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3"/>
  <workbookPr defaultThemeVersion="166925"/>
  <mc:AlternateContent xmlns:mc="http://schemas.openxmlformats.org/markup-compatibility/2006">
    <mc:Choice Requires="x15">
      <x15ac:absPath xmlns:x15ac="http://schemas.microsoft.com/office/spreadsheetml/2010/11/ac" url="https://studentclearinghouse-my.sharepoint.com/personal/mwolcott_studentclearinghouse_org/Documents/SCND 2019/"/>
    </mc:Choice>
  </mc:AlternateContent>
  <xr:revisionPtr revIDLastSave="0" documentId="8_{D696892E-2114-5E4C-BFBE-CA8172B5C956}" xr6:coauthVersionLast="45" xr6:coauthVersionMax="45" xr10:uidLastSave="{00000000-0000-0000-0000-000000000000}"/>
  <bookViews>
    <workbookView xWindow="34240" yWindow="-580" windowWidth="26360" windowHeight="16320" xr2:uid="{6906EBA2-431C-4C4E-BAE9-B6D0213ED637}"/>
  </bookViews>
  <sheets>
    <sheet name="Methodological Notes" sheetId="1" r:id="rId1"/>
    <sheet name="Nation" sheetId="8" r:id="rId2"/>
    <sheet name="50 States" sheetId="9"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9" i="8" l="1"/>
  <c r="M8" i="8"/>
  <c r="M5" i="8"/>
  <c r="M6" i="8"/>
  <c r="N5" i="9" l="1"/>
  <c r="D57" i="9" l="1"/>
  <c r="U57" i="9"/>
  <c r="J57" i="9" l="1"/>
  <c r="I57" i="9"/>
  <c r="AA54" i="9" l="1"/>
  <c r="Y54" i="9"/>
  <c r="X54" i="9"/>
  <c r="Z54" i="9" s="1"/>
  <c r="W54" i="9"/>
  <c r="AA43" i="9"/>
  <c r="Y43" i="9"/>
  <c r="X43" i="9"/>
  <c r="W43" i="9"/>
  <c r="AA14" i="9"/>
  <c r="X14" i="9"/>
  <c r="Y14" i="9"/>
  <c r="W14" i="9"/>
  <c r="Z43" i="9" l="1"/>
  <c r="Z14" i="9"/>
  <c r="N14" i="9"/>
  <c r="M57" i="9"/>
  <c r="L57" i="9"/>
  <c r="K57" i="9"/>
  <c r="B57" i="9"/>
  <c r="N55" i="9"/>
  <c r="N53" i="9"/>
  <c r="N54" i="9"/>
  <c r="N52" i="9"/>
  <c r="N50" i="9"/>
  <c r="N51" i="9"/>
  <c r="N49" i="9"/>
  <c r="N48" i="9"/>
  <c r="N47" i="9"/>
  <c r="N46" i="9"/>
  <c r="N45" i="9"/>
  <c r="N44" i="9"/>
  <c r="N43" i="9"/>
  <c r="N42" i="9"/>
  <c r="N41" i="9"/>
  <c r="N40" i="9"/>
  <c r="N37" i="9"/>
  <c r="N33" i="9"/>
  <c r="N36" i="9"/>
  <c r="N35" i="9"/>
  <c r="N34" i="9"/>
  <c r="N32" i="9"/>
  <c r="N39" i="9"/>
  <c r="N38" i="9"/>
  <c r="N31" i="9"/>
  <c r="N29" i="9"/>
  <c r="N30" i="9"/>
  <c r="N28" i="9"/>
  <c r="N27" i="9"/>
  <c r="N24" i="9"/>
  <c r="N25" i="9"/>
  <c r="N26" i="9"/>
  <c r="N23" i="9"/>
  <c r="N22" i="9"/>
  <c r="N21" i="9"/>
  <c r="N19" i="9"/>
  <c r="N18" i="9"/>
  <c r="N17" i="9"/>
  <c r="N20" i="9"/>
  <c r="N16" i="9"/>
  <c r="N15" i="9"/>
  <c r="N13" i="9"/>
  <c r="N12" i="9"/>
  <c r="N11" i="9"/>
  <c r="N10" i="9"/>
  <c r="N9" i="9"/>
  <c r="N7" i="9"/>
  <c r="N8" i="9"/>
  <c r="N6" i="9"/>
  <c r="N57" i="9" l="1"/>
</calcChain>
</file>

<file path=xl/sharedStrings.xml><?xml version="1.0" encoding="utf-8"?>
<sst xmlns="http://schemas.openxmlformats.org/spreadsheetml/2006/main" count="162" uniqueCount="123">
  <si>
    <t>SCND Today</t>
  </si>
  <si>
    <t>SCND Five-Year Follow Up</t>
  </si>
  <si>
    <t>Did not complete, still enrolled</t>
  </si>
  <si>
    <t>In-state</t>
  </si>
  <si>
    <t>Elsewhere</t>
  </si>
  <si>
    <t>Alaska</t>
  </si>
  <si>
    <t>Alabama</t>
  </si>
  <si>
    <t>Arkansas</t>
  </si>
  <si>
    <t>Arizona</t>
  </si>
  <si>
    <t>California</t>
  </si>
  <si>
    <t>Colorado</t>
  </si>
  <si>
    <t>Connecticut</t>
  </si>
  <si>
    <t>D.C</t>
  </si>
  <si>
    <t>Delaware</t>
  </si>
  <si>
    <t>Florida</t>
  </si>
  <si>
    <t>Georgia</t>
  </si>
  <si>
    <t>Hawaii</t>
  </si>
  <si>
    <t>Iowa</t>
  </si>
  <si>
    <t>Idaho</t>
  </si>
  <si>
    <t>Illinois</t>
  </si>
  <si>
    <t>Indiana</t>
  </si>
  <si>
    <t>Kansas</t>
  </si>
  <si>
    <t>Kentucky</t>
  </si>
  <si>
    <t>Louisiana</t>
  </si>
  <si>
    <t>Massachusetts</t>
  </si>
  <si>
    <t>Maryland</t>
  </si>
  <si>
    <t>Maine</t>
  </si>
  <si>
    <t>Michigan</t>
  </si>
  <si>
    <t>Minnesota</t>
  </si>
  <si>
    <t>Missouri</t>
  </si>
  <si>
    <t>Mississippi</t>
  </si>
  <si>
    <t>Montana</t>
  </si>
  <si>
    <t>North Carolina</t>
  </si>
  <si>
    <t>North Dakota</t>
  </si>
  <si>
    <t>Nebraska</t>
  </si>
  <si>
    <t>New Hampshire</t>
  </si>
  <si>
    <t>New Jersey</t>
  </si>
  <si>
    <t>New Mexico</t>
  </si>
  <si>
    <t>Nevada</t>
  </si>
  <si>
    <t>New York</t>
  </si>
  <si>
    <t>Ohio</t>
  </si>
  <si>
    <t>Oklahoma</t>
  </si>
  <si>
    <t>Oregon</t>
  </si>
  <si>
    <t>Pennsylvania</t>
  </si>
  <si>
    <t>Rhode Island</t>
  </si>
  <si>
    <t>South Carolina</t>
  </si>
  <si>
    <t>South Dakota</t>
  </si>
  <si>
    <t>Tennessee</t>
  </si>
  <si>
    <t>Texas</t>
  </si>
  <si>
    <t>Utah</t>
  </si>
  <si>
    <t>Virginia</t>
  </si>
  <si>
    <t>Vermont</t>
  </si>
  <si>
    <t>Washington</t>
  </si>
  <si>
    <t>Wisconsin</t>
  </si>
  <si>
    <t>West Virginia</t>
  </si>
  <si>
    <t>Wyoming</t>
  </si>
  <si>
    <t>Total SCND</t>
  </si>
  <si>
    <t>Potential Completers (% of Total SCND)</t>
  </si>
  <si>
    <t>% of SCND re-enrolled anywhere</t>
  </si>
  <si>
    <t>% of SCND completed anywhere</t>
  </si>
  <si>
    <t xml:space="preserve">% of re-enrollees completed or still enrolled </t>
  </si>
  <si>
    <t>Total SCND   (as of Dec 2013)</t>
  </si>
  <si>
    <t>SCND Five-Year Follow Ups</t>
  </si>
  <si>
    <t>Completed                        (2014 -2018)</t>
  </si>
  <si>
    <t>Re-Enrolled and Completed In-State by Awarding Institution Sector                                         (2014 - 2018)</t>
  </si>
  <si>
    <t>Re-Enrolled and/or Completed Out-of-State (including online)</t>
  </si>
  <si>
    <t>Public 2-year</t>
  </si>
  <si>
    <t>Public 4-year</t>
  </si>
  <si>
    <t>Private nonprofit 4-year</t>
  </si>
  <si>
    <t>Private for-profit 4-year</t>
  </si>
  <si>
    <t>Other sector</t>
  </si>
  <si>
    <t>% of SCND did not complete, still enrolled</t>
  </si>
  <si>
    <t>% of SCND completed or still enrolled</t>
  </si>
  <si>
    <t xml:space="preserve">Multi-State      (incl. online) </t>
  </si>
  <si>
    <t>State of Last Enrollment</t>
  </si>
  <si>
    <t>Total Number of Completers</t>
  </si>
  <si>
    <t xml:space="preserve">Potential Completers* </t>
  </si>
  <si>
    <t>Re-Enrolled                      (2014 - 2018)</t>
  </si>
  <si>
    <t>Completed                     (2014 - 2018)</t>
  </si>
  <si>
    <t>N</t>
  </si>
  <si>
    <t>%</t>
  </si>
  <si>
    <t>Gender</t>
  </si>
  <si>
    <t>W</t>
  </si>
  <si>
    <t>M</t>
  </si>
  <si>
    <t>Missing</t>
  </si>
  <si>
    <t>Total</t>
  </si>
  <si>
    <t>Years Since Last Enrollment (SCND Today) or to Re-Enrollment Post 2013 (Re-Enrollees and New Grads)</t>
  </si>
  <si>
    <t>&lt;2 years</t>
  </si>
  <si>
    <t>2-3 Years</t>
  </si>
  <si>
    <t>4-6 Years</t>
  </si>
  <si>
    <t>7 or More</t>
  </si>
  <si>
    <t>-</t>
  </si>
  <si>
    <t>Average</t>
  </si>
  <si>
    <t>7.52**</t>
  </si>
  <si>
    <t>Median</t>
  </si>
  <si>
    <t>6.58**</t>
  </si>
  <si>
    <t>Total Multi-Term Enrollees</t>
  </si>
  <si>
    <t>4+</t>
  </si>
  <si>
    <t>First Ever Enrolled Institutional Sector (SCND Today) or First Re-Enrolled Sector Post 2013  (Re-Enrollees and New Grads)</t>
  </si>
  <si>
    <t>Other/Missing</t>
  </si>
  <si>
    <t xml:space="preserve">**Average and median are based on re-enrollees who have yet to complete a credential, some of whom may still be enrolled. </t>
  </si>
  <si>
    <t>Re-Enrolled                  (2014 -2018)</t>
  </si>
  <si>
    <t>Last Enrolled Institutional Sector           (SCND Today) or                                             Last Enrolled Sector Pre 2014                             (Re-Enrollees and New Grads)</t>
  </si>
  <si>
    <t>No. of Institutions Attended as of 2018 (SCND Today) or Pre 2014 (Re-Enrollees and New Grads)</t>
  </si>
  <si>
    <t xml:space="preserve">Academic Progress as of 2018 (SCND Today) or Pre 2014 (Re-Enrollees and New Grads) </t>
  </si>
  <si>
    <t>SCND                                            (as of December 2018)</t>
  </si>
  <si>
    <t>SCND                                             (as of December 2013)</t>
  </si>
  <si>
    <t>SCND Today                              (as of Dec 2018)</t>
  </si>
  <si>
    <t>Appendix: National-Level Detailed Data</t>
  </si>
  <si>
    <t>Appendix: State-Level Detailed Data</t>
  </si>
  <si>
    <t>n/a</t>
  </si>
  <si>
    <t>One-Term Enrollees</t>
  </si>
  <si>
    <t xml:space="preserve">Four-year public </t>
  </si>
  <si>
    <t>Four-year private non-profit</t>
  </si>
  <si>
    <t>Four-year private for profit</t>
  </si>
  <si>
    <t xml:space="preserve">Two-year public </t>
  </si>
  <si>
    <t xml:space="preserve"> Four-year public </t>
  </si>
  <si>
    <t xml:space="preserve"> Two-year public </t>
  </si>
  <si>
    <t xml:space="preserve">No. of Stop-Outs                                                           as of 2018 (SCND Today) or                                             Pre 2014  (Re-Enrollees &amp; New Grads) </t>
  </si>
  <si>
    <t xml:space="preserve">5+ </t>
  </si>
  <si>
    <t>*Potential completers are those who have accrued at least two years' worth of academic progress toward completion within the past 10 years.</t>
  </si>
  <si>
    <t>US Total</t>
  </si>
  <si>
    <t>Re-Enrolled and Completed In-State by Awarding Institution Sector                              (for Those Who Completed, 2014 - 2018)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</si>
</sst>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_);_(* \(#,##0\);_(* &quot;-&quot;??_);_(@_)"/>
    <numFmt numFmtId="166" formatCode="0.00000000000000%"/>
  </numFmts>
  <fonts count="7" x14ac:knownFonts="1">
    <font>
      <sz val="11"/>
      <color theme="1"/>
      <name val="Calibri"/>
      <family val="2"/>
      <scheme val="minor"/>
    </font>
    <font>
      <b/>
      <sz val="11"/>
      <color theme="1"/>
      <name val="Calibri"/>
      <family val="2"/>
      <scheme val="minor"/>
    </font>
    <font>
      <sz val="11"/>
      <name val="Calibri"/>
      <family val="2"/>
      <scheme val="minor"/>
    </font>
    <font>
      <sz val="11"/>
      <color theme="1"/>
      <name val="Calibri"/>
      <family val="2"/>
      <scheme val="minor"/>
    </font>
    <font>
      <i/>
      <sz val="11"/>
      <color theme="1"/>
      <name val="Calibri"/>
      <family val="2"/>
      <scheme val="minor"/>
    </font>
    <font>
      <b/>
      <sz val="11"/>
      <name val="Calibri"/>
      <family val="2"/>
      <scheme val="minor"/>
    </font>
    <font>
      <b/>
      <sz val="16"/>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2"/>
        <bgColor indexed="64"/>
      </patternFill>
    </fill>
  </fills>
  <borders count="20">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s>
  <cellStyleXfs count="3">
    <xf numFmtId="0" fontId="0" fillId="0" borderId="0"/>
    <xf numFmtId="9" fontId="3" fillId="0" borderId="0" applyFont="0" applyFill="0" applyBorder="0" applyAlignment="0" applyProtection="0"/>
    <xf numFmtId="43" fontId="3" fillId="0" borderId="0" applyFont="0" applyFill="0" applyBorder="0" applyAlignment="0" applyProtection="0"/>
  </cellStyleXfs>
  <cellXfs count="228">
    <xf numFmtId="0" fontId="0" fillId="0" borderId="0" xfId="0"/>
    <xf numFmtId="3" fontId="0" fillId="0" borderId="13" xfId="0" applyNumberFormat="1" applyBorder="1"/>
    <xf numFmtId="3" fontId="0" fillId="0" borderId="9" xfId="0" applyNumberFormat="1" applyBorder="1"/>
    <xf numFmtId="3" fontId="0" fillId="0" borderId="0" xfId="0" applyNumberFormat="1"/>
    <xf numFmtId="3" fontId="0" fillId="0" borderId="15" xfId="0" applyNumberFormat="1" applyBorder="1"/>
    <xf numFmtId="0" fontId="2" fillId="0" borderId="6" xfId="0" applyFont="1" applyBorder="1"/>
    <xf numFmtId="3" fontId="2" fillId="0" borderId="6" xfId="0" applyNumberFormat="1" applyFont="1" applyBorder="1"/>
    <xf numFmtId="9" fontId="2" fillId="0" borderId="7" xfId="0" applyNumberFormat="1" applyFont="1" applyBorder="1"/>
    <xf numFmtId="164" fontId="0" fillId="0" borderId="0" xfId="0" applyNumberFormat="1"/>
    <xf numFmtId="0" fontId="1" fillId="4" borderId="6"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8" xfId="0" applyFont="1" applyFill="1" applyBorder="1" applyAlignment="1">
      <alignment horizontal="center" vertical="center" wrapText="1"/>
    </xf>
    <xf numFmtId="0" fontId="0" fillId="5" borderId="2" xfId="0" applyFill="1" applyBorder="1" applyAlignment="1">
      <alignment horizontal="right" vertical="top" wrapText="1"/>
    </xf>
    <xf numFmtId="3" fontId="0" fillId="5" borderId="9" xfId="0" applyNumberFormat="1" applyFill="1" applyBorder="1" applyAlignment="1">
      <alignment vertical="center"/>
    </xf>
    <xf numFmtId="164" fontId="0" fillId="5" borderId="9" xfId="0" applyNumberFormat="1" applyFill="1" applyBorder="1" applyAlignment="1">
      <alignment horizontal="right"/>
    </xf>
    <xf numFmtId="3" fontId="0" fillId="5" borderId="9" xfId="0" applyNumberFormat="1" applyFill="1" applyBorder="1" applyAlignment="1">
      <alignment horizontal="right"/>
    </xf>
    <xf numFmtId="164" fontId="0" fillId="5" borderId="9" xfId="0" applyNumberFormat="1" applyFill="1" applyBorder="1" applyAlignment="1">
      <alignment vertical="top" wrapText="1"/>
    </xf>
    <xf numFmtId="3" fontId="0" fillId="5" borderId="10" xfId="0" applyNumberFormat="1" applyFill="1" applyBorder="1" applyAlignment="1">
      <alignment horizontal="right"/>
    </xf>
    <xf numFmtId="164" fontId="0" fillId="5" borderId="10" xfId="0" applyNumberFormat="1" applyFill="1" applyBorder="1" applyAlignment="1">
      <alignment horizontal="right"/>
    </xf>
    <xf numFmtId="0" fontId="0" fillId="5" borderId="7" xfId="0" applyFill="1" applyBorder="1" applyAlignment="1">
      <alignment horizontal="right" vertical="top" wrapText="1"/>
    </xf>
    <xf numFmtId="3" fontId="0" fillId="5" borderId="9" xfId="0" applyNumberFormat="1" applyFill="1" applyBorder="1" applyAlignment="1">
      <alignment vertical="top" wrapText="1"/>
    </xf>
    <xf numFmtId="3" fontId="0" fillId="5" borderId="9" xfId="0" applyNumberFormat="1" applyFill="1" applyBorder="1" applyAlignment="1">
      <alignment vertical="center" wrapText="1"/>
    </xf>
    <xf numFmtId="164" fontId="0" fillId="5" borderId="9" xfId="0" applyNumberFormat="1" applyFill="1" applyBorder="1" applyAlignment="1">
      <alignment vertical="center" wrapText="1"/>
    </xf>
    <xf numFmtId="0" fontId="0" fillId="5" borderId="12" xfId="0" applyFill="1" applyBorder="1" applyAlignment="1">
      <alignment horizontal="right" vertical="top" wrapText="1"/>
    </xf>
    <xf numFmtId="3" fontId="0" fillId="5" borderId="13" xfId="0" applyNumberFormat="1" applyFill="1" applyBorder="1" applyAlignment="1">
      <alignment vertical="center" wrapText="1"/>
    </xf>
    <xf numFmtId="164" fontId="0" fillId="5" borderId="13" xfId="0" applyNumberFormat="1" applyFill="1" applyBorder="1" applyAlignment="1">
      <alignment vertical="center" wrapText="1"/>
    </xf>
    <xf numFmtId="3" fontId="0" fillId="5" borderId="13" xfId="0" applyNumberFormat="1" applyFill="1" applyBorder="1" applyAlignment="1">
      <alignment vertical="top" wrapText="1"/>
    </xf>
    <xf numFmtId="164" fontId="0" fillId="5" borderId="13" xfId="0" applyNumberFormat="1" applyFill="1" applyBorder="1" applyAlignment="1">
      <alignment horizontal="right"/>
    </xf>
    <xf numFmtId="3" fontId="0" fillId="5" borderId="13" xfId="0" applyNumberFormat="1" applyFill="1" applyBorder="1" applyAlignment="1">
      <alignment horizontal="right"/>
    </xf>
    <xf numFmtId="0" fontId="0" fillId="0" borderId="14" xfId="0" applyBorder="1" applyAlignment="1">
      <alignment horizontal="right" vertical="top" wrapText="1"/>
    </xf>
    <xf numFmtId="165" fontId="3" fillId="0" borderId="10" xfId="2" applyNumberFormat="1" applyBorder="1" applyAlignment="1">
      <alignment horizontal="right" vertical="center"/>
    </xf>
    <xf numFmtId="164" fontId="2" fillId="0" borderId="10" xfId="2" applyNumberFormat="1" applyFont="1" applyBorder="1" applyAlignment="1">
      <alignment vertical="center" wrapText="1"/>
    </xf>
    <xf numFmtId="165" fontId="3" fillId="0" borderId="2" xfId="2" applyNumberFormat="1" applyBorder="1" applyAlignment="1">
      <alignment horizontal="right" vertical="center"/>
    </xf>
    <xf numFmtId="164" fontId="0" fillId="0" borderId="2" xfId="0" applyNumberFormat="1" applyBorder="1"/>
    <xf numFmtId="3" fontId="0" fillId="0" borderId="2" xfId="0" applyNumberFormat="1" applyBorder="1"/>
    <xf numFmtId="3" fontId="0" fillId="0" borderId="10" xfId="0" applyNumberFormat="1" applyBorder="1"/>
    <xf numFmtId="16" fontId="0" fillId="0" borderId="0" xfId="0" applyNumberFormat="1" applyAlignment="1">
      <alignment horizontal="right" vertical="top" wrapText="1"/>
    </xf>
    <xf numFmtId="165" fontId="3" fillId="0" borderId="9" xfId="2" applyNumberFormat="1" applyBorder="1" applyAlignment="1">
      <alignment horizontal="right" vertical="center"/>
    </xf>
    <xf numFmtId="164" fontId="2" fillId="0" borderId="9" xfId="2" applyNumberFormat="1" applyFont="1" applyBorder="1" applyAlignment="1">
      <alignment vertical="center" wrapText="1"/>
    </xf>
    <xf numFmtId="165" fontId="3" fillId="0" borderId="7" xfId="2" applyNumberFormat="1" applyBorder="1" applyAlignment="1">
      <alignment horizontal="right" vertical="center"/>
    </xf>
    <xf numFmtId="164" fontId="0" fillId="0" borderId="7" xfId="0" applyNumberFormat="1" applyBorder="1"/>
    <xf numFmtId="3" fontId="0" fillId="0" borderId="7" xfId="0" applyNumberFormat="1" applyBorder="1" applyAlignment="1">
      <alignment horizontal="right"/>
    </xf>
    <xf numFmtId="3" fontId="0" fillId="0" borderId="9" xfId="0" applyNumberFormat="1" applyBorder="1" applyAlignment="1">
      <alignment horizontal="right"/>
    </xf>
    <xf numFmtId="0" fontId="0" fillId="0" borderId="0" xfId="0" applyAlignment="1">
      <alignment horizontal="right" vertical="top" wrapText="1"/>
    </xf>
    <xf numFmtId="165" fontId="3" fillId="0" borderId="7" xfId="2" applyNumberFormat="1" applyBorder="1" applyAlignment="1">
      <alignment horizontal="center" vertical="center"/>
    </xf>
    <xf numFmtId="3" fontId="0" fillId="0" borderId="7" xfId="0" applyNumberFormat="1" applyBorder="1" applyAlignment="1">
      <alignment horizontal="center"/>
    </xf>
    <xf numFmtId="165" fontId="3" fillId="0" borderId="9" xfId="2" applyNumberFormat="1" applyBorder="1"/>
    <xf numFmtId="164" fontId="0" fillId="0" borderId="7" xfId="0" applyNumberFormat="1" applyBorder="1" applyAlignment="1">
      <alignment horizontal="right"/>
    </xf>
    <xf numFmtId="3" fontId="2" fillId="0" borderId="9" xfId="0" applyNumberFormat="1" applyFont="1" applyBorder="1" applyAlignment="1">
      <alignment horizontal="right"/>
    </xf>
    <xf numFmtId="2" fontId="3" fillId="0" borderId="9" xfId="2" applyNumberFormat="1" applyBorder="1"/>
    <xf numFmtId="2" fontId="0" fillId="0" borderId="0" xfId="0" applyNumberFormat="1" applyAlignment="1">
      <alignment horizontal="center"/>
    </xf>
    <xf numFmtId="164" fontId="2" fillId="0" borderId="6" xfId="2" applyNumberFormat="1" applyFont="1" applyBorder="1" applyAlignment="1">
      <alignment vertical="center" wrapText="1"/>
    </xf>
    <xf numFmtId="2" fontId="0" fillId="0" borderId="6" xfId="0" applyNumberFormat="1" applyBorder="1" applyAlignment="1">
      <alignment horizontal="right"/>
    </xf>
    <xf numFmtId="164" fontId="0" fillId="0" borderId="9" xfId="0" applyNumberFormat="1" applyBorder="1" applyAlignment="1">
      <alignment horizontal="right"/>
    </xf>
    <xf numFmtId="2" fontId="0" fillId="0" borderId="0" xfId="0" applyNumberFormat="1" applyAlignment="1">
      <alignment horizontal="right"/>
    </xf>
    <xf numFmtId="0" fontId="0" fillId="0" borderId="12" xfId="0" applyBorder="1" applyAlignment="1">
      <alignment horizontal="right"/>
    </xf>
    <xf numFmtId="2" fontId="0" fillId="0" borderId="13" xfId="0" applyNumberFormat="1" applyBorder="1"/>
    <xf numFmtId="0" fontId="0" fillId="0" borderId="13" xfId="0" applyBorder="1"/>
    <xf numFmtId="0" fontId="0" fillId="0" borderId="11" xfId="0" applyBorder="1"/>
    <xf numFmtId="2" fontId="0" fillId="0" borderId="11" xfId="0" applyNumberFormat="1" applyBorder="1" applyAlignment="1">
      <alignment horizontal="right"/>
    </xf>
    <xf numFmtId="2" fontId="0" fillId="0" borderId="0" xfId="0" applyNumberFormat="1"/>
    <xf numFmtId="3" fontId="2" fillId="5" borderId="2" xfId="0" applyNumberFormat="1" applyFont="1" applyFill="1" applyBorder="1" applyAlignment="1">
      <alignment vertical="center" wrapText="1"/>
    </xf>
    <xf numFmtId="164" fontId="2" fillId="5" borderId="2" xfId="0" applyNumberFormat="1" applyFont="1" applyFill="1" applyBorder="1" applyAlignment="1">
      <alignment vertical="center" wrapText="1"/>
    </xf>
    <xf numFmtId="3" fontId="2" fillId="5" borderId="7" xfId="0" applyNumberFormat="1" applyFont="1" applyFill="1" applyBorder="1" applyAlignment="1">
      <alignment vertical="center" wrapText="1"/>
    </xf>
    <xf numFmtId="164" fontId="2" fillId="5" borderId="7" xfId="0" applyNumberFormat="1" applyFont="1" applyFill="1" applyBorder="1" applyAlignment="1">
      <alignment vertical="center" wrapText="1"/>
    </xf>
    <xf numFmtId="164" fontId="2" fillId="5" borderId="12" xfId="0" applyNumberFormat="1" applyFont="1" applyFill="1" applyBorder="1" applyAlignment="1">
      <alignment vertical="center" wrapText="1"/>
    </xf>
    <xf numFmtId="0" fontId="0" fillId="0" borderId="2" xfId="0" applyBorder="1" applyAlignment="1">
      <alignment horizontal="right" vertical="top" wrapText="1"/>
    </xf>
    <xf numFmtId="164" fontId="2" fillId="0" borderId="2" xfId="2" applyNumberFormat="1" applyFont="1" applyBorder="1" applyAlignment="1">
      <alignment vertical="center" wrapText="1"/>
    </xf>
    <xf numFmtId="3" fontId="0" fillId="0" borderId="10" xfId="0" applyNumberFormat="1" applyBorder="1" applyAlignment="1">
      <alignment vertical="center"/>
    </xf>
    <xf numFmtId="164" fontId="0" fillId="0" borderId="9" xfId="0" applyNumberFormat="1" applyBorder="1"/>
    <xf numFmtId="0" fontId="0" fillId="0" borderId="7" xfId="0" applyBorder="1" applyAlignment="1">
      <alignment horizontal="right" vertical="top" wrapText="1"/>
    </xf>
    <xf numFmtId="164" fontId="2" fillId="0" borderId="7" xfId="2" applyNumberFormat="1" applyFont="1" applyBorder="1" applyAlignment="1">
      <alignment vertical="center" wrapText="1"/>
    </xf>
    <xf numFmtId="3" fontId="0" fillId="0" borderId="9" xfId="0" applyNumberFormat="1" applyBorder="1" applyAlignment="1">
      <alignment vertical="center"/>
    </xf>
    <xf numFmtId="0" fontId="0" fillId="0" borderId="12" xfId="0" applyBorder="1" applyAlignment="1">
      <alignment horizontal="right" vertical="top" wrapText="1"/>
    </xf>
    <xf numFmtId="3" fontId="2" fillId="0" borderId="13" xfId="2" applyNumberFormat="1" applyFont="1" applyBorder="1" applyAlignment="1">
      <alignment vertical="center" wrapText="1"/>
    </xf>
    <xf numFmtId="164" fontId="2" fillId="0" borderId="13" xfId="2" applyNumberFormat="1" applyFont="1" applyBorder="1" applyAlignment="1">
      <alignment vertical="center" wrapText="1"/>
    </xf>
    <xf numFmtId="164" fontId="0" fillId="0" borderId="13" xfId="0" applyNumberFormat="1" applyBorder="1" applyAlignment="1">
      <alignment horizontal="right"/>
    </xf>
    <xf numFmtId="3" fontId="0" fillId="0" borderId="13" xfId="0" applyNumberFormat="1" applyBorder="1" applyAlignment="1">
      <alignment horizontal="right"/>
    </xf>
    <xf numFmtId="0" fontId="2" fillId="5" borderId="2" xfId="0" applyFont="1" applyFill="1" applyBorder="1" applyAlignment="1">
      <alignment horizontal="right" vertical="center" wrapText="1"/>
    </xf>
    <xf numFmtId="165" fontId="3" fillId="5" borderId="10" xfId="2" applyNumberFormat="1" applyFill="1" applyBorder="1" applyAlignment="1">
      <alignment horizontal="right"/>
    </xf>
    <xf numFmtId="164" fontId="0" fillId="5" borderId="10" xfId="0" applyNumberFormat="1" applyFill="1" applyBorder="1" applyAlignment="1">
      <alignment vertical="center"/>
    </xf>
    <xf numFmtId="3" fontId="0" fillId="5" borderId="14" xfId="0" applyNumberFormat="1" applyFill="1" applyBorder="1" applyAlignment="1">
      <alignment vertical="center" wrapText="1"/>
    </xf>
    <xf numFmtId="164" fontId="0" fillId="5" borderId="14" xfId="0" applyNumberFormat="1" applyFill="1" applyBorder="1" applyAlignment="1">
      <alignment horizontal="right"/>
    </xf>
    <xf numFmtId="3" fontId="0" fillId="5" borderId="10" xfId="0" applyNumberFormat="1" applyFill="1" applyBorder="1"/>
    <xf numFmtId="0" fontId="2" fillId="5" borderId="7" xfId="0" applyFont="1" applyFill="1" applyBorder="1" applyAlignment="1">
      <alignment horizontal="right" vertical="center" wrapText="1"/>
    </xf>
    <xf numFmtId="165" fontId="3" fillId="5" borderId="9" xfId="2" applyNumberFormat="1" applyFill="1" applyBorder="1" applyAlignment="1">
      <alignment horizontal="right"/>
    </xf>
    <xf numFmtId="164" fontId="0" fillId="5" borderId="9" xfId="0" applyNumberFormat="1" applyFill="1" applyBorder="1" applyAlignment="1">
      <alignment vertical="center"/>
    </xf>
    <xf numFmtId="3" fontId="0" fillId="5" borderId="0" xfId="0" applyNumberFormat="1" applyFill="1"/>
    <xf numFmtId="164" fontId="0" fillId="5" borderId="0" xfId="0" applyNumberFormat="1" applyFill="1" applyAlignment="1">
      <alignment horizontal="right"/>
    </xf>
    <xf numFmtId="3" fontId="0" fillId="5" borderId="9" xfId="0" applyNumberFormat="1" applyFill="1" applyBorder="1"/>
    <xf numFmtId="0" fontId="2" fillId="5" borderId="12" xfId="0" applyFont="1" applyFill="1" applyBorder="1" applyAlignment="1">
      <alignment horizontal="right" vertical="center" wrapText="1"/>
    </xf>
    <xf numFmtId="165" fontId="3" fillId="5" borderId="13" xfId="2" applyNumberFormat="1" applyFill="1" applyBorder="1" applyAlignment="1">
      <alignment horizontal="right"/>
    </xf>
    <xf numFmtId="164" fontId="2" fillId="5" borderId="13" xfId="0" applyNumberFormat="1" applyFont="1" applyFill="1" applyBorder="1" applyAlignment="1">
      <alignment vertical="top" wrapText="1"/>
    </xf>
    <xf numFmtId="3" fontId="0" fillId="5" borderId="15" xfId="0" applyNumberFormat="1" applyFill="1" applyBorder="1"/>
    <xf numFmtId="164" fontId="0" fillId="5" borderId="15" xfId="0" applyNumberFormat="1" applyFill="1" applyBorder="1" applyAlignment="1">
      <alignment horizontal="right"/>
    </xf>
    <xf numFmtId="3" fontId="0" fillId="5" borderId="13" xfId="0" applyNumberFormat="1" applyFill="1" applyBorder="1"/>
    <xf numFmtId="0" fontId="2" fillId="0" borderId="2" xfId="0" applyFont="1" applyBorder="1" applyAlignment="1">
      <alignment horizontal="right" vertical="center" wrapText="1"/>
    </xf>
    <xf numFmtId="165" fontId="3" fillId="0" borderId="10" xfId="2" applyNumberFormat="1" applyBorder="1"/>
    <xf numFmtId="164" fontId="0" fillId="0" borderId="9" xfId="0" applyNumberFormat="1" applyBorder="1" applyAlignment="1">
      <alignment vertical="center"/>
    </xf>
    <xf numFmtId="164" fontId="0" fillId="0" borderId="0" xfId="0" applyNumberFormat="1" applyAlignment="1">
      <alignment horizontal="right"/>
    </xf>
    <xf numFmtId="0" fontId="2" fillId="0" borderId="7" xfId="0" applyFont="1" applyBorder="1" applyAlignment="1">
      <alignment horizontal="right" vertical="center" wrapText="1"/>
    </xf>
    <xf numFmtId="164" fontId="0" fillId="0" borderId="9" xfId="0" applyNumberFormat="1" applyBorder="1" applyAlignment="1">
      <alignment vertical="top" wrapText="1"/>
    </xf>
    <xf numFmtId="165" fontId="3" fillId="0" borderId="13" xfId="2" applyNumberFormat="1" applyBorder="1"/>
    <xf numFmtId="164" fontId="2" fillId="0" borderId="13" xfId="0" applyNumberFormat="1" applyFont="1" applyBorder="1" applyAlignment="1">
      <alignment vertical="top" wrapText="1"/>
    </xf>
    <xf numFmtId="164" fontId="0" fillId="0" borderId="15" xfId="0" applyNumberFormat="1" applyBorder="1" applyAlignment="1">
      <alignment horizontal="right"/>
    </xf>
    <xf numFmtId="165" fontId="0" fillId="5" borderId="9" xfId="0" applyNumberFormat="1" applyFill="1" applyBorder="1" applyAlignment="1">
      <alignment vertical="center"/>
    </xf>
    <xf numFmtId="165" fontId="0" fillId="5" borderId="9" xfId="0" applyNumberFormat="1" applyFill="1" applyBorder="1"/>
    <xf numFmtId="164" fontId="0" fillId="5" borderId="9" xfId="0" applyNumberFormat="1" applyFill="1" applyBorder="1"/>
    <xf numFmtId="165" fontId="0" fillId="5" borderId="9" xfId="0" applyNumberFormat="1" applyFill="1" applyBorder="1" applyAlignment="1">
      <alignment vertical="top" wrapText="1"/>
    </xf>
    <xf numFmtId="3" fontId="2" fillId="5" borderId="9" xfId="0" applyNumberFormat="1" applyFont="1" applyFill="1" applyBorder="1" applyAlignment="1">
      <alignment vertical="top" wrapText="1"/>
    </xf>
    <xf numFmtId="164" fontId="2" fillId="5" borderId="9" xfId="0" applyNumberFormat="1" applyFont="1" applyFill="1" applyBorder="1" applyAlignment="1">
      <alignment vertical="top" wrapText="1"/>
    </xf>
    <xf numFmtId="49" fontId="0" fillId="0" borderId="0" xfId="0" applyNumberFormat="1"/>
    <xf numFmtId="164" fontId="0" fillId="0" borderId="13" xfId="0" applyNumberFormat="1" applyBorder="1"/>
    <xf numFmtId="0" fontId="2" fillId="0" borderId="0" xfId="0" applyFont="1"/>
    <xf numFmtId="0" fontId="2" fillId="0" borderId="0" xfId="0" applyFont="1" applyAlignment="1">
      <alignment horizontal="center" vertical="center"/>
    </xf>
    <xf numFmtId="3" fontId="2" fillId="0" borderId="7" xfId="0" applyNumberFormat="1" applyFont="1" applyBorder="1"/>
    <xf numFmtId="3" fontId="2" fillId="3" borderId="7" xfId="0" applyNumberFormat="1" applyFont="1" applyFill="1" applyBorder="1" applyAlignment="1">
      <alignment horizontal="right"/>
    </xf>
    <xf numFmtId="9" fontId="2" fillId="3" borderId="7" xfId="1" applyFont="1" applyFill="1" applyBorder="1" applyAlignment="1">
      <alignment horizontal="right"/>
    </xf>
    <xf numFmtId="3" fontId="2" fillId="0" borderId="9" xfId="0" applyNumberFormat="1" applyFont="1" applyBorder="1"/>
    <xf numFmtId="9" fontId="2" fillId="0" borderId="0" xfId="1" applyFont="1"/>
    <xf numFmtId="164" fontId="2" fillId="0" borderId="0" xfId="1" applyNumberFormat="1" applyFont="1"/>
    <xf numFmtId="164" fontId="2" fillId="0" borderId="0" xfId="0" applyNumberFormat="1" applyFont="1"/>
    <xf numFmtId="9" fontId="2" fillId="0" borderId="7" xfId="1" applyFont="1" applyBorder="1"/>
    <xf numFmtId="9" fontId="2" fillId="3" borderId="7" xfId="1" applyNumberFormat="1" applyFont="1" applyFill="1" applyBorder="1" applyAlignment="1">
      <alignment horizontal="right"/>
    </xf>
    <xf numFmtId="0" fontId="2" fillId="0" borderId="6" xfId="0" applyFont="1" applyFill="1" applyBorder="1"/>
    <xf numFmtId="3" fontId="2" fillId="0" borderId="6" xfId="0" applyNumberFormat="1" applyFont="1" applyFill="1" applyBorder="1"/>
    <xf numFmtId="9" fontId="2" fillId="0" borderId="7" xfId="0" applyNumberFormat="1" applyFont="1" applyFill="1" applyBorder="1"/>
    <xf numFmtId="3" fontId="2" fillId="0" borderId="7" xfId="0" applyNumberFormat="1" applyFont="1" applyFill="1" applyBorder="1"/>
    <xf numFmtId="3" fontId="2" fillId="0" borderId="9" xfId="0" applyNumberFormat="1" applyFont="1" applyFill="1" applyBorder="1"/>
    <xf numFmtId="9" fontId="2" fillId="0" borderId="0" xfId="1" applyFont="1" applyFill="1"/>
    <xf numFmtId="164" fontId="2" fillId="0" borderId="0" xfId="1" applyNumberFormat="1" applyFont="1" applyFill="1"/>
    <xf numFmtId="164" fontId="2" fillId="0" borderId="0" xfId="0" applyNumberFormat="1" applyFont="1" applyFill="1"/>
    <xf numFmtId="9" fontId="2" fillId="0" borderId="7" xfId="1" applyFont="1" applyFill="1" applyBorder="1"/>
    <xf numFmtId="0" fontId="2" fillId="0" borderId="0" xfId="0" applyFont="1" applyFill="1"/>
    <xf numFmtId="0" fontId="2" fillId="0" borderId="0" xfId="0" applyFont="1" applyAlignment="1">
      <alignment vertical="center"/>
    </xf>
    <xf numFmtId="0" fontId="2" fillId="0" borderId="0" xfId="0" applyFont="1" applyAlignment="1">
      <alignment vertical="top" wrapText="1"/>
    </xf>
    <xf numFmtId="3" fontId="2" fillId="0" borderId="0" xfId="0" applyNumberFormat="1" applyFont="1"/>
    <xf numFmtId="166" fontId="2" fillId="0" borderId="0" xfId="0" applyNumberFormat="1" applyFont="1"/>
    <xf numFmtId="3" fontId="2" fillId="3" borderId="8" xfId="0" applyNumberFormat="1" applyFont="1" applyFill="1" applyBorder="1" applyAlignment="1">
      <alignment horizontal="right" vertical="center"/>
    </xf>
    <xf numFmtId="0" fontId="1" fillId="4" borderId="5"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5" xfId="0" applyFont="1" applyFill="1" applyBorder="1" applyAlignment="1">
      <alignment horizontal="center" vertical="center"/>
    </xf>
    <xf numFmtId="0" fontId="5" fillId="3" borderId="12" xfId="0" applyFont="1" applyFill="1" applyBorder="1" applyAlignment="1">
      <alignment horizontal="center" vertical="center" wrapText="1"/>
    </xf>
    <xf numFmtId="0" fontId="2" fillId="0" borderId="1" xfId="0" applyFont="1" applyBorder="1" applyAlignment="1">
      <alignment horizontal="left" vertical="center" wrapText="1"/>
    </xf>
    <xf numFmtId="3" fontId="2" fillId="0" borderId="1" xfId="0" applyNumberFormat="1" applyFont="1" applyBorder="1" applyAlignment="1">
      <alignment vertical="center"/>
    </xf>
    <xf numFmtId="9" fontId="2" fillId="0" borderId="2" xfId="0" applyNumberFormat="1" applyFont="1" applyBorder="1" applyAlignment="1">
      <alignment vertical="center"/>
    </xf>
    <xf numFmtId="3" fontId="2" fillId="3" borderId="2" xfId="0" applyNumberFormat="1" applyFont="1" applyFill="1" applyBorder="1" applyAlignment="1">
      <alignment horizontal="center" vertical="center"/>
    </xf>
    <xf numFmtId="3" fontId="2" fillId="0" borderId="10" xfId="0" applyNumberFormat="1" applyFont="1" applyBorder="1" applyAlignment="1">
      <alignment vertical="center"/>
    </xf>
    <xf numFmtId="9" fontId="2" fillId="0" borderId="14" xfId="0" applyNumberFormat="1" applyFont="1" applyBorder="1" applyAlignment="1">
      <alignment vertical="center"/>
    </xf>
    <xf numFmtId="164" fontId="2" fillId="0" borderId="14" xfId="0" applyNumberFormat="1" applyFont="1" applyBorder="1" applyAlignment="1">
      <alignment vertical="center"/>
    </xf>
    <xf numFmtId="0" fontId="2" fillId="0" borderId="4" xfId="0" applyFont="1" applyFill="1" applyBorder="1" applyAlignment="1">
      <alignment horizontal="left" vertical="center" wrapText="1"/>
    </xf>
    <xf numFmtId="3" fontId="2" fillId="0" borderId="3" xfId="0" applyNumberFormat="1" applyFont="1" applyFill="1" applyBorder="1" applyAlignment="1">
      <alignment vertical="center"/>
    </xf>
    <xf numFmtId="9" fontId="2" fillId="0" borderId="5" xfId="0" applyNumberFormat="1" applyFont="1" applyFill="1" applyBorder="1" applyAlignment="1">
      <alignment vertical="center"/>
    </xf>
    <xf numFmtId="3" fontId="2" fillId="0" borderId="5" xfId="0" applyNumberFormat="1" applyFont="1" applyFill="1" applyBorder="1" applyAlignment="1">
      <alignment vertical="center"/>
    </xf>
    <xf numFmtId="3" fontId="2" fillId="3" borderId="5" xfId="0" applyNumberFormat="1" applyFont="1" applyFill="1" applyBorder="1" applyAlignment="1">
      <alignment vertical="center"/>
    </xf>
    <xf numFmtId="9" fontId="2" fillId="3" borderId="5" xfId="1" applyFont="1" applyFill="1" applyBorder="1" applyAlignment="1">
      <alignment horizontal="right" vertical="center"/>
    </xf>
    <xf numFmtId="3" fontId="2" fillId="3" borderId="5" xfId="0" applyNumberFormat="1" applyFont="1" applyFill="1" applyBorder="1" applyAlignment="1">
      <alignment horizontal="right" vertical="center"/>
    </xf>
    <xf numFmtId="3" fontId="2" fillId="0" borderId="8" xfId="0" applyNumberFormat="1" applyFont="1" applyFill="1" applyBorder="1" applyAlignment="1">
      <alignment vertical="center"/>
    </xf>
    <xf numFmtId="164" fontId="2" fillId="0" borderId="4" xfId="0" applyNumberFormat="1" applyFont="1" applyFill="1" applyBorder="1" applyAlignment="1">
      <alignment vertical="center"/>
    </xf>
    <xf numFmtId="0" fontId="2" fillId="0" borderId="4" xfId="0" applyFont="1" applyFill="1" applyBorder="1" applyAlignment="1">
      <alignment vertical="center"/>
    </xf>
    <xf numFmtId="3" fontId="2" fillId="3" borderId="2" xfId="0" applyNumberFormat="1" applyFont="1" applyFill="1" applyBorder="1" applyAlignment="1">
      <alignment horizontal="right" vertical="center"/>
    </xf>
    <xf numFmtId="0" fontId="5" fillId="2" borderId="3" xfId="0" applyFont="1" applyFill="1" applyBorder="1" applyAlignment="1" applyProtection="1">
      <alignment horizontal="center" vertical="center"/>
      <protection locked="0"/>
    </xf>
    <xf numFmtId="0" fontId="6" fillId="0" borderId="0" xfId="0" applyFont="1"/>
    <xf numFmtId="3" fontId="2" fillId="0" borderId="2" xfId="0" applyNumberFormat="1" applyFont="1" applyBorder="1" applyAlignment="1">
      <alignment vertical="center"/>
    </xf>
    <xf numFmtId="3" fontId="2" fillId="0" borderId="3" xfId="0" applyNumberFormat="1" applyFont="1" applyBorder="1" applyAlignment="1">
      <alignment vertical="center"/>
    </xf>
    <xf numFmtId="3" fontId="2" fillId="0" borderId="11" xfId="0" applyNumberFormat="1" applyFont="1" applyFill="1" applyBorder="1" applyAlignment="1">
      <alignment vertical="center"/>
    </xf>
    <xf numFmtId="3" fontId="2" fillId="0" borderId="12" xfId="0" applyNumberFormat="1" applyFont="1" applyFill="1" applyBorder="1" applyAlignment="1">
      <alignment vertical="center"/>
    </xf>
    <xf numFmtId="3" fontId="2" fillId="0" borderId="5" xfId="0" applyNumberFormat="1" applyFont="1" applyBorder="1" applyAlignment="1">
      <alignment vertical="center"/>
    </xf>
    <xf numFmtId="0" fontId="2" fillId="0" borderId="3" xfId="0" applyFont="1" applyBorder="1" applyAlignment="1">
      <alignment horizontal="center" vertical="center"/>
    </xf>
    <xf numFmtId="3" fontId="2" fillId="0" borderId="1" xfId="0" applyNumberFormat="1" applyFont="1" applyBorder="1" applyAlignment="1">
      <alignment horizontal="center" vertical="center"/>
    </xf>
    <xf numFmtId="0" fontId="2" fillId="0" borderId="0" xfId="0" applyFont="1" applyFill="1" applyBorder="1" applyAlignment="1">
      <alignment vertical="center"/>
    </xf>
    <xf numFmtId="0" fontId="2" fillId="0" borderId="0" xfId="0" applyFont="1" applyBorder="1"/>
    <xf numFmtId="9" fontId="2" fillId="0" borderId="3" xfId="0" applyNumberFormat="1" applyFont="1" applyFill="1" applyBorder="1" applyAlignment="1">
      <alignment vertical="center"/>
    </xf>
    <xf numFmtId="9" fontId="2" fillId="0" borderId="0" xfId="1" applyNumberFormat="1" applyFont="1"/>
    <xf numFmtId="9" fontId="2" fillId="3" borderId="0" xfId="1" applyNumberFormat="1" applyFont="1" applyFill="1" applyBorder="1" applyAlignment="1">
      <alignment horizontal="right"/>
    </xf>
    <xf numFmtId="3" fontId="2" fillId="3" borderId="7" xfId="0" applyNumberFormat="1" applyFont="1" applyFill="1" applyBorder="1" applyAlignment="1">
      <alignment horizontal="center" vertical="center"/>
    </xf>
    <xf numFmtId="9" fontId="2" fillId="3" borderId="10" xfId="0" applyNumberFormat="1" applyFont="1" applyFill="1" applyBorder="1"/>
    <xf numFmtId="9" fontId="2" fillId="3" borderId="9" xfId="0" applyNumberFormat="1" applyFont="1" applyFill="1" applyBorder="1"/>
    <xf numFmtId="9" fontId="2" fillId="3" borderId="13" xfId="0" applyNumberFormat="1" applyFont="1" applyFill="1" applyBorder="1"/>
    <xf numFmtId="9" fontId="2" fillId="3" borderId="5" xfId="1" applyNumberFormat="1" applyFont="1" applyFill="1" applyBorder="1" applyAlignment="1">
      <alignment horizontal="right" vertical="center"/>
    </xf>
    <xf numFmtId="164" fontId="0" fillId="0" borderId="0" xfId="1" applyNumberFormat="1" applyFont="1"/>
    <xf numFmtId="0" fontId="0" fillId="5" borderId="1" xfId="0" applyFill="1" applyBorder="1" applyAlignment="1">
      <alignment horizontal="center" vertical="center" wrapText="1"/>
    </xf>
    <xf numFmtId="0" fontId="0" fillId="5" borderId="6" xfId="0" applyFill="1" applyBorder="1" applyAlignment="1">
      <alignment horizontal="center" vertical="center" wrapText="1"/>
    </xf>
    <xf numFmtId="0" fontId="0" fillId="5" borderId="11" xfId="0" applyFill="1" applyBorder="1" applyAlignment="1">
      <alignment horizontal="center" vertical="center" wrapText="1"/>
    </xf>
    <xf numFmtId="0" fontId="4" fillId="0" borderId="14" xfId="0" applyFont="1" applyBorder="1" applyAlignment="1">
      <alignment horizontal="left" vertical="center" wrapText="1"/>
    </xf>
    <xf numFmtId="0" fontId="4" fillId="0" borderId="0" xfId="0" applyFont="1" applyAlignment="1">
      <alignment horizontal="left"/>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0" fillId="0" borderId="11" xfId="0" applyBorder="1" applyAlignment="1">
      <alignment horizontal="center" vertical="center" wrapText="1"/>
    </xf>
    <xf numFmtId="0" fontId="0" fillId="5" borderId="16" xfId="0" applyFill="1" applyBorder="1" applyAlignment="1">
      <alignment horizontal="center" vertical="center" wrapText="1"/>
    </xf>
    <xf numFmtId="0" fontId="0" fillId="5" borderId="17" xfId="0" applyFill="1" applyBorder="1" applyAlignment="1">
      <alignment horizontal="center" vertical="center" wrapText="1"/>
    </xf>
    <xf numFmtId="0" fontId="0" fillId="5" borderId="18" xfId="0" applyFill="1" applyBorder="1" applyAlignment="1">
      <alignment horizontal="center" vertical="center" wrapText="1"/>
    </xf>
    <xf numFmtId="0" fontId="0" fillId="0" borderId="19"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3"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3" xfId="0" applyFont="1" applyFill="1" applyBorder="1" applyAlignment="1">
      <alignment horizontal="center" vertical="center" wrapText="1"/>
    </xf>
    <xf numFmtId="3" fontId="5" fillId="2" borderId="1" xfId="0" applyNumberFormat="1" applyFont="1" applyFill="1" applyBorder="1" applyAlignment="1">
      <alignment horizontal="center" vertical="center" wrapText="1"/>
    </xf>
    <xf numFmtId="3" fontId="5" fillId="2" borderId="2" xfId="0" applyNumberFormat="1" applyFont="1" applyFill="1" applyBorder="1" applyAlignment="1">
      <alignment horizontal="center" vertical="center" wrapText="1"/>
    </xf>
    <xf numFmtId="3" fontId="5" fillId="2" borderId="3" xfId="0" applyNumberFormat="1" applyFont="1" applyFill="1" applyBorder="1" applyAlignment="1">
      <alignment horizontal="center" vertical="center"/>
    </xf>
    <xf numFmtId="3" fontId="5" fillId="2" borderId="4" xfId="0" applyNumberFormat="1" applyFont="1" applyFill="1" applyBorder="1" applyAlignment="1">
      <alignment horizontal="center" vertical="center"/>
    </xf>
    <xf numFmtId="3" fontId="5" fillId="2" borderId="5" xfId="0" applyNumberFormat="1" applyFont="1" applyFill="1" applyBorder="1" applyAlignment="1">
      <alignment horizontal="center" vertical="center"/>
    </xf>
    <xf numFmtId="3" fontId="5" fillId="2" borderId="11" xfId="0" applyNumberFormat="1" applyFont="1" applyFill="1" applyBorder="1" applyAlignment="1">
      <alignment horizontal="center" vertical="center" wrapText="1"/>
    </xf>
    <xf numFmtId="3" fontId="5" fillId="2" borderId="12"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3" borderId="9" xfId="0" applyFont="1" applyFill="1" applyBorder="1" applyAlignment="1">
      <alignment horizontal="center" vertical="center" wrapText="1"/>
    </xf>
  </cellXfs>
  <cellStyles count="3">
    <cellStyle name="Comma" xfId="2" builtinId="3"/>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hyperlink" Target="https://nscresearchcenter.org/signaturereport7" TargetMode="External"/><Relationship Id="rId2" Type="http://schemas.openxmlformats.org/officeDocument/2006/relationships/hyperlink" Target="https://nscresearchcenter.org/signaturereport7/#AppendixA" TargetMode="External"/><Relationship Id="rId1" Type="http://schemas.openxmlformats.org/officeDocument/2006/relationships/hyperlink" Target="https://nscresearchcenter.org/wp-content/uploads/NSC_COVERAGE.xlsx"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23</xdr:col>
      <xdr:colOff>449580</xdr:colOff>
      <xdr:row>57</xdr:row>
      <xdr:rowOff>9525</xdr:rowOff>
    </xdr:to>
    <xdr:sp macro="" textlink="">
      <xdr:nvSpPr>
        <xdr:cNvPr id="3" name="TextBox 2">
          <a:extLst>
            <a:ext uri="{FF2B5EF4-FFF2-40B4-BE49-F238E27FC236}">
              <a16:creationId xmlns:a16="http://schemas.microsoft.com/office/drawing/2014/main" id="{065E3146-FB44-421B-8B31-7406AD2CD7D5}"/>
            </a:ext>
          </a:extLst>
        </xdr:cNvPr>
        <xdr:cNvSpPr txBox="1"/>
      </xdr:nvSpPr>
      <xdr:spPr>
        <a:xfrm>
          <a:off x="0" y="0"/>
          <a:ext cx="14470380" cy="10868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dk1"/>
              </a:solidFill>
              <a:effectLst/>
              <a:latin typeface="+mn-lt"/>
              <a:ea typeface="+mn-ea"/>
              <a:cs typeface="+mn-cs"/>
            </a:rPr>
            <a:t>Methodological Notes for</a:t>
          </a:r>
          <a:r>
            <a:rPr lang="en-US" sz="1600" b="1" i="1">
              <a:solidFill>
                <a:schemeClr val="dk1"/>
              </a:solidFill>
              <a:effectLst/>
              <a:latin typeface="+mn-lt"/>
              <a:ea typeface="+mn-ea"/>
              <a:cs typeface="+mn-cs"/>
            </a:rPr>
            <a:t> Some College, No Degree 2019</a:t>
          </a:r>
          <a:endParaRPr lang="en-US" sz="1600">
            <a:effectLst/>
          </a:endParaRPr>
        </a:p>
        <a:p>
          <a:r>
            <a:rPr lang="en-US" sz="1100" b="1">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NATIONAL COVERAGE OF THE DATA</a:t>
          </a:r>
          <a:endParaRPr lang="en-US">
            <a:effectLst/>
          </a:endParaRPr>
        </a:p>
        <a:p>
          <a:r>
            <a:rPr lang="en-US" sz="1100">
              <a:solidFill>
                <a:schemeClr val="dk1"/>
              </a:solidFill>
              <a:effectLst/>
              <a:latin typeface="+mn-lt"/>
              <a:ea typeface="+mn-ea"/>
              <a:cs typeface="+mn-cs"/>
            </a:rPr>
            <a:t>The National Student Clearinghouse currently collects data from more than 3,600 postsecondary institutions, which represent 97 percent of all U.S. postsecondary enrollments in degree-granting institutions,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as of 2018. Data collection began in 1993 and coverage has been above 90 percent nationally since 2007. However, some states and sectors have lower coverage rates, particularly in the eary years. Historically, the representation of private for-profit institutions has been lower than that of other institution types. Details of annual data coverage rates by institution type and state are available at</a:t>
          </a:r>
          <a:r>
            <a:rPr lang="en-US" sz="1100">
              <a:solidFill>
                <a:srgbClr val="FF0000"/>
              </a:solidFill>
              <a:effectLst/>
              <a:latin typeface="+mn-lt"/>
              <a:ea typeface="+mn-ea"/>
              <a:cs typeface="+mn-cs"/>
            </a:rPr>
            <a:t> </a:t>
          </a:r>
          <a:r>
            <a:rPr lang="en-US" sz="1100" u="sng">
              <a:solidFill>
                <a:srgbClr val="FF0000"/>
              </a:solidFill>
              <a:effectLst/>
              <a:latin typeface="+mn-lt"/>
              <a:ea typeface="+mn-ea"/>
              <a:cs typeface="+mn-cs"/>
            </a:rPr>
            <a:t>https://nscresearchcenter.org/wp-content/uploads/NSC_COVERAGE.xlsx</a:t>
          </a:r>
          <a:r>
            <a:rPr lang="en-US" sz="1100">
              <a:solidFill>
                <a:schemeClr val="dk1"/>
              </a:solidFill>
              <a:effectLst/>
              <a:latin typeface="+mn-lt"/>
              <a:ea typeface="+mn-ea"/>
              <a:cs typeface="+mn-cs"/>
            </a:rPr>
            <a:t>. Variations in coverage, particularly during the early years of the study period, may result in an underestimate of the true population of </a:t>
          </a:r>
          <a:r>
            <a:rPr lang="en-US" sz="1100" i="1">
              <a:solidFill>
                <a:schemeClr val="dk1"/>
              </a:solidFill>
              <a:effectLst/>
              <a:latin typeface="+mn-lt"/>
              <a:ea typeface="+mn-ea"/>
              <a:cs typeface="+mn-cs"/>
            </a:rPr>
            <a:t>Some College, No Degree</a:t>
          </a:r>
          <a:r>
            <a:rPr lang="en-US" sz="1100">
              <a:solidFill>
                <a:schemeClr val="dk1"/>
              </a:solidFill>
              <a:effectLst/>
              <a:latin typeface="+mn-lt"/>
              <a:ea typeface="+mn-ea"/>
              <a:cs typeface="+mn-cs"/>
            </a:rPr>
            <a:t> students, in both national and state-level results. Further, the data may not account for the students included in the study cohort who had earned a degree or a certificate or were still enrolled at a non-Clearinghouse participating institution during the study period.</a:t>
          </a:r>
          <a:endParaRPr lang="en-US">
            <a:effectLst/>
          </a:endParaRPr>
        </a:p>
        <a:p>
          <a:r>
            <a:rPr lang="en-US" sz="1100">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COHORT IDENTIFICATION, DATA CUT, AND DEFINITIONS</a:t>
          </a:r>
          <a:endParaRPr lang="en-US">
            <a:effectLst/>
          </a:endParaRPr>
        </a:p>
        <a:p>
          <a:r>
            <a:rPr lang="en-US" sz="1100">
              <a:solidFill>
                <a:schemeClr val="dk1"/>
              </a:solidFill>
              <a:effectLst/>
              <a:latin typeface="+mn-lt"/>
              <a:ea typeface="+mn-ea"/>
              <a:cs typeface="+mn-cs"/>
            </a:rPr>
            <a:t>This report focused on two national cohorts of former students, which differed by the timing of cohort identification for the purpose of the analysis, and by the resulting length of the lookback window: </a:t>
          </a:r>
          <a:endParaRPr lang="en-US">
            <a:effectLst/>
          </a:endParaRPr>
        </a:p>
        <a:p>
          <a:r>
            <a:rPr lang="en-US" sz="1100">
              <a:solidFill>
                <a:schemeClr val="dk1"/>
              </a:solidFill>
              <a:effectLst/>
              <a:latin typeface="+mn-lt"/>
              <a:ea typeface="+mn-ea"/>
              <a:cs typeface="+mn-cs"/>
            </a:rPr>
            <a:t> </a:t>
          </a:r>
          <a:endParaRPr lang="en-US">
            <a:effectLst/>
          </a:endParaRPr>
        </a:p>
        <a:p>
          <a:r>
            <a:rPr lang="en-US" sz="1100" b="1" i="1">
              <a:solidFill>
                <a:schemeClr val="dk1"/>
              </a:solidFill>
              <a:effectLst/>
              <a:latin typeface="+mn-lt"/>
              <a:ea typeface="+mn-ea"/>
              <a:cs typeface="+mn-cs"/>
            </a:rPr>
            <a:t>Some College, No</a:t>
          </a:r>
          <a:r>
            <a:rPr lang="en-US" sz="1100" i="1">
              <a:solidFill>
                <a:schemeClr val="dk1"/>
              </a:solidFill>
              <a:effectLst/>
              <a:latin typeface="+mn-lt"/>
              <a:ea typeface="+mn-ea"/>
              <a:cs typeface="+mn-cs"/>
            </a:rPr>
            <a:t> </a:t>
          </a:r>
          <a:r>
            <a:rPr lang="en-US" sz="1100" b="1" i="1">
              <a:solidFill>
                <a:schemeClr val="dk1"/>
              </a:solidFill>
              <a:effectLst/>
              <a:latin typeface="+mn-lt"/>
              <a:ea typeface="+mn-ea"/>
              <a:cs typeface="+mn-cs"/>
            </a:rPr>
            <a:t>Degree</a:t>
          </a:r>
          <a:r>
            <a:rPr lang="en-US" sz="1100" i="1">
              <a:solidFill>
                <a:schemeClr val="dk1"/>
              </a:solidFill>
              <a:effectLst/>
              <a:latin typeface="+mn-lt"/>
              <a:ea typeface="+mn-ea"/>
              <a:cs typeface="+mn-cs"/>
            </a:rPr>
            <a:t> </a:t>
          </a:r>
          <a:r>
            <a:rPr lang="en-US" sz="1100" b="1">
              <a:solidFill>
                <a:schemeClr val="dk1"/>
              </a:solidFill>
              <a:effectLst/>
              <a:latin typeface="+mn-lt"/>
              <a:ea typeface="+mn-ea"/>
              <a:cs typeface="+mn-cs"/>
            </a:rPr>
            <a:t>students as of December 2018, the focus of the Current Snapshot:</a:t>
          </a:r>
          <a:r>
            <a:rPr lang="en-US" sz="1100">
              <a:solidFill>
                <a:schemeClr val="dk1"/>
              </a:solidFill>
              <a:effectLst/>
              <a:latin typeface="+mn-lt"/>
              <a:ea typeface="+mn-ea"/>
              <a:cs typeface="+mn-cs"/>
            </a:rPr>
            <a:t> Students who had at least one enrollment record at U.S. colleges and universities after January 1, 1993 (the beginning of the NSC database), with no enrollment records between August 14, 2017, and December 31, 2018, and no degree or certificate awarded anywhere as of December 31, 2018. The resulting number of students in this 25-year lookback cohort was 35.9 million. </a:t>
          </a:r>
          <a:endParaRPr lang="en-US">
            <a:effectLst/>
          </a:endParaRPr>
        </a:p>
        <a:p>
          <a:r>
            <a:rPr lang="en-US" sz="1100">
              <a:solidFill>
                <a:schemeClr val="dk1"/>
              </a:solidFill>
              <a:effectLst/>
              <a:latin typeface="+mn-lt"/>
              <a:ea typeface="+mn-ea"/>
              <a:cs typeface="+mn-cs"/>
            </a:rPr>
            <a:t> </a:t>
          </a:r>
          <a:endParaRPr lang="en-US">
            <a:effectLst/>
          </a:endParaRPr>
        </a:p>
        <a:p>
          <a:r>
            <a:rPr lang="en-US" sz="1100" b="1" i="1">
              <a:solidFill>
                <a:schemeClr val="dk1"/>
              </a:solidFill>
              <a:effectLst/>
              <a:latin typeface="+mn-lt"/>
              <a:ea typeface="+mn-ea"/>
              <a:cs typeface="+mn-cs"/>
            </a:rPr>
            <a:t>Some College, No Degree</a:t>
          </a:r>
          <a:r>
            <a:rPr lang="en-US" sz="1100" i="1">
              <a:solidFill>
                <a:schemeClr val="dk1"/>
              </a:solidFill>
              <a:effectLst/>
              <a:latin typeface="+mn-lt"/>
              <a:ea typeface="+mn-ea"/>
              <a:cs typeface="+mn-cs"/>
            </a:rPr>
            <a:t> </a:t>
          </a:r>
          <a:r>
            <a:rPr lang="en-US" sz="1100" b="1">
              <a:solidFill>
                <a:schemeClr val="dk1"/>
              </a:solidFill>
              <a:effectLst/>
              <a:latin typeface="+mn-lt"/>
              <a:ea typeface="+mn-ea"/>
              <a:cs typeface="+mn-cs"/>
            </a:rPr>
            <a:t>students as of December 2013, the focus of the Five-Year Follow-Up: </a:t>
          </a:r>
          <a:r>
            <a:rPr lang="en-US" sz="1100">
              <a:solidFill>
                <a:schemeClr val="dk1"/>
              </a:solidFill>
              <a:effectLst/>
              <a:latin typeface="+mn-lt"/>
              <a:ea typeface="+mn-ea"/>
              <a:cs typeface="+mn-cs"/>
            </a:rPr>
            <a:t>The </a:t>
          </a:r>
          <a:r>
            <a:rPr lang="en-US" sz="1100" i="1">
              <a:solidFill>
                <a:schemeClr val="dk1"/>
              </a:solidFill>
              <a:effectLst/>
              <a:latin typeface="+mn-lt"/>
              <a:ea typeface="+mn-ea"/>
              <a:cs typeface="+mn-cs"/>
            </a:rPr>
            <a:t>Some College, No Degree </a:t>
          </a:r>
          <a:r>
            <a:rPr lang="en-US" sz="1100">
              <a:solidFill>
                <a:schemeClr val="dk1"/>
              </a:solidFill>
              <a:effectLst/>
              <a:latin typeface="+mn-lt"/>
              <a:ea typeface="+mn-ea"/>
              <a:cs typeface="+mn-cs"/>
            </a:rPr>
            <a:t>cohort identified in the first SCND report was analyzed for their subsequent re-enrollment and completion during the five-year window between Jan 2014 and December 2018. This 20-year</a:t>
          </a:r>
          <a:r>
            <a:rPr lang="en-US" sz="1100" baseline="0">
              <a:solidFill>
                <a:schemeClr val="dk1"/>
              </a:solidFill>
              <a:effectLst/>
              <a:latin typeface="+mn-lt"/>
              <a:ea typeface="+mn-ea"/>
              <a:cs typeface="+mn-cs"/>
            </a:rPr>
            <a:t> lookback cohort included all students who had </a:t>
          </a:r>
          <a:r>
            <a:rPr lang="en-US" sz="1100">
              <a:solidFill>
                <a:schemeClr val="dk1"/>
              </a:solidFill>
              <a:effectLst/>
              <a:latin typeface="+mn-lt"/>
              <a:ea typeface="+mn-ea"/>
              <a:cs typeface="+mn-cs"/>
            </a:rPr>
            <a:t>at least one enrollment record at U.S. colleges and universities after January 1, 1993, with no enrollment records between August 13, 2012 and December 31, 2013, and no degree or certificate awarded anywhere as of December 31, 2013. See the </a:t>
          </a:r>
          <a:r>
            <a:rPr lang="en-US" sz="1100" u="sng">
              <a:solidFill>
                <a:srgbClr val="FF0000"/>
              </a:solidFill>
              <a:effectLst/>
              <a:latin typeface="+mn-lt"/>
              <a:ea typeface="+mn-ea"/>
              <a:cs typeface="+mn-cs"/>
            </a:rPr>
            <a:t>first report </a:t>
          </a:r>
          <a:r>
            <a:rPr lang="en-US" sz="1100">
              <a:solidFill>
                <a:schemeClr val="dk1"/>
              </a:solidFill>
              <a:effectLst/>
              <a:latin typeface="+mn-lt"/>
              <a:ea typeface="+mn-ea"/>
              <a:cs typeface="+mn-cs"/>
            </a:rPr>
            <a:t>&lt;</a:t>
          </a:r>
          <a:r>
            <a:rPr lang="en-US" sz="1100" u="sng">
              <a:solidFill>
                <a:srgbClr val="FF0000"/>
              </a:solidFill>
              <a:effectLst/>
              <a:latin typeface="+mn-lt"/>
              <a:ea typeface="+mn-ea"/>
              <a:cs typeface="+mn-cs"/>
            </a:rPr>
            <a:t>https://nscresearchcenter.org/signaturereport7/#AppendixA</a:t>
          </a:r>
          <a:r>
            <a:rPr lang="en-US" sz="1100">
              <a:solidFill>
                <a:srgbClr val="FF0000"/>
              </a:solidFill>
              <a:effectLst/>
              <a:latin typeface="+mn-lt"/>
              <a:ea typeface="+mn-ea"/>
              <a:cs typeface="+mn-cs"/>
            </a:rPr>
            <a:t>&gt; </a:t>
          </a:r>
          <a:r>
            <a:rPr lang="en-US" sz="1100">
              <a:solidFill>
                <a:schemeClr val="dk1"/>
              </a:solidFill>
              <a:effectLst/>
              <a:latin typeface="+mn-lt"/>
              <a:ea typeface="+mn-ea"/>
              <a:cs typeface="+mn-cs"/>
            </a:rPr>
            <a:t>for detailed methodological notes. The first report, which was released in 2014, identified a total of 31 million </a:t>
          </a:r>
          <a:r>
            <a:rPr lang="en-US" sz="1100" i="1">
              <a:solidFill>
                <a:schemeClr val="dk1"/>
              </a:solidFill>
              <a:effectLst/>
              <a:latin typeface="+mn-lt"/>
              <a:ea typeface="+mn-ea"/>
              <a:cs typeface="+mn-cs"/>
            </a:rPr>
            <a:t>Some College, No Degree </a:t>
          </a:r>
          <a:r>
            <a:rPr lang="en-US" sz="1100">
              <a:solidFill>
                <a:schemeClr val="dk1"/>
              </a:solidFill>
              <a:effectLst/>
              <a:latin typeface="+mn-lt"/>
              <a:ea typeface="+mn-ea"/>
              <a:cs typeface="+mn-cs"/>
            </a:rPr>
            <a:t>students. There have been improvements to the Clearinghouse data since</a:t>
          </a:r>
          <a:r>
            <a:rPr lang="en-US" sz="1100" baseline="0">
              <a:solidFill>
                <a:schemeClr val="dk1"/>
              </a:solidFill>
              <a:effectLst/>
              <a:latin typeface="+mn-lt"/>
              <a:ea typeface="+mn-ea"/>
              <a:cs typeface="+mn-cs"/>
            </a:rPr>
            <a:t> 2013,</a:t>
          </a:r>
          <a:r>
            <a:rPr lang="en-US" sz="1100">
              <a:solidFill>
                <a:schemeClr val="dk1"/>
              </a:solidFill>
              <a:effectLst/>
              <a:latin typeface="+mn-lt"/>
              <a:ea typeface="+mn-ea"/>
              <a:cs typeface="+mn-cs"/>
            </a:rPr>
            <a:t> resulting in a refined estimate today of 29.4 million students</a:t>
          </a:r>
          <a:r>
            <a:rPr lang="en-US" sz="1100" baseline="0">
              <a:solidFill>
                <a:schemeClr val="dk1"/>
              </a:solidFill>
              <a:effectLst/>
              <a:latin typeface="+mn-lt"/>
              <a:ea typeface="+mn-ea"/>
              <a:cs typeface="+mn-cs"/>
            </a:rPr>
            <a:t> in </a:t>
          </a:r>
          <a:r>
            <a:rPr lang="en-US" sz="1100">
              <a:solidFill>
                <a:schemeClr val="dk1"/>
              </a:solidFill>
              <a:effectLst/>
              <a:latin typeface="+mn-lt"/>
              <a:ea typeface="+mn-ea"/>
              <a:cs typeface="+mn-cs"/>
            </a:rPr>
            <a:t>the 2013 SCND cohort. </a:t>
          </a:r>
          <a:endParaRPr lang="en-US">
            <a:effectLst/>
          </a:endParaRPr>
        </a:p>
        <a:p>
          <a:r>
            <a:rPr lang="en-US" sz="1100">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ACADEMIC PROGRESS CALCULATION</a:t>
          </a:r>
          <a:endParaRPr lang="en-US">
            <a:effectLst/>
          </a:endParaRPr>
        </a:p>
        <a:p>
          <a:r>
            <a:rPr lang="en-US" sz="1100">
              <a:solidFill>
                <a:schemeClr val="dk1"/>
              </a:solidFill>
              <a:effectLst/>
              <a:latin typeface="+mn-lt"/>
              <a:ea typeface="+mn-ea"/>
              <a:cs typeface="+mn-cs"/>
            </a:rPr>
            <a:t>A standardized definition of a “full-time week” (FTW) equivalent was used to create units by which we could calculate students’ accrued enrollment across institutional contexts. Specifically, in the report we identify students who have completed at least two years' worth of enrollment (also known as "potential completers") as well as students’ actual enrolled time between first re-enrollment and completion. This was determined through crossing the number of enrolled weeks with enrollment intensity, which is described below: </a:t>
          </a:r>
          <a:endParaRPr lang="en-US">
            <a:effectLst/>
          </a:endParaRPr>
        </a:p>
        <a:p>
          <a:r>
            <a:rPr lang="en-US" sz="1100">
              <a:solidFill>
                <a:schemeClr val="dk1"/>
              </a:solidFill>
              <a:effectLst/>
              <a:latin typeface="+mn-lt"/>
              <a:ea typeface="+mn-ea"/>
              <a:cs typeface="+mn-cs"/>
            </a:rPr>
            <a:t>    - One week enrolled at full-time enrollment was considered one full-time week (FTW) equivalent, </a:t>
          </a:r>
          <a:endParaRPr lang="en-US">
            <a:effectLst/>
          </a:endParaRPr>
        </a:p>
        <a:p>
          <a:r>
            <a:rPr lang="en-US" sz="1100">
              <a:solidFill>
                <a:schemeClr val="dk1"/>
              </a:solidFill>
              <a:effectLst/>
              <a:latin typeface="+mn-lt"/>
              <a:ea typeface="+mn-ea"/>
              <a:cs typeface="+mn-cs"/>
            </a:rPr>
            <a:t>    - One week enrolled at three-quarters was calculated as 0.75 FTW equivalent. </a:t>
          </a:r>
          <a:endParaRPr lang="en-US">
            <a:effectLst/>
          </a:endParaRPr>
        </a:p>
        <a:p>
          <a:r>
            <a:rPr lang="en-US" sz="1100">
              <a:solidFill>
                <a:schemeClr val="dk1"/>
              </a:solidFill>
              <a:effectLst/>
              <a:latin typeface="+mn-lt"/>
              <a:ea typeface="+mn-ea"/>
              <a:cs typeface="+mn-cs"/>
            </a:rPr>
            <a:t>    - One week enrolled</a:t>
          </a:r>
          <a:r>
            <a:rPr lang="en-US" sz="1100" baseline="0">
              <a:solidFill>
                <a:schemeClr val="dk1"/>
              </a:solidFill>
              <a:effectLst/>
              <a:latin typeface="+mn-lt"/>
              <a:ea typeface="+mn-ea"/>
              <a:cs typeface="+mn-cs"/>
            </a:rPr>
            <a:t> at </a:t>
          </a:r>
          <a:r>
            <a:rPr lang="en-US" sz="1100">
              <a:solidFill>
                <a:schemeClr val="dk1"/>
              </a:solidFill>
              <a:effectLst/>
              <a:latin typeface="+mn-lt"/>
              <a:ea typeface="+mn-ea"/>
              <a:cs typeface="+mn-cs"/>
            </a:rPr>
            <a:t>half-time was calculated as 0.5 FTW equivalent  </a:t>
          </a:r>
          <a:endParaRPr lang="en-US">
            <a:effectLst/>
          </a:endParaRPr>
        </a:p>
        <a:p>
          <a:r>
            <a:rPr lang="en-US" sz="1100">
              <a:solidFill>
                <a:schemeClr val="dk1"/>
              </a:solidFill>
              <a:effectLst/>
              <a:latin typeface="+mn-lt"/>
              <a:ea typeface="+mn-ea"/>
              <a:cs typeface="+mn-cs"/>
            </a:rPr>
            <a:t>    - One week enrolled at less than half-time or quarter-time translated as 0.25 FTW equivalent. </a:t>
          </a:r>
          <a:endParaRPr lang="en-US">
            <a:effectLst/>
          </a:endParaRPr>
        </a:p>
        <a:p>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For the purposes of these analyses, two years’ worth of progress was defined as the completion of 60 FTW enrollment, equivalent to four 15-week semesters at full-time. All enrollment records, including short terms, summer terms and concurrent enrollments, and dual enrollments were included when calculating progress by FTW equivalent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Because the estimation of academic progress is based upon </a:t>
          </a:r>
          <a:r>
            <a:rPr lang="en-US" sz="1100" baseline="0">
              <a:solidFill>
                <a:schemeClr val="dk1"/>
              </a:solidFill>
              <a:effectLst/>
              <a:latin typeface="+mn-lt"/>
              <a:ea typeface="+mn-ea"/>
              <a:cs typeface="+mn-cs"/>
            </a:rPr>
            <a:t>enrollment intensity,</a:t>
          </a:r>
          <a:r>
            <a:rPr lang="en-US" sz="1100">
              <a:solidFill>
                <a:schemeClr val="dk1"/>
              </a:solidFill>
              <a:effectLst/>
              <a:latin typeface="+mn-lt"/>
              <a:ea typeface="+mn-ea"/>
              <a:cs typeface="+mn-cs"/>
            </a:rPr>
            <a:t> which is a proxy for the number of credits </a:t>
          </a:r>
          <a:r>
            <a:rPr lang="en-US" sz="1100" i="1">
              <a:solidFill>
                <a:schemeClr val="dk1"/>
              </a:solidFill>
              <a:effectLst/>
              <a:latin typeface="+mn-lt"/>
              <a:ea typeface="+mn-ea"/>
              <a:cs typeface="+mn-cs"/>
            </a:rPr>
            <a:t>attempted,</a:t>
          </a:r>
          <a:r>
            <a:rPr lang="en-US" sz="1100">
              <a:solidFill>
                <a:schemeClr val="dk1"/>
              </a:solidFill>
              <a:effectLst/>
              <a:latin typeface="+mn-lt"/>
              <a:ea typeface="+mn-ea"/>
              <a:cs typeface="+mn-cs"/>
            </a:rPr>
            <a:t> rather than </a:t>
          </a:r>
          <a:r>
            <a:rPr lang="en-US" sz="1100" i="1">
              <a:solidFill>
                <a:schemeClr val="dk1"/>
              </a:solidFill>
              <a:effectLst/>
              <a:latin typeface="+mn-lt"/>
              <a:ea typeface="+mn-ea"/>
              <a:cs typeface="+mn-cs"/>
            </a:rPr>
            <a:t>completed</a:t>
          </a:r>
          <a:r>
            <a:rPr lang="en-US" sz="1100">
              <a:solidFill>
                <a:schemeClr val="dk1"/>
              </a:solidFill>
              <a:effectLst/>
              <a:latin typeface="+mn-lt"/>
              <a:ea typeface="+mn-ea"/>
              <a:cs typeface="+mn-cs"/>
            </a:rPr>
            <a:t>, the calculation of academic progress is an overestimate.</a:t>
          </a:r>
          <a:endParaRPr lang="en-US">
            <a:effectLst/>
          </a:endParaRPr>
        </a:p>
        <a:p>
          <a:r>
            <a:rPr lang="en-US" sz="1100">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DUAL ENROLLMENTS</a:t>
          </a:r>
          <a:endParaRPr lang="en-US">
            <a:effectLst/>
          </a:endParaRPr>
        </a:p>
        <a:p>
          <a:r>
            <a:rPr lang="en-US" sz="1100">
              <a:solidFill>
                <a:schemeClr val="dk1"/>
              </a:solidFill>
              <a:effectLst/>
              <a:latin typeface="+mn-lt"/>
              <a:ea typeface="+mn-ea"/>
              <a:cs typeface="+mn-cs"/>
            </a:rPr>
            <a:t>NSC data includes dual enrollments in college</a:t>
          </a:r>
          <a:r>
            <a:rPr lang="en-US" sz="1100" baseline="0">
              <a:solidFill>
                <a:schemeClr val="dk1"/>
              </a:solidFill>
              <a:effectLst/>
              <a:latin typeface="+mn-lt"/>
              <a:ea typeface="+mn-ea"/>
              <a:cs typeface="+mn-cs"/>
            </a:rPr>
            <a:t> for students who are still in high school. Dual enrollments are identified by using student age at time of enrollment (under 18) as a proxy. </a:t>
          </a:r>
          <a:r>
            <a:rPr lang="en-US" sz="1100">
              <a:solidFill>
                <a:schemeClr val="dk1"/>
              </a:solidFill>
              <a:effectLst/>
              <a:latin typeface="+mn-lt"/>
              <a:ea typeface="+mn-ea"/>
              <a:cs typeface="+mn-cs"/>
            </a:rPr>
            <a:t>Students with dual enrollments were removed from the cohort, only if the dual enrollment was their only enrollment record across the study period. In other words, students with dual enrollments and no degree were incuded in the cohort, only if they had continued postsecondary enrollment after they had turned 18. For these former dual enrollment students, their dual enrollment records were counted towards the calculation of progress based on FTW.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Dual enrollment records were excluded from consideration in institutional sector analyses. Students' starting institutional sector was determined based on the institution of the first non-dual enrollment term. For example, if a dual enrollment term occurred at a two-year institution, but the first non-dual enrollment term occurred at a four-year institution, then the student would have been counted as starting at a four-year institution. </a:t>
          </a:r>
          <a:endParaRPr lang="en-US">
            <a:effectLst/>
          </a:endParaRPr>
        </a:p>
        <a:p>
          <a:r>
            <a:rPr lang="en-US" sz="1100">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DEFINING STOP-OUTS</a:t>
          </a:r>
          <a:endParaRPr lang="en-US">
            <a:effectLst/>
          </a:endParaRPr>
        </a:p>
        <a:p>
          <a:r>
            <a:rPr lang="en-US" sz="1100">
              <a:solidFill>
                <a:schemeClr val="dk1"/>
              </a:solidFill>
              <a:effectLst/>
              <a:latin typeface="+mn-lt"/>
              <a:ea typeface="+mn-ea"/>
              <a:cs typeface="+mn-cs"/>
            </a:rPr>
            <a:t>For this report, we reported on the number of stop-outs included in each student’s enrollment pathway. A discrete “stop-out” was defined as a period longer than 123 days between the end-date of an enrollment record and the begin-date of the next enrollment record.</a:t>
          </a:r>
          <a:endParaRPr lang="en-US">
            <a:effectLst/>
          </a:endParaRPr>
        </a:p>
        <a:p>
          <a:r>
            <a:rPr lang="en-US" sz="1100">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DETERMINING STILL ENROLLED</a:t>
          </a:r>
          <a:endParaRPr lang="en-US">
            <a:effectLst/>
          </a:endParaRPr>
        </a:p>
        <a:p>
          <a:r>
            <a:rPr lang="en-US" sz="1100">
              <a:solidFill>
                <a:schemeClr val="dk1"/>
              </a:solidFill>
              <a:effectLst/>
              <a:latin typeface="+mn-lt"/>
              <a:ea typeface="+mn-ea"/>
              <a:cs typeface="+mn-cs"/>
            </a:rPr>
            <a:t>The </a:t>
          </a:r>
          <a:r>
            <a:rPr lang="en-US" sz="1100" i="1">
              <a:solidFill>
                <a:schemeClr val="dk1"/>
              </a:solidFill>
              <a:effectLst/>
              <a:latin typeface="+mn-lt"/>
              <a:ea typeface="+mn-ea"/>
              <a:cs typeface="+mn-cs"/>
            </a:rPr>
            <a:t>Some College, No Degree </a:t>
          </a:r>
          <a:r>
            <a:rPr lang="en-US" sz="1100">
              <a:solidFill>
                <a:schemeClr val="dk1"/>
              </a:solidFill>
              <a:effectLst/>
              <a:latin typeface="+mn-lt"/>
              <a:ea typeface="+mn-ea"/>
              <a:cs typeface="+mn-cs"/>
            </a:rPr>
            <a:t>students who re-enrolled after December 31, 2013 and have not earned a credential since, but have had at least one enrollment record in the 12 months ending December 31, 2018 were considered “still enrolled.” </a:t>
          </a:r>
          <a:endParaRPr lang="en-US">
            <a:effectLst/>
          </a:endParaRPr>
        </a:p>
        <a:p>
          <a:r>
            <a:rPr lang="en-US" sz="1100">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IDENTIFYING PRIMARILY ONLINE INSTITUTIONS</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Fo</a:t>
          </a:r>
          <a:r>
            <a:rPr lang="en-US" sz="1100" baseline="0">
              <a:solidFill>
                <a:schemeClr val="dk1"/>
              </a:solidFill>
              <a:effectLst/>
              <a:latin typeface="+mn-lt"/>
              <a:ea typeface="+mn-ea"/>
              <a:cs typeface="+mn-cs"/>
            </a:rPr>
            <a:t>r this report, p</a:t>
          </a:r>
          <a:r>
            <a:rPr lang="en-US" sz="1100">
              <a:solidFill>
                <a:schemeClr val="dk1"/>
              </a:solidFill>
              <a:effectLst/>
              <a:latin typeface="+mn-lt"/>
              <a:ea typeface="+mn-ea"/>
              <a:cs typeface="+mn-cs"/>
            </a:rPr>
            <a:t>rimarily online institutions were identified based on the 2017 fall enrollment survey data from IPEDS, specifically, from the distance education enrollment survey items. According to IPEDS, any institution that reports more than 90 percent of its students enrolled exclusively in distance education courses is considered a primarily online institution. Using this method, there were a total of 111 institutions identified as primarily online institutions as of fall 2017. There are some institutions or systems of institutions that report their online campuses as separate entities to IPEDS</a:t>
          </a:r>
          <a:r>
            <a:rPr lang="en-US" sz="1100" baseline="0">
              <a:solidFill>
                <a:schemeClr val="dk1"/>
              </a:solidFill>
              <a:effectLst/>
              <a:latin typeface="+mn-lt"/>
              <a:ea typeface="+mn-ea"/>
              <a:cs typeface="+mn-cs"/>
            </a:rPr>
            <a:t> while combining them with their offline campuses into a single reporting entity and reporting all campuses under a single OPE identification when submitting data to NSC. </a:t>
          </a:r>
          <a:r>
            <a:rPr lang="en-US" sz="1100">
              <a:solidFill>
                <a:schemeClr val="dk1"/>
              </a:solidFill>
              <a:effectLst/>
              <a:latin typeface="+mn-lt"/>
              <a:ea typeface="+mn-ea"/>
              <a:cs typeface="+mn-cs"/>
            </a:rPr>
            <a:t>In these cases, the students enrolled at the primarily online campus identified in IPEDS are not accurately identified in this report as enrolled at a primarily online institution, resulting in an underestimation of the impact that primarily online institutions may have on the postsecondary attainment among </a:t>
          </a:r>
          <a:r>
            <a:rPr lang="en-US" sz="1100" i="1">
              <a:solidFill>
                <a:schemeClr val="dk1"/>
              </a:solidFill>
              <a:effectLst/>
              <a:latin typeface="+mn-lt"/>
              <a:ea typeface="+mn-ea"/>
              <a:cs typeface="+mn-cs"/>
            </a:rPr>
            <a:t>Some College, No Degree </a:t>
          </a:r>
          <a:r>
            <a:rPr lang="en-US" sz="1100">
              <a:solidFill>
                <a:schemeClr val="dk1"/>
              </a:solidFill>
              <a:effectLst/>
              <a:latin typeface="+mn-lt"/>
              <a:ea typeface="+mn-ea"/>
              <a:cs typeface="+mn-cs"/>
            </a:rPr>
            <a:t>students.</a:t>
          </a:r>
          <a:endParaRPr lang="en-US">
            <a:effectLst/>
          </a:endParaRPr>
        </a:p>
        <a:p>
          <a:r>
            <a:rPr lang="en-US" sz="1100">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CHANGES FROM THE PREVIOUS REPORT</a:t>
          </a:r>
          <a:endParaRPr lang="en-US">
            <a:effectLst/>
          </a:endParaRPr>
        </a:p>
        <a:p>
          <a:r>
            <a:rPr lang="en-US" sz="1100">
              <a:solidFill>
                <a:schemeClr val="dk1"/>
              </a:solidFill>
              <a:effectLst/>
              <a:latin typeface="+mn-lt"/>
              <a:ea typeface="+mn-ea"/>
              <a:cs typeface="+mn-cs"/>
            </a:rPr>
            <a:t>This is the second edition</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in the </a:t>
          </a:r>
          <a:r>
            <a:rPr lang="en-US" sz="1100" i="1">
              <a:solidFill>
                <a:schemeClr val="dk1"/>
              </a:solidFill>
              <a:effectLst/>
              <a:latin typeface="+mn-lt"/>
              <a:ea typeface="+mn-ea"/>
              <a:cs typeface="+mn-cs"/>
            </a:rPr>
            <a:t>Some College, No Degree</a:t>
          </a:r>
          <a:r>
            <a:rPr lang="en-US" sz="1100">
              <a:solidFill>
                <a:schemeClr val="dk1"/>
              </a:solidFill>
              <a:effectLst/>
              <a:latin typeface="+mn-lt"/>
              <a:ea typeface="+mn-ea"/>
              <a:cs typeface="+mn-cs"/>
            </a:rPr>
            <a:t> report series. The </a:t>
          </a:r>
          <a:r>
            <a:rPr lang="en-US" sz="1100" i="0" u="sng">
              <a:solidFill>
                <a:srgbClr val="FF0000"/>
              </a:solidFill>
              <a:effectLst/>
              <a:latin typeface="+mn-lt"/>
              <a:ea typeface="+mn-ea"/>
              <a:cs typeface="+mn-cs"/>
            </a:rPr>
            <a:t>first edition </a:t>
          </a:r>
          <a:r>
            <a:rPr lang="en-US" sz="1100">
              <a:solidFill>
                <a:schemeClr val="dk1"/>
              </a:solidFill>
              <a:effectLst/>
              <a:latin typeface="+mn-lt"/>
              <a:ea typeface="+mn-ea"/>
              <a:cs typeface="+mn-cs"/>
            </a:rPr>
            <a:t> </a:t>
          </a:r>
          <a:r>
            <a:rPr lang="en-US" sz="1100">
              <a:solidFill>
                <a:srgbClr val="FF0000"/>
              </a:solidFill>
              <a:effectLst/>
              <a:latin typeface="+mn-lt"/>
              <a:ea typeface="+mn-ea"/>
              <a:cs typeface="+mn-cs"/>
            </a:rPr>
            <a:t>(</a:t>
          </a:r>
          <a:r>
            <a:rPr lang="en-US" sz="1100" u="sng">
              <a:solidFill>
                <a:srgbClr val="FF0000"/>
              </a:solidFill>
              <a:effectLst/>
              <a:latin typeface="+mn-lt"/>
              <a:ea typeface="+mn-ea"/>
              <a:cs typeface="+mn-cs"/>
            </a:rPr>
            <a:t>https://nscresearchcenter.org/signaturereport7/</a:t>
          </a:r>
          <a:r>
            <a:rPr lang="en-US" sz="1100">
              <a:solidFill>
                <a:srgbClr val="FF0000"/>
              </a:solidFill>
              <a:effectLst/>
              <a:latin typeface="+mn-lt"/>
              <a:ea typeface="+mn-ea"/>
              <a:cs typeface="+mn-cs"/>
            </a:rPr>
            <a:t>) </a:t>
          </a:r>
          <a:r>
            <a:rPr lang="en-US" sz="1100">
              <a:solidFill>
                <a:schemeClr val="dk1"/>
              </a:solidFill>
              <a:effectLst/>
              <a:latin typeface="+mn-lt"/>
              <a:ea typeface="+mn-ea"/>
              <a:cs typeface="+mn-cs"/>
            </a:rPr>
            <a:t>was released in 2014.</a:t>
          </a:r>
          <a:r>
            <a:rPr lang="en-US" sz="1100">
              <a:solidFill>
                <a:srgbClr val="FF0000"/>
              </a:solidFill>
              <a:effectLst/>
              <a:latin typeface="+mn-lt"/>
              <a:ea typeface="+mn-ea"/>
              <a:cs typeface="+mn-cs"/>
            </a:rPr>
            <a:t> </a:t>
          </a:r>
          <a:r>
            <a:rPr lang="en-US" sz="1100">
              <a:solidFill>
                <a:schemeClr val="dk1"/>
              </a:solidFill>
              <a:effectLst/>
              <a:latin typeface="+mn-lt"/>
              <a:ea typeface="+mn-ea"/>
              <a:cs typeface="+mn-cs"/>
            </a:rPr>
            <a:t>Since the first report, several enhancements to the methodology have been made resulting from feedback by experts in the field, and improvements in NSC data. The </a:t>
          </a:r>
          <a:r>
            <a:rPr lang="en-US" sz="1100" i="1">
              <a:solidFill>
                <a:schemeClr val="dk1"/>
              </a:solidFill>
              <a:effectLst/>
              <a:latin typeface="+mn-lt"/>
              <a:ea typeface="+mn-ea"/>
              <a:cs typeface="+mn-cs"/>
            </a:rPr>
            <a:t>Some College, No Degree</a:t>
          </a:r>
          <a:r>
            <a:rPr lang="en-US" sz="1100">
              <a:solidFill>
                <a:schemeClr val="dk1"/>
              </a:solidFill>
              <a:effectLst/>
              <a:latin typeface="+mn-lt"/>
              <a:ea typeface="+mn-ea"/>
              <a:cs typeface="+mn-cs"/>
            </a:rPr>
            <a:t> population last identified five years ago was 31.5 million students. Using the most current data available today, the original cohort was revised to 29.4 million. This update is a result of increased institutional participation in the NSC data reporting, improved collection of degree and certificate data, and better matching algorithms. </a:t>
          </a:r>
          <a:endParaRPr lang="en-US">
            <a:effectLst/>
          </a:endParaRPr>
        </a:p>
        <a:p>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An additional change was the method by which we define a semester-worth of academic progress. In the previous report, a semester was defined as 14 weeks. However, feedback from external experts suggested that a semester is more accurately defined as 15 weeks. As a result, years of academic progress in the current report uses 15 weeks to define a semester as opposed to 14 weeks. </a:t>
          </a:r>
        </a:p>
        <a:p>
          <a:endParaRPr lang="en-US" sz="1100"/>
        </a:p>
      </xdr:txBody>
    </xdr:sp>
    <xdr:clientData/>
  </xdr:twoCellAnchor>
  <xdr:twoCellAnchor>
    <xdr:from>
      <xdr:col>5</xdr:col>
      <xdr:colOff>63500</xdr:colOff>
      <xdr:row>5</xdr:row>
      <xdr:rowOff>38100</xdr:rowOff>
    </xdr:from>
    <xdr:to>
      <xdr:col>11</xdr:col>
      <xdr:colOff>304800</xdr:colOff>
      <xdr:row>6</xdr:row>
      <xdr:rowOff>25400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7A2A0C8E-DBBD-8847-8559-4C2BCEE90ACD}"/>
            </a:ext>
          </a:extLst>
        </xdr:cNvPr>
        <xdr:cNvSpPr/>
      </xdr:nvSpPr>
      <xdr:spPr>
        <a:xfrm>
          <a:off x="3429000" y="990600"/>
          <a:ext cx="4279900" cy="177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368300</xdr:colOff>
      <xdr:row>15</xdr:row>
      <xdr:rowOff>165100</xdr:rowOff>
    </xdr:from>
    <xdr:to>
      <xdr:col>11</xdr:col>
      <xdr:colOff>609600</xdr:colOff>
      <xdr:row>16</xdr:row>
      <xdr:rowOff>165100</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6C691672-121E-954C-AE72-8DD0E3CD1095}"/>
            </a:ext>
          </a:extLst>
        </xdr:cNvPr>
        <xdr:cNvSpPr/>
      </xdr:nvSpPr>
      <xdr:spPr>
        <a:xfrm>
          <a:off x="3733800" y="3022600"/>
          <a:ext cx="4279900" cy="190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330200</xdr:colOff>
      <xdr:row>49</xdr:row>
      <xdr:rowOff>0</xdr:rowOff>
    </xdr:from>
    <xdr:to>
      <xdr:col>11</xdr:col>
      <xdr:colOff>635000</xdr:colOff>
      <xdr:row>49</xdr:row>
      <xdr:rowOff>177800</xdr:rowOff>
    </xdr:to>
    <xdr:sp macro="" textlink="">
      <xdr:nvSpPr>
        <xdr:cNvPr id="6" name="Rectangle 5">
          <a:hlinkClick xmlns:r="http://schemas.openxmlformats.org/officeDocument/2006/relationships" r:id="rId3"/>
          <a:extLst>
            <a:ext uri="{FF2B5EF4-FFF2-40B4-BE49-F238E27FC236}">
              <a16:creationId xmlns:a16="http://schemas.microsoft.com/office/drawing/2014/main" id="{88DC2C4F-0B73-2142-B451-C99B69ED0677}"/>
            </a:ext>
          </a:extLst>
        </xdr:cNvPr>
        <xdr:cNvSpPr/>
      </xdr:nvSpPr>
      <xdr:spPr>
        <a:xfrm>
          <a:off x="4368800" y="9334500"/>
          <a:ext cx="3670300" cy="177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xdr:colOff>
      <xdr:row>57</xdr:row>
      <xdr:rowOff>43815</xdr:rowOff>
    </xdr:from>
    <xdr:to>
      <xdr:col>26</xdr:col>
      <xdr:colOff>783166</xdr:colOff>
      <xdr:row>65</xdr:row>
      <xdr:rowOff>9525</xdr:rowOff>
    </xdr:to>
    <xdr:sp macro="" textlink="">
      <xdr:nvSpPr>
        <xdr:cNvPr id="2" name="TextBox 1">
          <a:extLst>
            <a:ext uri="{FF2B5EF4-FFF2-40B4-BE49-F238E27FC236}">
              <a16:creationId xmlns:a16="http://schemas.microsoft.com/office/drawing/2014/main" id="{C5B0F96C-7900-470D-A7D9-EFF2FEB8B960}"/>
            </a:ext>
          </a:extLst>
        </xdr:cNvPr>
        <xdr:cNvSpPr txBox="1"/>
      </xdr:nvSpPr>
      <xdr:spPr>
        <a:xfrm>
          <a:off x="22860" y="12921615"/>
          <a:ext cx="18676831" cy="14897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Notes: </a:t>
          </a:r>
        </a:p>
        <a:p>
          <a:r>
            <a:rPr lang="en-US" sz="1100" baseline="0">
              <a:solidFill>
                <a:schemeClr val="dk1"/>
              </a:solidFill>
              <a:effectLst/>
              <a:latin typeface="+mn-lt"/>
              <a:ea typeface="+mn-ea"/>
              <a:cs typeface="+mn-cs"/>
            </a:rPr>
            <a:t>- States are defined by the location of last enrolled institution prior to Dec 2013. </a:t>
          </a:r>
        </a:p>
        <a:p>
          <a:r>
            <a:rPr lang="en-US" sz="1100" baseline="0">
              <a:solidFill>
                <a:schemeClr val="dk1"/>
              </a:solidFill>
              <a:effectLst/>
              <a:latin typeface="+mn-lt"/>
              <a:ea typeface="+mn-ea"/>
              <a:cs typeface="+mn-cs"/>
            </a:rPr>
            <a:t>- "Still enrolled" are defined by having an enrollment record within the last 12 months ending Dec 2018. </a:t>
          </a:r>
        </a:p>
        <a:p>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The</a:t>
          </a:r>
          <a:r>
            <a:rPr lang="en-US" sz="1100" baseline="0">
              <a:solidFill>
                <a:schemeClr val="dk1"/>
              </a:solidFill>
              <a:effectLst/>
              <a:latin typeface="+mn-lt"/>
              <a:ea typeface="+mn-ea"/>
              <a:cs typeface="+mn-cs"/>
            </a:rPr>
            <a:t> US totals should be used with caution because these numbers may be smaller than those displayed elsewhere in the report due to missing state-level data or missing enrollment records among completers. In addition, state details do not sum to the US totals because the US totals include outlying areas not shown in the table. </a:t>
          </a:r>
        </a:p>
        <a:p>
          <a:r>
            <a:rPr lang="en-US" sz="1100" baseline="0">
              <a:solidFill>
                <a:schemeClr val="dk1"/>
              </a:solidFill>
              <a:effectLst/>
              <a:latin typeface="+mn-lt"/>
              <a:ea typeface="+mn-ea"/>
              <a:cs typeface="+mn-cs"/>
            </a:rPr>
            <a:t>- Figure 11 in the report is based on the data shown in columns O-T (shaded). </a:t>
          </a:r>
          <a:endParaRPr lang="en-US" baseline="0">
            <a:effectLst/>
          </a:endParaRPr>
        </a:p>
        <a:p>
          <a:r>
            <a:rPr lang="en-US" baseline="0">
              <a:effectLst/>
            </a:rPr>
            <a:t>- n/a (not applicable)</a:t>
          </a:r>
        </a:p>
        <a:p>
          <a:r>
            <a:rPr lang="en-US" baseline="0">
              <a:effectLst/>
            </a:rPr>
            <a:t>- Zero values are dispalyed as blank cellls. </a:t>
          </a:r>
          <a:endParaRPr lang="en-US">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69BE6-32F2-4C08-9A4C-20DD0C1C2DE7}">
  <dimension ref="A1"/>
  <sheetViews>
    <sheetView tabSelected="1" workbookViewId="0">
      <selection activeCell="X59" sqref="X59"/>
    </sheetView>
  </sheetViews>
  <sheetFormatPr baseColWidth="10" defaultColWidth="8.83203125" defaultRowHeight="1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96895-29DB-4111-9FED-84C86499F77E}">
  <dimension ref="A1:M61"/>
  <sheetViews>
    <sheetView topLeftCell="A20" workbookViewId="0">
      <selection activeCell="G21" sqref="G21"/>
    </sheetView>
  </sheetViews>
  <sheetFormatPr baseColWidth="10" defaultColWidth="8.83203125" defaultRowHeight="15" x14ac:dyDescent="0.2"/>
  <cols>
    <col min="1" max="1" width="36.5" customWidth="1"/>
    <col min="2" max="2" width="27.83203125" customWidth="1"/>
    <col min="3" max="3" width="13.33203125" customWidth="1"/>
    <col min="4" max="5" width="11.33203125" customWidth="1"/>
    <col min="6" max="6" width="11.6640625" customWidth="1"/>
    <col min="7" max="9" width="12.83203125" customWidth="1"/>
    <col min="10" max="10" width="10.6640625" customWidth="1"/>
    <col min="11" max="11" width="11.6640625" bestFit="1" customWidth="1"/>
    <col min="12" max="12" width="10.6640625" customWidth="1"/>
    <col min="13" max="13" width="11" customWidth="1"/>
  </cols>
  <sheetData>
    <row r="1" spans="1:13" ht="22" thickBot="1" x14ac:dyDescent="0.3">
      <c r="A1" s="163" t="s">
        <v>108</v>
      </c>
    </row>
    <row r="2" spans="1:13" ht="24" customHeight="1" thickBot="1" x14ac:dyDescent="0.25">
      <c r="A2" s="196"/>
      <c r="B2" s="197"/>
      <c r="C2" s="200" t="s">
        <v>0</v>
      </c>
      <c r="D2" s="201"/>
      <c r="E2" s="201"/>
      <c r="F2" s="202"/>
      <c r="G2" s="200" t="s">
        <v>1</v>
      </c>
      <c r="H2" s="201"/>
      <c r="I2" s="201"/>
      <c r="J2" s="201"/>
      <c r="K2" s="201"/>
      <c r="L2" s="202"/>
    </row>
    <row r="3" spans="1:13" ht="44" customHeight="1" thickBot="1" x14ac:dyDescent="0.25">
      <c r="A3" s="198"/>
      <c r="B3" s="199"/>
      <c r="C3" s="203" t="s">
        <v>105</v>
      </c>
      <c r="D3" s="204"/>
      <c r="E3" s="205" t="s">
        <v>76</v>
      </c>
      <c r="F3" s="204"/>
      <c r="G3" s="203" t="s">
        <v>106</v>
      </c>
      <c r="H3" s="204"/>
      <c r="I3" s="203" t="s">
        <v>77</v>
      </c>
      <c r="J3" s="204"/>
      <c r="K3" s="203" t="s">
        <v>78</v>
      </c>
      <c r="L3" s="204"/>
    </row>
    <row r="4" spans="1:13" ht="17" thickBot="1" x14ac:dyDescent="0.25">
      <c r="A4" s="9"/>
      <c r="B4" s="10"/>
      <c r="C4" s="11" t="s">
        <v>79</v>
      </c>
      <c r="D4" s="139" t="s">
        <v>80</v>
      </c>
      <c r="E4" s="140" t="s">
        <v>79</v>
      </c>
      <c r="F4" s="11" t="s">
        <v>80</v>
      </c>
      <c r="G4" s="11" t="s">
        <v>79</v>
      </c>
      <c r="H4" s="139" t="s">
        <v>80</v>
      </c>
      <c r="I4" s="139" t="s">
        <v>79</v>
      </c>
      <c r="J4" s="139" t="s">
        <v>80</v>
      </c>
      <c r="K4" s="139" t="s">
        <v>79</v>
      </c>
      <c r="L4" s="139" t="s">
        <v>80</v>
      </c>
    </row>
    <row r="5" spans="1:13" ht="16" x14ac:dyDescent="0.2">
      <c r="A5" s="182" t="s">
        <v>81</v>
      </c>
      <c r="B5" s="12" t="s">
        <v>82</v>
      </c>
      <c r="C5" s="20">
        <v>16519936</v>
      </c>
      <c r="D5" s="16">
        <v>0.4594991256548896</v>
      </c>
      <c r="E5" s="13">
        <v>1702983</v>
      </c>
      <c r="F5" s="14">
        <v>0.484741450618215</v>
      </c>
      <c r="G5" s="15">
        <v>13496917</v>
      </c>
      <c r="H5" s="16">
        <v>0.45919256120487262</v>
      </c>
      <c r="I5" s="15">
        <v>1926562</v>
      </c>
      <c r="J5" s="14">
        <v>0.50591635719783157</v>
      </c>
      <c r="K5" s="15">
        <v>467072</v>
      </c>
      <c r="L5" s="14">
        <v>0.49527808705795029</v>
      </c>
      <c r="M5" s="8">
        <f>K5/G5</f>
        <v>3.460582887188237E-2</v>
      </c>
    </row>
    <row r="6" spans="1:13" ht="16" x14ac:dyDescent="0.2">
      <c r="A6" s="183"/>
      <c r="B6" s="19" t="s">
        <v>83</v>
      </c>
      <c r="C6" s="20">
        <v>15971910</v>
      </c>
      <c r="D6" s="16">
        <v>0.44425587847547277</v>
      </c>
      <c r="E6" s="13">
        <v>1608374</v>
      </c>
      <c r="F6" s="14">
        <v>0.45781170211130778</v>
      </c>
      <c r="G6" s="15">
        <v>12848039</v>
      </c>
      <c r="H6" s="16">
        <v>0.43711641220510511</v>
      </c>
      <c r="I6" s="15">
        <v>1532929</v>
      </c>
      <c r="J6" s="14">
        <v>0.40223632414109256</v>
      </c>
      <c r="K6" s="15">
        <v>394029</v>
      </c>
      <c r="L6" s="14">
        <v>0.41782408143788768</v>
      </c>
      <c r="M6" s="181">
        <f>K6/G6</f>
        <v>3.0668415623582711E-2</v>
      </c>
    </row>
    <row r="7" spans="1:13" ht="16" x14ac:dyDescent="0.2">
      <c r="A7" s="183"/>
      <c r="B7" s="19" t="s">
        <v>84</v>
      </c>
      <c r="C7" s="21">
        <v>3460205</v>
      </c>
      <c r="D7" s="22">
        <v>9.6244995869637584E-2</v>
      </c>
      <c r="E7" s="20">
        <v>201821</v>
      </c>
      <c r="F7" s="14">
        <v>5.7446847270477046E-2</v>
      </c>
      <c r="G7" s="15">
        <v>3047761</v>
      </c>
      <c r="H7" s="22">
        <v>0.10369102659002229</v>
      </c>
      <c r="I7" s="15">
        <v>349831</v>
      </c>
      <c r="J7" s="14">
        <v>9.18473186610759E-2</v>
      </c>
      <c r="K7" s="15">
        <v>81949</v>
      </c>
      <c r="L7" s="14">
        <v>8.6897831504162026E-2</v>
      </c>
    </row>
    <row r="8" spans="1:13" ht="17" thickBot="1" x14ac:dyDescent="0.25">
      <c r="A8" s="184"/>
      <c r="B8" s="23" t="s">
        <v>85</v>
      </c>
      <c r="C8" s="24">
        <v>35952051</v>
      </c>
      <c r="D8" s="25">
        <v>1</v>
      </c>
      <c r="E8" s="26">
        <v>3513178</v>
      </c>
      <c r="F8" s="27">
        <v>1</v>
      </c>
      <c r="G8" s="28">
        <v>29392717</v>
      </c>
      <c r="H8" s="25">
        <v>1</v>
      </c>
      <c r="I8" s="28">
        <v>3809322</v>
      </c>
      <c r="J8" s="27">
        <v>1</v>
      </c>
      <c r="K8" s="28">
        <v>943050</v>
      </c>
      <c r="L8" s="27">
        <v>1</v>
      </c>
      <c r="M8">
        <f>I5/G5</f>
        <v>0.14274089408714596</v>
      </c>
    </row>
    <row r="9" spans="1:13" ht="14.5" customHeight="1" x14ac:dyDescent="0.2">
      <c r="A9" s="187" t="s">
        <v>86</v>
      </c>
      <c r="B9" s="29" t="s">
        <v>87</v>
      </c>
      <c r="C9" s="30">
        <v>1402424</v>
      </c>
      <c r="D9" s="31">
        <v>3.9008177864456192E-2</v>
      </c>
      <c r="E9" s="32">
        <v>460038</v>
      </c>
      <c r="F9" s="33">
        <v>0.13089999999999999</v>
      </c>
      <c r="G9" s="34">
        <v>2087852</v>
      </c>
      <c r="H9" s="31">
        <v>7.1032970514430499E-2</v>
      </c>
      <c r="I9" s="35">
        <v>137557</v>
      </c>
      <c r="J9" s="33">
        <v>3.6110625460383766E-2</v>
      </c>
      <c r="K9" s="35">
        <v>94728</v>
      </c>
      <c r="L9" s="33">
        <v>0.10044854461587402</v>
      </c>
      <c r="M9" s="8">
        <f>I6/G6</f>
        <v>0.11931229349475045</v>
      </c>
    </row>
    <row r="10" spans="1:13" ht="16" x14ac:dyDescent="0.2">
      <c r="A10" s="188"/>
      <c r="B10" s="36" t="s">
        <v>88</v>
      </c>
      <c r="C10" s="37">
        <v>2154246</v>
      </c>
      <c r="D10" s="38">
        <v>5.9919975080142157E-2</v>
      </c>
      <c r="E10" s="39">
        <v>641396</v>
      </c>
      <c r="F10" s="40">
        <v>0.18260000000000001</v>
      </c>
      <c r="G10" s="41">
        <v>4166968</v>
      </c>
      <c r="H10" s="38">
        <v>0.14176872454492723</v>
      </c>
      <c r="I10" s="42">
        <v>637284</v>
      </c>
      <c r="J10" s="40">
        <v>0.16729591250096473</v>
      </c>
      <c r="K10" s="42">
        <v>195056</v>
      </c>
      <c r="L10" s="40">
        <v>0.20683526854355549</v>
      </c>
      <c r="M10" s="8"/>
    </row>
    <row r="11" spans="1:13" ht="16" x14ac:dyDescent="0.2">
      <c r="A11" s="188"/>
      <c r="B11" s="43" t="s">
        <v>89</v>
      </c>
      <c r="C11" s="37">
        <v>6447682</v>
      </c>
      <c r="D11" s="38">
        <v>0.17934114523813954</v>
      </c>
      <c r="E11" s="39">
        <v>1581200</v>
      </c>
      <c r="F11" s="40">
        <v>0.4501</v>
      </c>
      <c r="G11" s="41">
        <v>6126770</v>
      </c>
      <c r="H11" s="38">
        <v>0.20844517368026916</v>
      </c>
      <c r="I11" s="42">
        <v>1196597</v>
      </c>
      <c r="J11" s="40">
        <v>0.31412335318463497</v>
      </c>
      <c r="K11" s="42">
        <v>278616</v>
      </c>
      <c r="L11" s="40">
        <v>0.29544138698902495</v>
      </c>
      <c r="M11" s="8"/>
    </row>
    <row r="12" spans="1:13" ht="16" x14ac:dyDescent="0.2">
      <c r="A12" s="188"/>
      <c r="B12" s="43" t="s">
        <v>90</v>
      </c>
      <c r="C12" s="37">
        <v>25947699</v>
      </c>
      <c r="D12" s="38">
        <v>0.72173070181726207</v>
      </c>
      <c r="E12" s="39">
        <v>830544</v>
      </c>
      <c r="F12" s="40">
        <v>0.2364</v>
      </c>
      <c r="G12" s="41">
        <v>17011127</v>
      </c>
      <c r="H12" s="38">
        <v>0.57875313126037309</v>
      </c>
      <c r="I12" s="42">
        <v>1762208</v>
      </c>
      <c r="J12" s="40">
        <v>0.4626041064525393</v>
      </c>
      <c r="K12" s="42">
        <v>311431</v>
      </c>
      <c r="L12" s="40">
        <v>0.33023805736705369</v>
      </c>
      <c r="M12" s="8"/>
    </row>
    <row r="13" spans="1:13" ht="16" x14ac:dyDescent="0.2">
      <c r="A13" s="188"/>
      <c r="B13" s="43" t="s">
        <v>84</v>
      </c>
      <c r="C13" s="37">
        <v>0</v>
      </c>
      <c r="D13" s="38"/>
      <c r="E13" s="44">
        <v>0</v>
      </c>
      <c r="F13" s="40"/>
      <c r="G13" s="45" t="s">
        <v>91</v>
      </c>
      <c r="H13" s="38"/>
      <c r="I13" s="42">
        <v>75676</v>
      </c>
      <c r="J13" s="40">
        <v>1.9866002401477217E-2</v>
      </c>
      <c r="K13" s="42">
        <v>63219</v>
      </c>
      <c r="L13" s="40">
        <v>6.7036742484491804E-2</v>
      </c>
      <c r="M13" s="8"/>
    </row>
    <row r="14" spans="1:13" ht="16" x14ac:dyDescent="0.2">
      <c r="A14" s="188"/>
      <c r="B14" s="43" t="s">
        <v>85</v>
      </c>
      <c r="C14" s="46">
        <v>35952051</v>
      </c>
      <c r="D14" s="38">
        <v>1</v>
      </c>
      <c r="E14" s="46">
        <v>3513178</v>
      </c>
      <c r="F14" s="47">
        <v>1</v>
      </c>
      <c r="G14" s="41">
        <v>29392717</v>
      </c>
      <c r="H14" s="38">
        <v>1</v>
      </c>
      <c r="I14" s="48">
        <v>3809322</v>
      </c>
      <c r="J14" s="47">
        <v>1</v>
      </c>
      <c r="K14" s="48">
        <v>943050</v>
      </c>
      <c r="L14" s="47">
        <v>1</v>
      </c>
      <c r="M14" s="8"/>
    </row>
    <row r="15" spans="1:13" ht="16" x14ac:dyDescent="0.2">
      <c r="A15" s="188"/>
      <c r="B15" s="43" t="s">
        <v>92</v>
      </c>
      <c r="C15" s="49">
        <v>10.8</v>
      </c>
      <c r="D15" s="38"/>
      <c r="E15" s="49">
        <v>4.26</v>
      </c>
      <c r="F15" s="47"/>
      <c r="G15" s="50"/>
      <c r="H15" s="51"/>
      <c r="I15" s="52" t="s">
        <v>93</v>
      </c>
      <c r="J15" s="53"/>
      <c r="K15" s="54">
        <v>5.97</v>
      </c>
      <c r="L15" s="53"/>
      <c r="M15" s="8"/>
    </row>
    <row r="16" spans="1:13" ht="16" thickBot="1" x14ac:dyDescent="0.25">
      <c r="A16" s="189"/>
      <c r="B16" s="55" t="s">
        <v>94</v>
      </c>
      <c r="C16" s="56">
        <v>10.029999999999999</v>
      </c>
      <c r="D16" s="57"/>
      <c r="E16" s="56">
        <v>4.04</v>
      </c>
      <c r="F16" s="112"/>
      <c r="G16" s="50"/>
      <c r="H16" s="58"/>
      <c r="I16" s="59" t="s">
        <v>95</v>
      </c>
      <c r="J16" s="57"/>
      <c r="K16" s="60">
        <v>5</v>
      </c>
      <c r="L16" s="57"/>
    </row>
    <row r="17" spans="1:13" ht="14.5" customHeight="1" x14ac:dyDescent="0.2">
      <c r="A17" s="182" t="s">
        <v>104</v>
      </c>
      <c r="B17" s="12" t="s">
        <v>111</v>
      </c>
      <c r="C17" s="61">
        <v>10404761</v>
      </c>
      <c r="D17" s="62">
        <v>0.28940660436869098</v>
      </c>
      <c r="E17" s="61"/>
      <c r="F17" s="18"/>
      <c r="G17" s="17">
        <v>9487451</v>
      </c>
      <c r="H17" s="62">
        <v>0.32278237496724105</v>
      </c>
      <c r="I17" s="17">
        <v>875361</v>
      </c>
      <c r="J17" s="18">
        <v>0.2297944358602397</v>
      </c>
      <c r="K17" s="17">
        <v>204343</v>
      </c>
      <c r="L17" s="18">
        <v>0.21668310269869043</v>
      </c>
      <c r="M17" s="3"/>
    </row>
    <row r="18" spans="1:13" ht="16" x14ac:dyDescent="0.2">
      <c r="A18" s="183"/>
      <c r="B18" s="19" t="s">
        <v>96</v>
      </c>
      <c r="C18" s="63">
        <v>25547290</v>
      </c>
      <c r="D18" s="64">
        <v>0.71059339563130908</v>
      </c>
      <c r="E18" s="63"/>
      <c r="F18" s="14"/>
      <c r="G18" s="15">
        <v>19905266</v>
      </c>
      <c r="H18" s="64">
        <v>0.67721762503275895</v>
      </c>
      <c r="I18" s="15">
        <v>2933961</v>
      </c>
      <c r="J18" s="14">
        <v>0.77020556413976027</v>
      </c>
      <c r="K18" s="15">
        <v>738707</v>
      </c>
      <c r="L18" s="14">
        <v>0.7833168973013096</v>
      </c>
      <c r="M18" s="3"/>
    </row>
    <row r="19" spans="1:13" ht="17" thickBot="1" x14ac:dyDescent="0.25">
      <c r="A19" s="183"/>
      <c r="B19" s="19" t="s">
        <v>85</v>
      </c>
      <c r="C19" s="63">
        <v>35952051</v>
      </c>
      <c r="D19" s="64">
        <v>1</v>
      </c>
      <c r="E19" s="63"/>
      <c r="F19" s="27"/>
      <c r="G19" s="28">
        <v>29392717</v>
      </c>
      <c r="H19" s="64">
        <v>1</v>
      </c>
      <c r="I19" s="28">
        <v>3809322</v>
      </c>
      <c r="J19" s="65">
        <v>1</v>
      </c>
      <c r="K19" s="28">
        <v>943050</v>
      </c>
      <c r="L19" s="65">
        <v>1</v>
      </c>
      <c r="M19" s="3"/>
    </row>
    <row r="20" spans="1:13" x14ac:dyDescent="0.2">
      <c r="A20" s="187" t="s">
        <v>103</v>
      </c>
      <c r="B20" s="66">
        <v>1</v>
      </c>
      <c r="C20" s="30">
        <v>26554082</v>
      </c>
      <c r="D20" s="67">
        <v>0.73859713872791288</v>
      </c>
      <c r="E20" s="68">
        <v>1429744</v>
      </c>
      <c r="F20" s="69">
        <v>0.406966000584087</v>
      </c>
      <c r="G20" s="2">
        <v>22901490</v>
      </c>
      <c r="H20" s="31">
        <v>0.7791552580865525</v>
      </c>
      <c r="I20" s="2">
        <v>2562309</v>
      </c>
      <c r="J20" s="69">
        <v>0.6730526594693258</v>
      </c>
      <c r="K20" s="2">
        <v>618117</v>
      </c>
      <c r="L20" s="69">
        <v>0.65544456815651342</v>
      </c>
    </row>
    <row r="21" spans="1:13" x14ac:dyDescent="0.2">
      <c r="A21" s="188"/>
      <c r="B21" s="70">
        <v>2</v>
      </c>
      <c r="C21" s="37">
        <v>6805328</v>
      </c>
      <c r="D21" s="71">
        <v>0.18928900607089147</v>
      </c>
      <c r="E21" s="72">
        <v>1220492</v>
      </c>
      <c r="F21" s="53">
        <v>0.3474039744072176</v>
      </c>
      <c r="G21" s="42">
        <v>4914284</v>
      </c>
      <c r="H21" s="38">
        <v>0.16719393447022948</v>
      </c>
      <c r="I21" s="42">
        <v>868781</v>
      </c>
      <c r="J21" s="53">
        <v>0.2278486203227448</v>
      </c>
      <c r="K21" s="42">
        <v>220864</v>
      </c>
      <c r="L21" s="53">
        <v>0.23420179205768518</v>
      </c>
    </row>
    <row r="22" spans="1:13" x14ac:dyDescent="0.2">
      <c r="A22" s="188"/>
      <c r="B22" s="70">
        <v>3</v>
      </c>
      <c r="C22" s="37">
        <v>1868969</v>
      </c>
      <c r="D22" s="71">
        <v>5.1985045303813128E-2</v>
      </c>
      <c r="E22" s="72">
        <v>561450</v>
      </c>
      <c r="F22" s="53">
        <v>0.15981256856327802</v>
      </c>
      <c r="G22" s="42">
        <v>1190343</v>
      </c>
      <c r="H22" s="38">
        <v>4.0497889324079842E-2</v>
      </c>
      <c r="I22" s="42">
        <v>269706</v>
      </c>
      <c r="J22" s="53">
        <v>7.0670345245254923E-2</v>
      </c>
      <c r="K22" s="42">
        <v>74477</v>
      </c>
      <c r="L22" s="53">
        <v>7.8974603679550393E-2</v>
      </c>
    </row>
    <row r="23" spans="1:13" ht="16" x14ac:dyDescent="0.2">
      <c r="A23" s="188"/>
      <c r="B23" s="70" t="s">
        <v>97</v>
      </c>
      <c r="C23" s="37">
        <v>723672</v>
      </c>
      <c r="D23" s="71">
        <v>2.0128809897382489E-2</v>
      </c>
      <c r="E23" s="72">
        <v>301492</v>
      </c>
      <c r="F23" s="53">
        <v>8.58174564454178E-2</v>
      </c>
      <c r="G23" s="42">
        <v>386600</v>
      </c>
      <c r="H23" s="38">
        <v>1.3152918119138152E-2</v>
      </c>
      <c r="I23" s="42">
        <v>108526</v>
      </c>
      <c r="J23" s="53">
        <v>2.8428374962674485E-2</v>
      </c>
      <c r="K23" s="42">
        <v>29592</v>
      </c>
      <c r="L23" s="53">
        <v>3.1379036106250993E-2</v>
      </c>
    </row>
    <row r="24" spans="1:13" ht="17" thickBot="1" x14ac:dyDescent="0.25">
      <c r="A24" s="189"/>
      <c r="B24" s="73" t="s">
        <v>85</v>
      </c>
      <c r="C24" s="74">
        <v>35952051</v>
      </c>
      <c r="D24" s="75">
        <v>1</v>
      </c>
      <c r="E24" s="74">
        <v>3513178</v>
      </c>
      <c r="F24" s="76">
        <v>1</v>
      </c>
      <c r="G24" s="77">
        <v>29392717</v>
      </c>
      <c r="H24" s="75">
        <v>1</v>
      </c>
      <c r="I24" s="77">
        <v>3809322</v>
      </c>
      <c r="J24" s="76">
        <v>1</v>
      </c>
      <c r="K24" s="77">
        <v>943050</v>
      </c>
      <c r="L24" s="76">
        <v>1</v>
      </c>
    </row>
    <row r="25" spans="1:13" ht="16" x14ac:dyDescent="0.2">
      <c r="A25" s="190" t="s">
        <v>98</v>
      </c>
      <c r="B25" s="78" t="s">
        <v>112</v>
      </c>
      <c r="C25" s="79">
        <v>7466510</v>
      </c>
      <c r="D25" s="80">
        <v>0.20767966756611467</v>
      </c>
      <c r="E25" s="81">
        <v>1050144</v>
      </c>
      <c r="F25" s="80">
        <v>0.29891568260987628</v>
      </c>
      <c r="G25" s="17">
        <v>5786849</v>
      </c>
      <c r="H25" s="82">
        <v>0.19688037005901837</v>
      </c>
      <c r="I25" s="83">
        <v>705531</v>
      </c>
      <c r="J25" s="80">
        <v>0.18521169908975929</v>
      </c>
      <c r="K25" s="83">
        <v>223905</v>
      </c>
      <c r="L25" s="80">
        <v>0.23742643550182918</v>
      </c>
    </row>
    <row r="26" spans="1:13" ht="16" x14ac:dyDescent="0.2">
      <c r="A26" s="191"/>
      <c r="B26" s="84" t="s">
        <v>113</v>
      </c>
      <c r="C26" s="85">
        <v>2433952</v>
      </c>
      <c r="D26" s="86">
        <v>6.7699948467474083E-2</v>
      </c>
      <c r="E26" s="87">
        <v>358417</v>
      </c>
      <c r="F26" s="86">
        <v>0.10202073450306247</v>
      </c>
      <c r="G26" s="15">
        <v>1974950</v>
      </c>
      <c r="H26" s="88">
        <v>6.719181489754758E-2</v>
      </c>
      <c r="I26" s="89">
        <v>409445</v>
      </c>
      <c r="J26" s="86">
        <v>0.10748500651822031</v>
      </c>
      <c r="K26" s="89">
        <v>135089</v>
      </c>
      <c r="L26" s="86">
        <v>0.14324691161656328</v>
      </c>
    </row>
    <row r="27" spans="1:13" ht="16" x14ac:dyDescent="0.2">
      <c r="A27" s="191"/>
      <c r="B27" s="84" t="s">
        <v>114</v>
      </c>
      <c r="C27" s="85">
        <v>1419521</v>
      </c>
      <c r="D27" s="86">
        <v>3.9483727924173227E-2</v>
      </c>
      <c r="E27" s="87">
        <v>196292</v>
      </c>
      <c r="F27" s="86">
        <v>5.5873058524219379E-2</v>
      </c>
      <c r="G27" s="15">
        <v>1014565</v>
      </c>
      <c r="H27" s="88">
        <v>3.4517564334049143E-2</v>
      </c>
      <c r="I27" s="89">
        <v>457221</v>
      </c>
      <c r="J27" s="86">
        <v>0.12002687092348717</v>
      </c>
      <c r="K27" s="89">
        <v>116491</v>
      </c>
      <c r="L27" s="86">
        <v>0.12352579396638566</v>
      </c>
    </row>
    <row r="28" spans="1:13" ht="16" x14ac:dyDescent="0.2">
      <c r="A28" s="191"/>
      <c r="B28" s="84" t="s">
        <v>115</v>
      </c>
      <c r="C28" s="85">
        <v>24050703</v>
      </c>
      <c r="D28" s="86">
        <v>0.66896609041859667</v>
      </c>
      <c r="E28" s="87">
        <v>1876455</v>
      </c>
      <c r="F28" s="86">
        <v>0.5341189657910872</v>
      </c>
      <c r="G28" s="15">
        <v>20265699</v>
      </c>
      <c r="H28" s="88">
        <v>0.689480288603466</v>
      </c>
      <c r="I28" s="89">
        <v>2125729</v>
      </c>
      <c r="J28" s="86">
        <v>0.55803342432065339</v>
      </c>
      <c r="K28" s="89">
        <v>384459</v>
      </c>
      <c r="L28" s="86">
        <v>0.40767615714967392</v>
      </c>
    </row>
    <row r="29" spans="1:13" ht="16" x14ac:dyDescent="0.2">
      <c r="A29" s="191"/>
      <c r="B29" s="84" t="s">
        <v>99</v>
      </c>
      <c r="C29" s="85">
        <v>581365</v>
      </c>
      <c r="D29" s="16">
        <v>1.6170565623641334E-2</v>
      </c>
      <c r="E29" s="87">
        <v>31870</v>
      </c>
      <c r="F29" s="16">
        <v>9.0715585717546909E-3</v>
      </c>
      <c r="G29" s="15">
        <v>350654</v>
      </c>
      <c r="H29" s="88">
        <v>1.192996210591896E-2</v>
      </c>
      <c r="I29" s="89">
        <v>111396</v>
      </c>
      <c r="J29" s="16">
        <v>2.924299914787986E-2</v>
      </c>
      <c r="K29" s="89">
        <v>83106</v>
      </c>
      <c r="L29" s="16">
        <v>8.8124701765547958E-2</v>
      </c>
    </row>
    <row r="30" spans="1:13" ht="17" thickBot="1" x14ac:dyDescent="0.25">
      <c r="A30" s="192"/>
      <c r="B30" s="90" t="s">
        <v>85</v>
      </c>
      <c r="C30" s="91">
        <v>35952051</v>
      </c>
      <c r="D30" s="92">
        <v>1</v>
      </c>
      <c r="E30" s="93">
        <v>3513178</v>
      </c>
      <c r="F30" s="92">
        <v>1</v>
      </c>
      <c r="G30" s="28">
        <v>29392717</v>
      </c>
      <c r="H30" s="94">
        <v>1</v>
      </c>
      <c r="I30" s="95">
        <v>3809322</v>
      </c>
      <c r="J30" s="92">
        <v>1</v>
      </c>
      <c r="K30" s="95">
        <v>943050</v>
      </c>
      <c r="L30" s="92">
        <v>1</v>
      </c>
    </row>
    <row r="31" spans="1:13" ht="16" x14ac:dyDescent="0.2">
      <c r="A31" s="193" t="s">
        <v>102</v>
      </c>
      <c r="B31" s="96" t="s">
        <v>116</v>
      </c>
      <c r="C31" s="97">
        <v>7109443</v>
      </c>
      <c r="D31" s="98">
        <v>0.1977479115169257</v>
      </c>
      <c r="E31" s="3">
        <v>1044983</v>
      </c>
      <c r="F31" s="98">
        <v>0.29744664232782969</v>
      </c>
      <c r="G31" s="42">
        <v>5593944</v>
      </c>
      <c r="H31" s="99">
        <v>0.19031734970264913</v>
      </c>
      <c r="I31" s="2">
        <v>911131</v>
      </c>
      <c r="J31" s="98">
        <v>0.23918455830197605</v>
      </c>
      <c r="K31" s="2">
        <v>300086</v>
      </c>
      <c r="L31" s="98">
        <v>0.31820794231482952</v>
      </c>
    </row>
    <row r="32" spans="1:13" ht="16" x14ac:dyDescent="0.2">
      <c r="A32" s="194"/>
      <c r="B32" s="100" t="s">
        <v>113</v>
      </c>
      <c r="C32" s="46">
        <v>2444703</v>
      </c>
      <c r="D32" s="98">
        <v>6.799898564896896E-2</v>
      </c>
      <c r="E32" s="3">
        <v>378684</v>
      </c>
      <c r="F32" s="98">
        <v>0.10778958538394581</v>
      </c>
      <c r="G32" s="42">
        <v>1942597</v>
      </c>
      <c r="H32" s="99">
        <v>6.6091100050396839E-2</v>
      </c>
      <c r="I32" s="2">
        <v>273178</v>
      </c>
      <c r="J32" s="98">
        <v>7.1713023997446265E-2</v>
      </c>
      <c r="K32" s="2">
        <v>105243</v>
      </c>
      <c r="L32" s="98">
        <v>0.1115985366629553</v>
      </c>
    </row>
    <row r="33" spans="1:12" ht="16" x14ac:dyDescent="0.2">
      <c r="A33" s="194"/>
      <c r="B33" s="100" t="s">
        <v>114</v>
      </c>
      <c r="C33" s="46">
        <v>2031382</v>
      </c>
      <c r="D33" s="98">
        <v>5.6502534445114133E-2</v>
      </c>
      <c r="E33" s="3">
        <v>367749</v>
      </c>
      <c r="F33" s="98">
        <v>0.10467701892702277</v>
      </c>
      <c r="G33" s="42">
        <v>1412097</v>
      </c>
      <c r="H33" s="99">
        <v>4.8042411322505502E-2</v>
      </c>
      <c r="I33" s="2">
        <v>223971</v>
      </c>
      <c r="J33" s="98">
        <v>5.8795502191728605E-2</v>
      </c>
      <c r="K33" s="2">
        <v>50264</v>
      </c>
      <c r="L33" s="98">
        <v>5.3299400880123006E-2</v>
      </c>
    </row>
    <row r="34" spans="1:12" ht="16" x14ac:dyDescent="0.2">
      <c r="A34" s="194"/>
      <c r="B34" s="100" t="s">
        <v>117</v>
      </c>
      <c r="C34" s="46">
        <v>23962929</v>
      </c>
      <c r="D34" s="98">
        <v>0.66652467198602938</v>
      </c>
      <c r="E34" s="3">
        <v>1683791</v>
      </c>
      <c r="F34" s="98">
        <v>0.47927859049555699</v>
      </c>
      <c r="G34" s="42">
        <v>20097108</v>
      </c>
      <c r="H34" s="99">
        <v>0.68374447996760557</v>
      </c>
      <c r="I34" s="2">
        <v>2347231</v>
      </c>
      <c r="J34" s="98">
        <v>0.6161807796768034</v>
      </c>
      <c r="K34" s="2">
        <v>474178</v>
      </c>
      <c r="L34" s="98">
        <v>0.50281321244896882</v>
      </c>
    </row>
    <row r="35" spans="1:12" ht="16" x14ac:dyDescent="0.2">
      <c r="A35" s="194"/>
      <c r="B35" s="100" t="s">
        <v>99</v>
      </c>
      <c r="C35" s="46">
        <v>403594</v>
      </c>
      <c r="D35" s="101">
        <v>1.1225896402961823E-2</v>
      </c>
      <c r="E35" s="3">
        <v>37971</v>
      </c>
      <c r="F35" s="101">
        <v>1.0808162865644724E-2</v>
      </c>
      <c r="G35" s="42">
        <v>346971</v>
      </c>
      <c r="H35" s="99">
        <v>1.1804658956842948E-2</v>
      </c>
      <c r="I35" s="2">
        <v>53811</v>
      </c>
      <c r="J35" s="101">
        <v>1.4126135832045703E-2</v>
      </c>
      <c r="K35" s="2">
        <v>13279</v>
      </c>
      <c r="L35" s="101">
        <v>1.4080907693123377E-2</v>
      </c>
    </row>
    <row r="36" spans="1:12" ht="17" thickBot="1" x14ac:dyDescent="0.25">
      <c r="A36" s="195"/>
      <c r="B36" s="73" t="s">
        <v>85</v>
      </c>
      <c r="C36" s="102">
        <v>35952051</v>
      </c>
      <c r="D36" s="103">
        <v>1</v>
      </c>
      <c r="E36" s="4">
        <v>3513178</v>
      </c>
      <c r="F36" s="103">
        <v>1</v>
      </c>
      <c r="G36" s="77">
        <v>29392717</v>
      </c>
      <c r="H36" s="104">
        <v>1</v>
      </c>
      <c r="I36" s="1">
        <v>3809322</v>
      </c>
      <c r="J36" s="103">
        <v>1</v>
      </c>
      <c r="K36" s="1">
        <v>943050</v>
      </c>
      <c r="L36" s="103">
        <v>1</v>
      </c>
    </row>
    <row r="37" spans="1:12" x14ac:dyDescent="0.2">
      <c r="A37" s="182" t="s">
        <v>118</v>
      </c>
      <c r="B37" s="19">
        <v>1</v>
      </c>
      <c r="C37" s="105">
        <v>21557668</v>
      </c>
      <c r="D37" s="86">
        <v>0.59962275865707915</v>
      </c>
      <c r="E37" s="106">
        <v>1275527</v>
      </c>
      <c r="F37" s="86">
        <v>0.36306927801551758</v>
      </c>
      <c r="G37" s="89">
        <v>23648694</v>
      </c>
      <c r="H37" s="86">
        <v>0.80457665754411201</v>
      </c>
      <c r="I37" s="89">
        <v>2478645</v>
      </c>
      <c r="J37" s="107">
        <v>0.65091494829101704</v>
      </c>
      <c r="K37" s="89">
        <v>617942</v>
      </c>
      <c r="L37" s="107">
        <v>0.65525900005301951</v>
      </c>
    </row>
    <row r="38" spans="1:12" x14ac:dyDescent="0.2">
      <c r="A38" s="183"/>
      <c r="B38" s="19">
        <v>2</v>
      </c>
      <c r="C38" s="105">
        <v>8540884</v>
      </c>
      <c r="D38" s="86">
        <v>0.23756319215279262</v>
      </c>
      <c r="E38" s="106">
        <v>1088035</v>
      </c>
      <c r="F38" s="86">
        <v>0.30970107407025776</v>
      </c>
      <c r="G38" s="15">
        <v>4035363</v>
      </c>
      <c r="H38" s="86">
        <v>0.13729125483704008</v>
      </c>
      <c r="I38" s="15">
        <v>854809</v>
      </c>
      <c r="J38" s="14">
        <v>0.22429454774091256</v>
      </c>
      <c r="K38" s="15">
        <v>207779</v>
      </c>
      <c r="L38" s="14">
        <v>0.22032659986214942</v>
      </c>
    </row>
    <row r="39" spans="1:12" x14ac:dyDescent="0.2">
      <c r="A39" s="183"/>
      <c r="B39" s="19">
        <v>3</v>
      </c>
      <c r="C39" s="105">
        <v>3468608</v>
      </c>
      <c r="D39" s="86">
        <v>9.6478723842486763E-2</v>
      </c>
      <c r="E39" s="106">
        <v>623572</v>
      </c>
      <c r="F39" s="86">
        <v>0.17749513403533781</v>
      </c>
      <c r="G39" s="15">
        <v>1237846</v>
      </c>
      <c r="H39" s="86">
        <v>4.2114037977503065E-2</v>
      </c>
      <c r="I39" s="15">
        <v>325179</v>
      </c>
      <c r="J39" s="14">
        <v>8.5286964878266244E-2</v>
      </c>
      <c r="K39" s="15">
        <v>80730</v>
      </c>
      <c r="L39" s="14">
        <v>8.5605217114681081E-2</v>
      </c>
    </row>
    <row r="40" spans="1:12" x14ac:dyDescent="0.2">
      <c r="A40" s="183"/>
      <c r="B40" s="19">
        <v>4</v>
      </c>
      <c r="C40" s="105">
        <v>1407961</v>
      </c>
      <c r="D40" s="86">
        <v>3.9162188549409879E-2</v>
      </c>
      <c r="E40" s="106">
        <v>300029</v>
      </c>
      <c r="F40" s="86">
        <v>8.5401024371665774E-2</v>
      </c>
      <c r="G40" s="15">
        <v>352584</v>
      </c>
      <c r="H40" s="86">
        <v>1.1995624630414398E-2</v>
      </c>
      <c r="I40" s="15">
        <v>109357</v>
      </c>
      <c r="J40" s="14">
        <v>2.8668625117233663E-2</v>
      </c>
      <c r="K40" s="15">
        <v>26826</v>
      </c>
      <c r="L40" s="14">
        <v>2.8445999681883251E-2</v>
      </c>
    </row>
    <row r="41" spans="1:12" ht="16" x14ac:dyDescent="0.2">
      <c r="A41" s="183"/>
      <c r="B41" s="19" t="s">
        <v>119</v>
      </c>
      <c r="C41" s="108">
        <v>976930</v>
      </c>
      <c r="D41" s="16">
        <v>2.7173136798231624E-2</v>
      </c>
      <c r="E41" s="106">
        <v>226348</v>
      </c>
      <c r="F41" s="16">
        <v>6.4428275481629452E-2</v>
      </c>
      <c r="G41" s="15">
        <v>118230</v>
      </c>
      <c r="H41" s="16">
        <v>4.0224250109304289E-3</v>
      </c>
      <c r="I41" s="15">
        <v>41332</v>
      </c>
      <c r="J41" s="14">
        <v>1.0834913972570477E-2</v>
      </c>
      <c r="K41" s="15">
        <v>9773</v>
      </c>
      <c r="L41" s="14">
        <v>1.0363183288266794E-2</v>
      </c>
    </row>
    <row r="42" spans="1:12" ht="17" thickBot="1" x14ac:dyDescent="0.25">
      <c r="A42" s="184"/>
      <c r="B42" s="19" t="s">
        <v>85</v>
      </c>
      <c r="C42" s="109">
        <v>35952051</v>
      </c>
      <c r="D42" s="110">
        <v>1</v>
      </c>
      <c r="E42" s="26">
        <v>3513178</v>
      </c>
      <c r="F42" s="110">
        <v>1</v>
      </c>
      <c r="G42" s="15">
        <v>29392717</v>
      </c>
      <c r="H42" s="110">
        <v>1</v>
      </c>
      <c r="I42" s="15">
        <v>3809322</v>
      </c>
      <c r="J42" s="14">
        <v>1</v>
      </c>
      <c r="K42" s="15">
        <v>943050</v>
      </c>
      <c r="L42" s="14">
        <v>1</v>
      </c>
    </row>
    <row r="43" spans="1:12" ht="14.5" customHeight="1" x14ac:dyDescent="0.2">
      <c r="A43" s="185" t="s">
        <v>120</v>
      </c>
      <c r="B43" s="185"/>
      <c r="C43" s="185"/>
      <c r="D43" s="185"/>
      <c r="E43" s="185"/>
      <c r="F43" s="185"/>
      <c r="G43" s="185"/>
      <c r="H43" s="185"/>
      <c r="I43" s="185"/>
      <c r="J43" s="185"/>
      <c r="K43" s="185"/>
      <c r="L43" s="185"/>
    </row>
    <row r="44" spans="1:12" x14ac:dyDescent="0.2">
      <c r="A44" s="186" t="s">
        <v>100</v>
      </c>
      <c r="B44" s="186"/>
      <c r="C44" s="186"/>
      <c r="D44" s="186"/>
      <c r="E44" s="186"/>
      <c r="F44" s="186"/>
      <c r="G44" s="186"/>
      <c r="H44" s="186"/>
      <c r="I44" s="186"/>
      <c r="J44" s="186"/>
      <c r="K44" s="186"/>
      <c r="L44" s="186"/>
    </row>
    <row r="45" spans="1:12" x14ac:dyDescent="0.2">
      <c r="F45" s="8"/>
    </row>
    <row r="46" spans="1:12" x14ac:dyDescent="0.2">
      <c r="A46" s="3"/>
      <c r="C46" s="3"/>
      <c r="E46" s="111"/>
      <c r="F46" s="3"/>
    </row>
    <row r="47" spans="1:12" x14ac:dyDescent="0.2">
      <c r="C47" s="3"/>
      <c r="E47" s="111"/>
      <c r="F47" s="3"/>
    </row>
    <row r="48" spans="1:12" x14ac:dyDescent="0.2">
      <c r="C48" s="3"/>
      <c r="E48" s="111"/>
      <c r="F48" s="3"/>
    </row>
    <row r="49" spans="2:6" x14ac:dyDescent="0.2">
      <c r="C49" s="3"/>
      <c r="E49" s="111"/>
      <c r="F49" s="3"/>
    </row>
    <row r="50" spans="2:6" x14ac:dyDescent="0.2">
      <c r="C50" s="3"/>
      <c r="E50" s="111"/>
      <c r="F50" s="3"/>
    </row>
    <row r="51" spans="2:6" x14ac:dyDescent="0.2">
      <c r="C51" s="3"/>
      <c r="F51" s="3"/>
    </row>
    <row r="52" spans="2:6" x14ac:dyDescent="0.2">
      <c r="C52" s="3"/>
      <c r="F52" s="3"/>
    </row>
    <row r="55" spans="2:6" x14ac:dyDescent="0.2">
      <c r="B55" s="111"/>
      <c r="C55" s="3"/>
      <c r="E55" s="111"/>
      <c r="F55" s="3"/>
    </row>
    <row r="56" spans="2:6" x14ac:dyDescent="0.2">
      <c r="B56" s="111"/>
      <c r="C56" s="3"/>
      <c r="E56" s="111"/>
      <c r="F56" s="3"/>
    </row>
    <row r="57" spans="2:6" x14ac:dyDescent="0.2">
      <c r="B57" s="111"/>
      <c r="C57" s="3"/>
      <c r="E57" s="111"/>
      <c r="F57" s="3"/>
    </row>
    <row r="58" spans="2:6" x14ac:dyDescent="0.2">
      <c r="B58" s="111"/>
      <c r="C58" s="3"/>
      <c r="E58" s="111"/>
      <c r="F58" s="3"/>
    </row>
    <row r="59" spans="2:6" x14ac:dyDescent="0.2">
      <c r="B59" s="111"/>
      <c r="C59" s="3"/>
      <c r="E59" s="111"/>
      <c r="F59" s="3"/>
    </row>
    <row r="60" spans="2:6" x14ac:dyDescent="0.2">
      <c r="C60" s="3"/>
      <c r="F60" s="3"/>
    </row>
    <row r="61" spans="2:6" x14ac:dyDescent="0.2">
      <c r="C61" s="3"/>
      <c r="F61" s="3"/>
    </row>
  </sheetData>
  <mergeCells count="17">
    <mergeCell ref="A2:B3"/>
    <mergeCell ref="C2:F2"/>
    <mergeCell ref="G2:L2"/>
    <mergeCell ref="C3:D3"/>
    <mergeCell ref="E3:F3"/>
    <mergeCell ref="G3:H3"/>
    <mergeCell ref="I3:J3"/>
    <mergeCell ref="K3:L3"/>
    <mergeCell ref="A37:A42"/>
    <mergeCell ref="A43:L43"/>
    <mergeCell ref="A44:L44"/>
    <mergeCell ref="A5:A8"/>
    <mergeCell ref="A9:A16"/>
    <mergeCell ref="A17:A19"/>
    <mergeCell ref="A20:A24"/>
    <mergeCell ref="A25:A30"/>
    <mergeCell ref="A31:A3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95ACC-338F-4D6C-AC9C-FE0199830581}">
  <dimension ref="A1:EY67"/>
  <sheetViews>
    <sheetView zoomScaleNormal="100" workbookViewId="0">
      <pane xSplit="1" ySplit="4" topLeftCell="B27" activePane="bottomRight" state="frozenSplit"/>
      <selection pane="topRight" activeCell="B1" sqref="B1"/>
      <selection pane="bottomLeft" activeCell="A5" sqref="A5"/>
      <selection pane="bottomRight" activeCell="AD56" sqref="AD56"/>
    </sheetView>
  </sheetViews>
  <sheetFormatPr baseColWidth="10" defaultColWidth="8.83203125" defaultRowHeight="15" x14ac:dyDescent="0.2"/>
  <cols>
    <col min="1" max="1" width="16" style="113" bestFit="1" customWidth="1"/>
    <col min="2" max="2" width="11.83203125" style="136" customWidth="1"/>
    <col min="3" max="3" width="12.6640625" style="136" customWidth="1"/>
    <col min="4" max="4" width="13.6640625" style="136" customWidth="1"/>
    <col min="5" max="5" width="10.5" style="113" customWidth="1"/>
    <col min="6" max="6" width="10.33203125" style="113" bestFit="1" customWidth="1"/>
    <col min="7" max="7" width="9.33203125" style="113" customWidth="1"/>
    <col min="8" max="8" width="10.33203125" style="113" bestFit="1" customWidth="1"/>
    <col min="9" max="9" width="8" style="113" hidden="1" customWidth="1"/>
    <col min="10" max="10" width="8.1640625" style="113" hidden="1" customWidth="1"/>
    <col min="11" max="12" width="9.33203125" style="113" hidden="1" customWidth="1"/>
    <col min="13" max="13" width="6.83203125" style="113" hidden="1" customWidth="1"/>
    <col min="14" max="14" width="12.5" style="113" hidden="1" customWidth="1"/>
    <col min="15" max="15" width="7.33203125" style="113" customWidth="1"/>
    <col min="16" max="16" width="8.1640625" style="113" customWidth="1"/>
    <col min="17" max="18" width="9.33203125" style="113" customWidth="1"/>
    <col min="19" max="19" width="6.5" style="113" customWidth="1"/>
    <col min="20" max="20" width="12.5" style="113" customWidth="1"/>
    <col min="21" max="21" width="11.1640625" style="113" customWidth="1"/>
    <col min="22" max="22" width="11" style="113" customWidth="1"/>
    <col min="23" max="23" width="10.6640625" style="113" customWidth="1"/>
    <col min="24" max="24" width="11.6640625" style="113" customWidth="1"/>
    <col min="25" max="26" width="11.33203125" style="113" customWidth="1"/>
    <col min="27" max="27" width="12.5" style="113" customWidth="1"/>
    <col min="28" max="16384" width="8.83203125" style="113"/>
  </cols>
  <sheetData>
    <row r="1" spans="1:30" customFormat="1" ht="22" thickBot="1" x14ac:dyDescent="0.3">
      <c r="A1" s="163" t="s">
        <v>109</v>
      </c>
    </row>
    <row r="2" spans="1:30" s="114" customFormat="1" ht="37.5" customHeight="1" thickBot="1" x14ac:dyDescent="0.25">
      <c r="A2" s="206" t="s">
        <v>74</v>
      </c>
      <c r="B2" s="209" t="s">
        <v>107</v>
      </c>
      <c r="C2" s="210"/>
      <c r="D2" s="211" t="s">
        <v>62</v>
      </c>
      <c r="E2" s="212"/>
      <c r="F2" s="212"/>
      <c r="G2" s="212"/>
      <c r="H2" s="212"/>
      <c r="I2" s="212"/>
      <c r="J2" s="212"/>
      <c r="K2" s="212"/>
      <c r="L2" s="212"/>
      <c r="M2" s="212"/>
      <c r="N2" s="212"/>
      <c r="O2" s="212"/>
      <c r="P2" s="212"/>
      <c r="Q2" s="212"/>
      <c r="R2" s="212"/>
      <c r="S2" s="212"/>
      <c r="T2" s="212"/>
      <c r="U2" s="212"/>
      <c r="V2" s="212"/>
      <c r="W2" s="212"/>
      <c r="X2" s="212"/>
      <c r="Y2" s="212"/>
      <c r="Z2" s="212"/>
      <c r="AA2" s="213"/>
      <c r="AB2" s="113"/>
      <c r="AC2" s="113"/>
      <c r="AD2" s="113"/>
    </row>
    <row r="3" spans="1:30" ht="91.5" customHeight="1" thickBot="1" x14ac:dyDescent="0.25">
      <c r="A3" s="207"/>
      <c r="B3" s="209" t="s">
        <v>56</v>
      </c>
      <c r="C3" s="210" t="s">
        <v>57</v>
      </c>
      <c r="D3" s="209" t="s">
        <v>61</v>
      </c>
      <c r="E3" s="216" t="s">
        <v>101</v>
      </c>
      <c r="F3" s="217"/>
      <c r="G3" s="216" t="s">
        <v>63</v>
      </c>
      <c r="H3" s="217"/>
      <c r="I3" s="218" t="s">
        <v>64</v>
      </c>
      <c r="J3" s="219"/>
      <c r="K3" s="219"/>
      <c r="L3" s="219"/>
      <c r="M3" s="220"/>
      <c r="N3" s="224" t="s">
        <v>65</v>
      </c>
      <c r="O3" s="218" t="s">
        <v>122</v>
      </c>
      <c r="P3" s="219"/>
      <c r="Q3" s="219"/>
      <c r="R3" s="219"/>
      <c r="S3" s="220"/>
      <c r="T3" s="224" t="s">
        <v>65</v>
      </c>
      <c r="U3" s="224" t="s">
        <v>75</v>
      </c>
      <c r="V3" s="206" t="s">
        <v>2</v>
      </c>
      <c r="W3" s="216" t="s">
        <v>58</v>
      </c>
      <c r="X3" s="221" t="s">
        <v>59</v>
      </c>
      <c r="Y3" s="221" t="s">
        <v>71</v>
      </c>
      <c r="Z3" s="221" t="s">
        <v>72</v>
      </c>
      <c r="AA3" s="217" t="s">
        <v>60</v>
      </c>
    </row>
    <row r="4" spans="1:30" ht="51.75" customHeight="1" thickBot="1" x14ac:dyDescent="0.25">
      <c r="A4" s="208"/>
      <c r="B4" s="214"/>
      <c r="C4" s="215"/>
      <c r="D4" s="214"/>
      <c r="E4" s="141" t="s">
        <v>3</v>
      </c>
      <c r="F4" s="142" t="s">
        <v>4</v>
      </c>
      <c r="G4" s="162" t="s">
        <v>3</v>
      </c>
      <c r="H4" s="142" t="s">
        <v>4</v>
      </c>
      <c r="I4" s="143" t="s">
        <v>66</v>
      </c>
      <c r="J4" s="143" t="s">
        <v>67</v>
      </c>
      <c r="K4" s="143" t="s">
        <v>68</v>
      </c>
      <c r="L4" s="143" t="s">
        <v>69</v>
      </c>
      <c r="M4" s="143" t="s">
        <v>70</v>
      </c>
      <c r="N4" s="225"/>
      <c r="O4" s="143" t="s">
        <v>66</v>
      </c>
      <c r="P4" s="143" t="s">
        <v>67</v>
      </c>
      <c r="Q4" s="143" t="s">
        <v>68</v>
      </c>
      <c r="R4" s="143" t="s">
        <v>69</v>
      </c>
      <c r="S4" s="143" t="s">
        <v>70</v>
      </c>
      <c r="T4" s="227"/>
      <c r="U4" s="225"/>
      <c r="V4" s="208"/>
      <c r="W4" s="226"/>
      <c r="X4" s="222"/>
      <c r="Y4" s="222"/>
      <c r="Z4" s="222"/>
      <c r="AA4" s="223"/>
    </row>
    <row r="5" spans="1:30" x14ac:dyDescent="0.2">
      <c r="A5" s="5" t="s">
        <v>6</v>
      </c>
      <c r="B5" s="125">
        <v>426336</v>
      </c>
      <c r="C5" s="7">
        <v>0.13151598739022743</v>
      </c>
      <c r="D5" s="6">
        <v>331610</v>
      </c>
      <c r="E5" s="6">
        <v>30507</v>
      </c>
      <c r="F5" s="115">
        <v>18403</v>
      </c>
      <c r="G5" s="6">
        <v>7589</v>
      </c>
      <c r="H5" s="115">
        <v>5299</v>
      </c>
      <c r="I5" s="116">
        <v>3878</v>
      </c>
      <c r="J5" s="116">
        <v>2637</v>
      </c>
      <c r="K5" s="116">
        <v>619</v>
      </c>
      <c r="L5" s="116"/>
      <c r="M5" s="116"/>
      <c r="N5" s="116">
        <f t="shared" ref="N5:N36" si="0">SUM(G5:H5)-SUM(I5:M5)</f>
        <v>5754</v>
      </c>
      <c r="O5" s="117">
        <v>0.3</v>
      </c>
      <c r="P5" s="117">
        <v>0.2</v>
      </c>
      <c r="Q5" s="117">
        <v>0.05</v>
      </c>
      <c r="R5" s="123">
        <v>0</v>
      </c>
      <c r="S5" s="175">
        <v>0</v>
      </c>
      <c r="T5" s="177">
        <v>0.44999999999999996</v>
      </c>
      <c r="U5" s="116">
        <v>12888</v>
      </c>
      <c r="V5" s="118">
        <v>14180</v>
      </c>
      <c r="W5" s="119">
        <v>0.14749253641325655</v>
      </c>
      <c r="X5" s="120">
        <v>3.8864931696872836E-2</v>
      </c>
      <c r="Y5" s="120">
        <v>4.276107475649106E-2</v>
      </c>
      <c r="Z5" s="121">
        <v>8.1626006453363903E-2</v>
      </c>
      <c r="AA5" s="122">
        <v>0.55342465753424652</v>
      </c>
    </row>
    <row r="6" spans="1:30" x14ac:dyDescent="0.2">
      <c r="A6" s="5" t="s">
        <v>5</v>
      </c>
      <c r="B6" s="125">
        <v>111080</v>
      </c>
      <c r="C6" s="7">
        <v>4.9927979834353618E-2</v>
      </c>
      <c r="D6" s="6">
        <v>98212</v>
      </c>
      <c r="E6" s="6">
        <v>8278</v>
      </c>
      <c r="F6" s="115">
        <v>4616</v>
      </c>
      <c r="G6" s="6">
        <v>894</v>
      </c>
      <c r="H6" s="115">
        <v>1286</v>
      </c>
      <c r="I6" s="116">
        <v>30</v>
      </c>
      <c r="J6" s="116">
        <v>818</v>
      </c>
      <c r="K6" s="116">
        <v>18</v>
      </c>
      <c r="L6" s="116"/>
      <c r="M6" s="116"/>
      <c r="N6" s="116">
        <f t="shared" si="0"/>
        <v>1314</v>
      </c>
      <c r="O6" s="117">
        <v>0.01</v>
      </c>
      <c r="P6" s="117">
        <v>0.38</v>
      </c>
      <c r="Q6" s="117">
        <v>0.01</v>
      </c>
      <c r="R6" s="123">
        <v>0</v>
      </c>
      <c r="S6" s="175">
        <v>0</v>
      </c>
      <c r="T6" s="178">
        <v>0.6</v>
      </c>
      <c r="U6" s="116">
        <v>2180</v>
      </c>
      <c r="V6" s="118">
        <v>4143</v>
      </c>
      <c r="W6" s="119">
        <v>0.13128741905266159</v>
      </c>
      <c r="X6" s="120">
        <v>2.2196880218303263E-2</v>
      </c>
      <c r="Y6" s="120">
        <v>4.218425446992221E-2</v>
      </c>
      <c r="Z6" s="121">
        <v>6.4381134688225469E-2</v>
      </c>
      <c r="AA6" s="122">
        <v>0.49038312393361255</v>
      </c>
    </row>
    <row r="7" spans="1:30" x14ac:dyDescent="0.2">
      <c r="A7" s="5" t="s">
        <v>8</v>
      </c>
      <c r="B7" s="125">
        <v>589661</v>
      </c>
      <c r="C7" s="7">
        <v>0.14493242727601113</v>
      </c>
      <c r="D7" s="6">
        <v>382815</v>
      </c>
      <c r="E7" s="6">
        <v>52824</v>
      </c>
      <c r="F7" s="115">
        <v>25313</v>
      </c>
      <c r="G7" s="6">
        <v>10173</v>
      </c>
      <c r="H7" s="115">
        <v>6695</v>
      </c>
      <c r="I7" s="116">
        <v>5550</v>
      </c>
      <c r="J7" s="116">
        <v>3033</v>
      </c>
      <c r="K7" s="116">
        <v>998</v>
      </c>
      <c r="L7" s="116">
        <v>133</v>
      </c>
      <c r="M7" s="116"/>
      <c r="N7" s="116">
        <f t="shared" si="0"/>
        <v>7154</v>
      </c>
      <c r="O7" s="117">
        <v>0.33</v>
      </c>
      <c r="P7" s="117">
        <v>0.18</v>
      </c>
      <c r="Q7" s="117">
        <v>0.06</v>
      </c>
      <c r="R7" s="123">
        <v>0.01</v>
      </c>
      <c r="S7" s="175">
        <v>0</v>
      </c>
      <c r="T7" s="178">
        <v>0.41999999999999993</v>
      </c>
      <c r="U7" s="116">
        <v>16868</v>
      </c>
      <c r="V7" s="118">
        <v>23603</v>
      </c>
      <c r="W7" s="119">
        <v>0.204111646617818</v>
      </c>
      <c r="X7" s="120">
        <v>4.406305918002168E-2</v>
      </c>
      <c r="Y7" s="120">
        <v>6.1656413672400504E-2</v>
      </c>
      <c r="Z7" s="121">
        <v>0.10571947285242218</v>
      </c>
      <c r="AA7" s="122">
        <v>0.51794924299627576</v>
      </c>
    </row>
    <row r="8" spans="1:30" x14ac:dyDescent="0.2">
      <c r="A8" s="5" t="s">
        <v>7</v>
      </c>
      <c r="B8" s="125">
        <v>288594</v>
      </c>
      <c r="C8" s="7">
        <v>0.10764257053161189</v>
      </c>
      <c r="D8" s="6">
        <v>229498</v>
      </c>
      <c r="E8" s="6">
        <v>20697</v>
      </c>
      <c r="F8" s="115">
        <v>9969</v>
      </c>
      <c r="G8" s="6">
        <v>6400</v>
      </c>
      <c r="H8" s="115">
        <v>2152</v>
      </c>
      <c r="I8" s="116">
        <v>3208</v>
      </c>
      <c r="J8" s="116">
        <v>2428</v>
      </c>
      <c r="K8" s="116">
        <v>476</v>
      </c>
      <c r="L8" s="116"/>
      <c r="M8" s="116">
        <v>95</v>
      </c>
      <c r="N8" s="116">
        <f t="shared" si="0"/>
        <v>2345</v>
      </c>
      <c r="O8" s="117">
        <v>0.38</v>
      </c>
      <c r="P8" s="117">
        <v>0.28000000000000003</v>
      </c>
      <c r="Q8" s="117">
        <v>0.06</v>
      </c>
      <c r="R8" s="123">
        <v>0</v>
      </c>
      <c r="S8" s="175">
        <v>0.01</v>
      </c>
      <c r="T8" s="178">
        <v>0.27</v>
      </c>
      <c r="U8" s="116">
        <v>8552</v>
      </c>
      <c r="V8" s="118">
        <v>8640</v>
      </c>
      <c r="W8" s="119">
        <v>0.13362207949524615</v>
      </c>
      <c r="X8" s="120">
        <v>3.7263941297963378E-2</v>
      </c>
      <c r="Y8" s="120">
        <v>3.7647386905332508E-2</v>
      </c>
      <c r="Z8" s="121">
        <v>7.4911328203295879E-2</v>
      </c>
      <c r="AA8" s="122">
        <v>0.56062088306267532</v>
      </c>
    </row>
    <row r="9" spans="1:30" x14ac:dyDescent="0.2">
      <c r="A9" s="5" t="s">
        <v>9</v>
      </c>
      <c r="B9" s="125">
        <v>5737962</v>
      </c>
      <c r="C9" s="7">
        <v>8.2579668530394584E-2</v>
      </c>
      <c r="D9" s="6">
        <v>4854870</v>
      </c>
      <c r="E9" s="6">
        <v>525682</v>
      </c>
      <c r="F9" s="115">
        <v>108943</v>
      </c>
      <c r="G9" s="6">
        <v>69989</v>
      </c>
      <c r="H9" s="115">
        <v>30294</v>
      </c>
      <c r="I9" s="116">
        <v>38620</v>
      </c>
      <c r="J9" s="116">
        <v>17413</v>
      </c>
      <c r="K9" s="116">
        <v>8351</v>
      </c>
      <c r="L9" s="116">
        <v>361</v>
      </c>
      <c r="M9" s="116">
        <v>3858</v>
      </c>
      <c r="N9" s="116">
        <f t="shared" si="0"/>
        <v>31680</v>
      </c>
      <c r="O9" s="117">
        <v>0.39</v>
      </c>
      <c r="P9" s="117">
        <v>0.17</v>
      </c>
      <c r="Q9" s="117">
        <v>0.08</v>
      </c>
      <c r="R9" s="123">
        <v>0</v>
      </c>
      <c r="S9" s="175">
        <v>0.04</v>
      </c>
      <c r="T9" s="178">
        <v>0.31999999999999995</v>
      </c>
      <c r="U9" s="116">
        <v>100283</v>
      </c>
      <c r="V9" s="118">
        <v>210942</v>
      </c>
      <c r="W9" s="119">
        <v>0.13071925715827612</v>
      </c>
      <c r="X9" s="120">
        <v>2.0656165870558841E-2</v>
      </c>
      <c r="Y9" s="120">
        <v>4.3449567135680253E-2</v>
      </c>
      <c r="Z9" s="121">
        <v>6.4105733006239091E-2</v>
      </c>
      <c r="AA9" s="122">
        <v>0.49040772109513492</v>
      </c>
    </row>
    <row r="10" spans="1:30" x14ac:dyDescent="0.2">
      <c r="A10" s="5" t="s">
        <v>10</v>
      </c>
      <c r="B10" s="125">
        <v>677166</v>
      </c>
      <c r="C10" s="7">
        <v>7.5937067129773203E-2</v>
      </c>
      <c r="D10" s="6">
        <v>585626</v>
      </c>
      <c r="E10" s="6">
        <v>40254</v>
      </c>
      <c r="F10" s="115">
        <v>20014</v>
      </c>
      <c r="G10" s="6">
        <v>10054</v>
      </c>
      <c r="H10" s="115">
        <v>5841</v>
      </c>
      <c r="I10" s="116">
        <v>5012</v>
      </c>
      <c r="J10" s="116">
        <v>3884</v>
      </c>
      <c r="K10" s="116">
        <v>745</v>
      </c>
      <c r="L10" s="116">
        <v>89</v>
      </c>
      <c r="M10" s="116">
        <v>78</v>
      </c>
      <c r="N10" s="116">
        <f t="shared" si="0"/>
        <v>6087</v>
      </c>
      <c r="O10" s="117">
        <v>0.32</v>
      </c>
      <c r="P10" s="117">
        <v>0.24</v>
      </c>
      <c r="Q10" s="117">
        <v>0.05</v>
      </c>
      <c r="R10" s="123">
        <v>0.01</v>
      </c>
      <c r="S10" s="175">
        <v>0</v>
      </c>
      <c r="T10" s="178">
        <v>0.37999999999999989</v>
      </c>
      <c r="U10" s="116">
        <v>15895</v>
      </c>
      <c r="V10" s="118">
        <v>17133</v>
      </c>
      <c r="W10" s="119">
        <v>0.1029120974820107</v>
      </c>
      <c r="X10" s="120">
        <v>2.7141896022376055E-2</v>
      </c>
      <c r="Y10" s="120">
        <v>2.9255873202350988E-2</v>
      </c>
      <c r="Z10" s="121">
        <v>5.6397769224727043E-2</v>
      </c>
      <c r="AA10" s="122">
        <v>0.54801884914050569</v>
      </c>
    </row>
    <row r="11" spans="1:30" x14ac:dyDescent="0.2">
      <c r="A11" s="5" t="s">
        <v>11</v>
      </c>
      <c r="B11" s="125">
        <v>368388</v>
      </c>
      <c r="C11" s="7">
        <v>6.9033193263624226E-2</v>
      </c>
      <c r="D11" s="6">
        <v>309544</v>
      </c>
      <c r="E11" s="6">
        <v>22328</v>
      </c>
      <c r="F11" s="115">
        <v>9211</v>
      </c>
      <c r="G11" s="6">
        <v>5029</v>
      </c>
      <c r="H11" s="115">
        <v>2387</v>
      </c>
      <c r="I11" s="116">
        <v>2178</v>
      </c>
      <c r="J11" s="116">
        <v>1041</v>
      </c>
      <c r="K11" s="116">
        <v>1214</v>
      </c>
      <c r="L11" s="116">
        <v>419</v>
      </c>
      <c r="M11" s="116"/>
      <c r="N11" s="116">
        <f t="shared" si="0"/>
        <v>2564</v>
      </c>
      <c r="O11" s="117">
        <v>0.28999999999999998</v>
      </c>
      <c r="P11" s="117">
        <v>0.14000000000000001</v>
      </c>
      <c r="Q11" s="117">
        <v>0.16</v>
      </c>
      <c r="R11" s="123">
        <v>0.06</v>
      </c>
      <c r="S11" s="175">
        <v>0</v>
      </c>
      <c r="T11" s="178">
        <v>0.35000000000000009</v>
      </c>
      <c r="U11" s="116">
        <v>7416</v>
      </c>
      <c r="V11" s="118">
        <v>10208</v>
      </c>
      <c r="W11" s="119">
        <v>0.1018885844984881</v>
      </c>
      <c r="X11" s="120">
        <v>2.3957821828237667E-2</v>
      </c>
      <c r="Y11" s="120">
        <v>3.2977541157315278E-2</v>
      </c>
      <c r="Z11" s="121">
        <v>5.6935362985552948E-2</v>
      </c>
      <c r="AA11" s="122">
        <v>0.55880021560607507</v>
      </c>
    </row>
    <row r="12" spans="1:30" hidden="1" x14ac:dyDescent="0.2">
      <c r="A12" s="5" t="s">
        <v>12</v>
      </c>
      <c r="B12" s="125">
        <v>30516</v>
      </c>
      <c r="C12" s="7">
        <v>0.1583759339362957</v>
      </c>
      <c r="D12" s="6">
        <v>24843</v>
      </c>
      <c r="E12" s="6">
        <v>1633</v>
      </c>
      <c r="F12" s="115">
        <v>2298</v>
      </c>
      <c r="G12" s="6">
        <v>876</v>
      </c>
      <c r="H12" s="115">
        <v>644</v>
      </c>
      <c r="I12" s="116"/>
      <c r="J12" s="116">
        <v>77</v>
      </c>
      <c r="K12" s="116">
        <v>768</v>
      </c>
      <c r="L12" s="116"/>
      <c r="M12" s="116"/>
      <c r="N12" s="116">
        <f t="shared" si="0"/>
        <v>675</v>
      </c>
      <c r="O12" s="117">
        <v>0</v>
      </c>
      <c r="P12" s="117">
        <v>0.05</v>
      </c>
      <c r="Q12" s="117">
        <v>0.51</v>
      </c>
      <c r="R12" s="123">
        <v>0</v>
      </c>
      <c r="S12" s="175">
        <v>0</v>
      </c>
      <c r="T12" s="178">
        <v>0.43999999999999995</v>
      </c>
      <c r="U12" s="116">
        <v>1520</v>
      </c>
      <c r="V12" s="118">
        <v>1040</v>
      </c>
      <c r="W12" s="119">
        <v>0.15823370768425712</v>
      </c>
      <c r="X12" s="120">
        <v>6.1184237008412835E-2</v>
      </c>
      <c r="Y12" s="120">
        <v>4.1862899005756148E-2</v>
      </c>
      <c r="Z12" s="121">
        <v>0.10304713601416898</v>
      </c>
      <c r="AA12" s="122">
        <v>0.65123378275248034</v>
      </c>
    </row>
    <row r="13" spans="1:30" x14ac:dyDescent="0.2">
      <c r="A13" s="5" t="s">
        <v>13</v>
      </c>
      <c r="B13" s="125">
        <v>56637</v>
      </c>
      <c r="C13" s="7">
        <v>0.14780090753394423</v>
      </c>
      <c r="D13" s="6">
        <v>37352</v>
      </c>
      <c r="E13" s="6">
        <v>4125</v>
      </c>
      <c r="F13" s="115">
        <v>2528</v>
      </c>
      <c r="G13" s="6">
        <v>776</v>
      </c>
      <c r="H13" s="115">
        <v>619</v>
      </c>
      <c r="I13" s="116">
        <v>306</v>
      </c>
      <c r="J13" s="116">
        <v>218</v>
      </c>
      <c r="K13" s="116">
        <v>223</v>
      </c>
      <c r="L13" s="116"/>
      <c r="M13" s="116"/>
      <c r="N13" s="116">
        <f t="shared" si="0"/>
        <v>648</v>
      </c>
      <c r="O13" s="117">
        <v>0.22</v>
      </c>
      <c r="P13" s="117">
        <v>0.16</v>
      </c>
      <c r="Q13" s="117">
        <v>0.16</v>
      </c>
      <c r="R13" s="123">
        <v>0</v>
      </c>
      <c r="S13" s="175">
        <v>0</v>
      </c>
      <c r="T13" s="178">
        <v>0.45999999999999996</v>
      </c>
      <c r="U13" s="116">
        <v>1395</v>
      </c>
      <c r="V13" s="118">
        <v>2238</v>
      </c>
      <c r="W13" s="119">
        <v>0.17811629899336046</v>
      </c>
      <c r="X13" s="120">
        <v>3.7347397729706577E-2</v>
      </c>
      <c r="Y13" s="120">
        <v>5.9916470336260443E-2</v>
      </c>
      <c r="Z13" s="121">
        <v>9.7263868065967013E-2</v>
      </c>
      <c r="AA13" s="122">
        <v>0.54606944235683152</v>
      </c>
    </row>
    <row r="14" spans="1:30" s="133" customFormat="1" x14ac:dyDescent="0.2">
      <c r="A14" s="124" t="s">
        <v>14</v>
      </c>
      <c r="B14" s="125">
        <v>1540460</v>
      </c>
      <c r="C14" s="126">
        <v>9.7432585071991484E-2</v>
      </c>
      <c r="D14" s="125">
        <v>1170622</v>
      </c>
      <c r="E14" s="125">
        <v>116257</v>
      </c>
      <c r="F14" s="127">
        <v>50481</v>
      </c>
      <c r="G14" s="125">
        <v>31124</v>
      </c>
      <c r="H14" s="127">
        <v>14255</v>
      </c>
      <c r="I14" s="116">
        <v>2279</v>
      </c>
      <c r="J14" s="116">
        <v>24421</v>
      </c>
      <c r="K14" s="116">
        <v>2486</v>
      </c>
      <c r="L14" s="116">
        <v>796</v>
      </c>
      <c r="M14" s="116">
        <v>403</v>
      </c>
      <c r="N14" s="116">
        <f t="shared" si="0"/>
        <v>14994</v>
      </c>
      <c r="O14" s="117">
        <v>0.05</v>
      </c>
      <c r="P14" s="117">
        <v>0.54</v>
      </c>
      <c r="Q14" s="117">
        <v>0.05</v>
      </c>
      <c r="R14" s="123">
        <v>0.02</v>
      </c>
      <c r="S14" s="175">
        <v>0.01</v>
      </c>
      <c r="T14" s="178">
        <v>0.32999999999999985</v>
      </c>
      <c r="U14" s="116">
        <v>45379</v>
      </c>
      <c r="V14" s="128">
        <v>45249</v>
      </c>
      <c r="W14" s="129">
        <f>SUM(E14:F14)/D14</f>
        <v>0.1424353890495822</v>
      </c>
      <c r="X14" s="130">
        <f>U14/D14</f>
        <v>3.8764861757253834E-2</v>
      </c>
      <c r="Y14" s="130">
        <f>V14/D14</f>
        <v>3.8653809684082482E-2</v>
      </c>
      <c r="Z14" s="131">
        <f>SUM(X14:Y14)</f>
        <v>7.7418671441336323E-2</v>
      </c>
      <c r="AA14" s="132">
        <f>SUM(U14:V14)/SUM(E14:F14)</f>
        <v>0.54353536686298265</v>
      </c>
    </row>
    <row r="15" spans="1:30" x14ac:dyDescent="0.2">
      <c r="A15" s="5" t="s">
        <v>15</v>
      </c>
      <c r="B15" s="125">
        <v>720390</v>
      </c>
      <c r="C15" s="7">
        <v>0.12579574952456307</v>
      </c>
      <c r="D15" s="6">
        <v>566005</v>
      </c>
      <c r="E15" s="6">
        <v>55091</v>
      </c>
      <c r="F15" s="115">
        <v>34713</v>
      </c>
      <c r="G15" s="6">
        <v>16218</v>
      </c>
      <c r="H15" s="115">
        <v>8316</v>
      </c>
      <c r="I15" s="116">
        <v>10770</v>
      </c>
      <c r="J15" s="116">
        <v>4040</v>
      </c>
      <c r="K15" s="116">
        <v>941</v>
      </c>
      <c r="L15" s="116"/>
      <c r="M15" s="116">
        <v>115</v>
      </c>
      <c r="N15" s="116">
        <f t="shared" si="0"/>
        <v>8668</v>
      </c>
      <c r="O15" s="117">
        <v>0.44</v>
      </c>
      <c r="P15" s="117">
        <v>0.16</v>
      </c>
      <c r="Q15" s="117">
        <v>0.04</v>
      </c>
      <c r="R15" s="123">
        <v>0</v>
      </c>
      <c r="S15" s="175">
        <v>0</v>
      </c>
      <c r="T15" s="178">
        <v>0.36</v>
      </c>
      <c r="U15" s="116">
        <v>24534</v>
      </c>
      <c r="V15" s="118">
        <v>25421</v>
      </c>
      <c r="W15" s="119">
        <v>0.15866290933825672</v>
      </c>
      <c r="X15" s="120">
        <v>4.3345906838278811E-2</v>
      </c>
      <c r="Y15" s="120">
        <v>4.4913030803614806E-2</v>
      </c>
      <c r="Z15" s="121">
        <v>8.8258937641893617E-2</v>
      </c>
      <c r="AA15" s="122">
        <v>0.55626698142621711</v>
      </c>
    </row>
    <row r="16" spans="1:30" x14ac:dyDescent="0.2">
      <c r="A16" s="5" t="s">
        <v>16</v>
      </c>
      <c r="B16" s="125">
        <v>92251</v>
      </c>
      <c r="C16" s="7">
        <v>0.13062189027761217</v>
      </c>
      <c r="D16" s="6">
        <v>68709</v>
      </c>
      <c r="E16" s="6">
        <v>5522</v>
      </c>
      <c r="F16" s="115">
        <v>4206</v>
      </c>
      <c r="G16" s="6">
        <v>1668</v>
      </c>
      <c r="H16" s="115">
        <v>1015</v>
      </c>
      <c r="I16" s="116">
        <v>990</v>
      </c>
      <c r="J16" s="116">
        <v>325</v>
      </c>
      <c r="K16" s="116">
        <v>293</v>
      </c>
      <c r="L16" s="116"/>
      <c r="M16" s="116"/>
      <c r="N16" s="116">
        <f t="shared" si="0"/>
        <v>1075</v>
      </c>
      <c r="O16" s="117">
        <v>0.37</v>
      </c>
      <c r="P16" s="117">
        <v>0.12</v>
      </c>
      <c r="Q16" s="117">
        <v>0.11</v>
      </c>
      <c r="R16" s="123">
        <v>0</v>
      </c>
      <c r="S16" s="175">
        <v>0</v>
      </c>
      <c r="T16" s="178">
        <v>0.4</v>
      </c>
      <c r="U16" s="116">
        <v>2683</v>
      </c>
      <c r="V16" s="118">
        <v>2951</v>
      </c>
      <c r="W16" s="119">
        <v>0.14158261654222881</v>
      </c>
      <c r="X16" s="120">
        <v>3.9048741795106902E-2</v>
      </c>
      <c r="Y16" s="120">
        <v>4.2949249734387053E-2</v>
      </c>
      <c r="Z16" s="121">
        <v>8.1997991529493955E-2</v>
      </c>
      <c r="AA16" s="122">
        <v>0.57915296052631582</v>
      </c>
    </row>
    <row r="17" spans="1:27" x14ac:dyDescent="0.2">
      <c r="A17" s="5" t="s">
        <v>18</v>
      </c>
      <c r="B17" s="125">
        <v>164692</v>
      </c>
      <c r="C17" s="7">
        <v>0.11555509678672916</v>
      </c>
      <c r="D17" s="6">
        <v>124083</v>
      </c>
      <c r="E17" s="6">
        <v>11537</v>
      </c>
      <c r="F17" s="115">
        <v>6819</v>
      </c>
      <c r="G17" s="6">
        <v>3565</v>
      </c>
      <c r="H17" s="115">
        <v>1843</v>
      </c>
      <c r="I17" s="116">
        <v>880</v>
      </c>
      <c r="J17" s="116">
        <v>1095</v>
      </c>
      <c r="K17" s="116">
        <v>1494</v>
      </c>
      <c r="L17" s="116"/>
      <c r="M17" s="116"/>
      <c r="N17" s="116">
        <f t="shared" si="0"/>
        <v>1939</v>
      </c>
      <c r="O17" s="117">
        <v>0.16</v>
      </c>
      <c r="P17" s="117">
        <v>0.2</v>
      </c>
      <c r="Q17" s="117">
        <v>0.28000000000000003</v>
      </c>
      <c r="R17" s="123">
        <v>0</v>
      </c>
      <c r="S17" s="175">
        <v>0</v>
      </c>
      <c r="T17" s="178">
        <v>0.36</v>
      </c>
      <c r="U17" s="116">
        <v>5408</v>
      </c>
      <c r="V17" s="118">
        <v>5803</v>
      </c>
      <c r="W17" s="119">
        <v>0.14793323823569707</v>
      </c>
      <c r="X17" s="120">
        <v>4.358373024507789E-2</v>
      </c>
      <c r="Y17" s="120">
        <v>4.6767083323259434E-2</v>
      </c>
      <c r="Z17" s="121">
        <v>9.0350813568337324E-2</v>
      </c>
      <c r="AA17" s="122">
        <v>0.61075397690128563</v>
      </c>
    </row>
    <row r="18" spans="1:27" x14ac:dyDescent="0.2">
      <c r="A18" s="5" t="s">
        <v>19</v>
      </c>
      <c r="B18" s="125">
        <v>1790351</v>
      </c>
      <c r="C18" s="7">
        <v>6.1082435790523755E-2</v>
      </c>
      <c r="D18" s="6">
        <v>1563729</v>
      </c>
      <c r="E18" s="6">
        <v>122032</v>
      </c>
      <c r="F18" s="115">
        <v>41607</v>
      </c>
      <c r="G18" s="6">
        <v>26059</v>
      </c>
      <c r="H18" s="115">
        <v>10771</v>
      </c>
      <c r="I18" s="116">
        <v>16872</v>
      </c>
      <c r="J18" s="116">
        <v>3713</v>
      </c>
      <c r="K18" s="116">
        <v>4279</v>
      </c>
      <c r="L18" s="116">
        <v>227</v>
      </c>
      <c r="M18" s="116">
        <v>261</v>
      </c>
      <c r="N18" s="116">
        <f t="shared" si="0"/>
        <v>11478</v>
      </c>
      <c r="O18" s="117">
        <v>0.46</v>
      </c>
      <c r="P18" s="117">
        <v>0.1</v>
      </c>
      <c r="Q18" s="117">
        <v>0.12</v>
      </c>
      <c r="R18" s="123">
        <v>0.01</v>
      </c>
      <c r="S18" s="175">
        <v>0.01</v>
      </c>
      <c r="T18" s="178">
        <v>0.29999999999999993</v>
      </c>
      <c r="U18" s="116">
        <v>36830</v>
      </c>
      <c r="V18" s="118">
        <v>45882</v>
      </c>
      <c r="W18" s="119">
        <v>0.104646649131659</v>
      </c>
      <c r="X18" s="120">
        <v>2.3552674408417316E-2</v>
      </c>
      <c r="Y18" s="120">
        <v>2.9341401227450537E-2</v>
      </c>
      <c r="Z18" s="121">
        <v>5.2894075635867857E-2</v>
      </c>
      <c r="AA18" s="122">
        <v>0.50545407879539717</v>
      </c>
    </row>
    <row r="19" spans="1:27" x14ac:dyDescent="0.2">
      <c r="A19" s="5" t="s">
        <v>20</v>
      </c>
      <c r="B19" s="125">
        <v>794070</v>
      </c>
      <c r="C19" s="7">
        <v>0.12820406261412723</v>
      </c>
      <c r="D19" s="6">
        <v>603222</v>
      </c>
      <c r="E19" s="6">
        <v>46369</v>
      </c>
      <c r="F19" s="115">
        <v>24058</v>
      </c>
      <c r="G19" s="6">
        <v>11609</v>
      </c>
      <c r="H19" s="115">
        <v>5643</v>
      </c>
      <c r="I19" s="116">
        <v>4912</v>
      </c>
      <c r="J19" s="116">
        <v>4172</v>
      </c>
      <c r="K19" s="116">
        <v>1972</v>
      </c>
      <c r="L19" s="116">
        <v>262</v>
      </c>
      <c r="M19" s="116">
        <v>51</v>
      </c>
      <c r="N19" s="116">
        <f t="shared" si="0"/>
        <v>5883</v>
      </c>
      <c r="O19" s="117">
        <v>0.28000000000000003</v>
      </c>
      <c r="P19" s="117">
        <v>0.24</v>
      </c>
      <c r="Q19" s="117">
        <v>0.11</v>
      </c>
      <c r="R19" s="123">
        <v>0.02</v>
      </c>
      <c r="S19" s="175">
        <v>0</v>
      </c>
      <c r="T19" s="178">
        <v>0.35</v>
      </c>
      <c r="U19" s="116">
        <v>17252</v>
      </c>
      <c r="V19" s="118">
        <v>20347</v>
      </c>
      <c r="W19" s="119">
        <v>0.11675137843115801</v>
      </c>
      <c r="X19" s="120">
        <v>2.8599752661540859E-2</v>
      </c>
      <c r="Y19" s="120">
        <v>3.373053370069394E-2</v>
      </c>
      <c r="Z19" s="121">
        <v>6.2330286362234796E-2</v>
      </c>
      <c r="AA19" s="122">
        <v>0.53387195251821029</v>
      </c>
    </row>
    <row r="20" spans="1:27" x14ac:dyDescent="0.2">
      <c r="A20" s="5" t="s">
        <v>17</v>
      </c>
      <c r="B20" s="125">
        <v>348099</v>
      </c>
      <c r="C20" s="7">
        <v>9.4872435715127018E-2</v>
      </c>
      <c r="D20" s="6">
        <v>298280</v>
      </c>
      <c r="E20" s="6">
        <v>21301</v>
      </c>
      <c r="F20" s="115">
        <v>10348</v>
      </c>
      <c r="G20" s="6">
        <v>6802</v>
      </c>
      <c r="H20" s="115">
        <v>2927</v>
      </c>
      <c r="I20" s="116">
        <v>4130</v>
      </c>
      <c r="J20" s="116">
        <v>1264</v>
      </c>
      <c r="K20" s="116">
        <v>1231</v>
      </c>
      <c r="L20" s="116">
        <v>30</v>
      </c>
      <c r="M20" s="116"/>
      <c r="N20" s="116">
        <f t="shared" si="0"/>
        <v>3074</v>
      </c>
      <c r="O20" s="117">
        <v>0.42</v>
      </c>
      <c r="P20" s="117">
        <v>0.13</v>
      </c>
      <c r="Q20" s="117">
        <v>0.13</v>
      </c>
      <c r="R20" s="123">
        <v>0</v>
      </c>
      <c r="S20" s="175">
        <v>0</v>
      </c>
      <c r="T20" s="178">
        <v>0.31999999999999995</v>
      </c>
      <c r="U20" s="116">
        <v>9729</v>
      </c>
      <c r="V20" s="118">
        <v>8329</v>
      </c>
      <c r="W20" s="119">
        <v>0.10610500201153279</v>
      </c>
      <c r="X20" s="120">
        <v>3.2617004157167763E-2</v>
      </c>
      <c r="Y20" s="120">
        <v>2.7923427651870725E-2</v>
      </c>
      <c r="Z20" s="121">
        <v>6.0540431809038488E-2</v>
      </c>
      <c r="AA20" s="122">
        <v>0.57057095010900816</v>
      </c>
    </row>
    <row r="21" spans="1:27" x14ac:dyDescent="0.2">
      <c r="A21" s="5" t="s">
        <v>21</v>
      </c>
      <c r="B21" s="125">
        <v>345035</v>
      </c>
      <c r="C21" s="7">
        <v>9.3915110061298129E-2</v>
      </c>
      <c r="D21" s="6">
        <v>279812</v>
      </c>
      <c r="E21" s="6">
        <v>26680</v>
      </c>
      <c r="F21" s="115">
        <v>14209</v>
      </c>
      <c r="G21" s="6">
        <v>6635</v>
      </c>
      <c r="H21" s="115">
        <v>3816</v>
      </c>
      <c r="I21" s="116">
        <v>3458</v>
      </c>
      <c r="J21" s="116">
        <v>2246</v>
      </c>
      <c r="K21" s="116">
        <v>706</v>
      </c>
      <c r="L21" s="116"/>
      <c r="M21" s="116">
        <v>29</v>
      </c>
      <c r="N21" s="116">
        <f t="shared" si="0"/>
        <v>4012</v>
      </c>
      <c r="O21" s="117">
        <v>0.33</v>
      </c>
      <c r="P21" s="117">
        <v>0.21</v>
      </c>
      <c r="Q21" s="117">
        <v>7.0000000000000007E-2</v>
      </c>
      <c r="R21" s="123">
        <v>0</v>
      </c>
      <c r="S21" s="175">
        <v>0</v>
      </c>
      <c r="T21" s="178">
        <v>0.3899999999999999</v>
      </c>
      <c r="U21" s="116">
        <v>10451</v>
      </c>
      <c r="V21" s="118">
        <v>11665</v>
      </c>
      <c r="W21" s="119">
        <v>0.1461302588881106</v>
      </c>
      <c r="X21" s="120">
        <v>3.7350077909453487E-2</v>
      </c>
      <c r="Y21" s="120">
        <v>4.1688705273540808E-2</v>
      </c>
      <c r="Z21" s="121">
        <v>7.9038783182994288E-2</v>
      </c>
      <c r="AA21" s="122">
        <v>0.54087896500281252</v>
      </c>
    </row>
    <row r="22" spans="1:27" x14ac:dyDescent="0.2">
      <c r="A22" s="5" t="s">
        <v>22</v>
      </c>
      <c r="B22" s="125">
        <v>557533</v>
      </c>
      <c r="C22" s="7">
        <v>9.1201776397092191E-2</v>
      </c>
      <c r="D22" s="6">
        <v>492829</v>
      </c>
      <c r="E22" s="6">
        <v>43007</v>
      </c>
      <c r="F22" s="115">
        <v>17641</v>
      </c>
      <c r="G22" s="6">
        <v>10762</v>
      </c>
      <c r="H22" s="115">
        <v>4052</v>
      </c>
      <c r="I22" s="116">
        <v>6712</v>
      </c>
      <c r="J22" s="116">
        <v>2578</v>
      </c>
      <c r="K22" s="116">
        <v>786</v>
      </c>
      <c r="L22" s="116">
        <v>442</v>
      </c>
      <c r="M22" s="116">
        <v>40</v>
      </c>
      <c r="N22" s="116">
        <f t="shared" si="0"/>
        <v>4256</v>
      </c>
      <c r="O22" s="117">
        <v>0.45</v>
      </c>
      <c r="P22" s="117">
        <v>0.17</v>
      </c>
      <c r="Q22" s="117">
        <v>0.05</v>
      </c>
      <c r="R22" s="123">
        <v>0.03</v>
      </c>
      <c r="S22" s="175">
        <v>0</v>
      </c>
      <c r="T22" s="178">
        <v>0.29999999999999993</v>
      </c>
      <c r="U22" s="116">
        <v>14814</v>
      </c>
      <c r="V22" s="118">
        <v>16606</v>
      </c>
      <c r="W22" s="119">
        <v>0.12306094000150153</v>
      </c>
      <c r="X22" s="120">
        <v>3.0059107722962733E-2</v>
      </c>
      <c r="Y22" s="120">
        <v>3.3695257381363516E-2</v>
      </c>
      <c r="Z22" s="121">
        <v>6.3754365104326249E-2</v>
      </c>
      <c r="AA22" s="122">
        <v>0.51807149452578816</v>
      </c>
    </row>
    <row r="23" spans="1:27" x14ac:dyDescent="0.2">
      <c r="A23" s="5" t="s">
        <v>23</v>
      </c>
      <c r="B23" s="125">
        <v>441476</v>
      </c>
      <c r="C23" s="7">
        <v>9.7439045384120543E-2</v>
      </c>
      <c r="D23" s="6">
        <v>355349</v>
      </c>
      <c r="E23" s="6">
        <v>27680</v>
      </c>
      <c r="F23" s="115">
        <v>15280</v>
      </c>
      <c r="G23" s="6">
        <v>7250</v>
      </c>
      <c r="H23" s="115">
        <v>3709</v>
      </c>
      <c r="I23" s="116">
        <v>3876</v>
      </c>
      <c r="J23" s="116">
        <v>2678</v>
      </c>
      <c r="K23" s="116">
        <v>415</v>
      </c>
      <c r="L23" s="116"/>
      <c r="M23" s="116">
        <v>120</v>
      </c>
      <c r="N23" s="116">
        <f t="shared" si="0"/>
        <v>3870</v>
      </c>
      <c r="O23" s="117">
        <v>0.35</v>
      </c>
      <c r="P23" s="117">
        <v>0.24</v>
      </c>
      <c r="Q23" s="117">
        <v>0.04</v>
      </c>
      <c r="R23" s="123">
        <v>0</v>
      </c>
      <c r="S23" s="175">
        <v>0.01</v>
      </c>
      <c r="T23" s="178">
        <v>0.36</v>
      </c>
      <c r="U23" s="116">
        <v>10959</v>
      </c>
      <c r="V23" s="118">
        <v>13780</v>
      </c>
      <c r="W23" s="119">
        <v>0.12089523257417356</v>
      </c>
      <c r="X23" s="120">
        <v>3.0840103672727374E-2</v>
      </c>
      <c r="Y23" s="120">
        <v>3.8778778046371316E-2</v>
      </c>
      <c r="Z23" s="121">
        <v>6.9618881719098691E-2</v>
      </c>
      <c r="AA23" s="122">
        <v>0.57586126629422718</v>
      </c>
    </row>
    <row r="24" spans="1:27" x14ac:dyDescent="0.2">
      <c r="A24" s="5" t="s">
        <v>26</v>
      </c>
      <c r="B24" s="125">
        <v>120904</v>
      </c>
      <c r="C24" s="7">
        <v>0.10220505525044664</v>
      </c>
      <c r="D24" s="6">
        <v>103090</v>
      </c>
      <c r="E24" s="6">
        <v>8112</v>
      </c>
      <c r="F24" s="115">
        <v>3767</v>
      </c>
      <c r="G24" s="6">
        <v>1989</v>
      </c>
      <c r="H24" s="115">
        <v>1155</v>
      </c>
      <c r="I24" s="116">
        <v>768</v>
      </c>
      <c r="J24" s="116">
        <v>814</v>
      </c>
      <c r="K24" s="116">
        <v>357</v>
      </c>
      <c r="L24" s="116"/>
      <c r="M24" s="116"/>
      <c r="N24" s="116">
        <f t="shared" si="0"/>
        <v>1205</v>
      </c>
      <c r="O24" s="117">
        <v>0.24</v>
      </c>
      <c r="P24" s="117">
        <v>0.26</v>
      </c>
      <c r="Q24" s="117">
        <v>0.11</v>
      </c>
      <c r="R24" s="123">
        <v>0</v>
      </c>
      <c r="S24" s="175">
        <v>0</v>
      </c>
      <c r="T24" s="178">
        <v>0.39</v>
      </c>
      <c r="U24" s="116">
        <v>3144</v>
      </c>
      <c r="V24" s="118">
        <v>3709</v>
      </c>
      <c r="W24" s="119">
        <v>0.11522941119410224</v>
      </c>
      <c r="X24" s="120">
        <v>3.0497623435832767E-2</v>
      </c>
      <c r="Y24" s="120">
        <v>3.5978271413328163E-2</v>
      </c>
      <c r="Z24" s="121">
        <v>6.647589484916093E-2</v>
      </c>
      <c r="AA24" s="122">
        <v>0.57690041249263402</v>
      </c>
    </row>
    <row r="25" spans="1:27" x14ac:dyDescent="0.2">
      <c r="A25" s="5" t="s">
        <v>25</v>
      </c>
      <c r="B25" s="125">
        <v>570129</v>
      </c>
      <c r="C25" s="7">
        <v>9.1793260823427675E-2</v>
      </c>
      <c r="D25" s="6">
        <v>457706</v>
      </c>
      <c r="E25" s="6">
        <v>42533</v>
      </c>
      <c r="F25" s="115">
        <v>35082</v>
      </c>
      <c r="G25" s="6">
        <v>7872</v>
      </c>
      <c r="H25" s="115">
        <v>10289</v>
      </c>
      <c r="I25" s="116">
        <v>4244</v>
      </c>
      <c r="J25" s="116">
        <v>2762</v>
      </c>
      <c r="K25" s="116">
        <v>561</v>
      </c>
      <c r="L25" s="116"/>
      <c r="M25" s="116">
        <v>12</v>
      </c>
      <c r="N25" s="116">
        <f t="shared" si="0"/>
        <v>10582</v>
      </c>
      <c r="O25" s="117">
        <v>0.23</v>
      </c>
      <c r="P25" s="117">
        <v>0.15</v>
      </c>
      <c r="Q25" s="117">
        <v>0.03</v>
      </c>
      <c r="R25" s="123">
        <v>0</v>
      </c>
      <c r="S25" s="175">
        <v>0</v>
      </c>
      <c r="T25" s="178">
        <v>0.59</v>
      </c>
      <c r="U25" s="116">
        <v>18161</v>
      </c>
      <c r="V25" s="118">
        <v>24647</v>
      </c>
      <c r="W25" s="119">
        <v>0.16957391862898891</v>
      </c>
      <c r="X25" s="120">
        <v>3.9678308783367491E-2</v>
      </c>
      <c r="Y25" s="120">
        <v>5.3848977291099526E-2</v>
      </c>
      <c r="Z25" s="121">
        <v>9.3527286074467017E-2</v>
      </c>
      <c r="AA25" s="122">
        <v>0.55154287186755135</v>
      </c>
    </row>
    <row r="26" spans="1:27" x14ac:dyDescent="0.2">
      <c r="A26" s="5" t="s">
        <v>24</v>
      </c>
      <c r="B26" s="125">
        <v>636107</v>
      </c>
      <c r="C26" s="7">
        <v>8.3152677143939618E-2</v>
      </c>
      <c r="D26" s="6">
        <v>538158</v>
      </c>
      <c r="E26" s="6">
        <v>42477</v>
      </c>
      <c r="F26" s="115">
        <v>18025</v>
      </c>
      <c r="G26" s="6">
        <v>11631</v>
      </c>
      <c r="H26" s="115">
        <v>4596</v>
      </c>
      <c r="I26" s="116">
        <v>4763</v>
      </c>
      <c r="J26" s="116">
        <v>2142</v>
      </c>
      <c r="K26" s="116">
        <v>4093</v>
      </c>
      <c r="L26" s="116">
        <v>92</v>
      </c>
      <c r="M26" s="116">
        <v>182</v>
      </c>
      <c r="N26" s="116">
        <f t="shared" si="0"/>
        <v>4955</v>
      </c>
      <c r="O26" s="117">
        <v>0.28999999999999998</v>
      </c>
      <c r="P26" s="117">
        <v>0.13</v>
      </c>
      <c r="Q26" s="117">
        <v>0.25</v>
      </c>
      <c r="R26" s="123">
        <v>0.01</v>
      </c>
      <c r="S26" s="175">
        <v>0.01</v>
      </c>
      <c r="T26" s="178">
        <v>0.31000000000000005</v>
      </c>
      <c r="U26" s="116">
        <v>16227</v>
      </c>
      <c r="V26" s="118">
        <v>18523</v>
      </c>
      <c r="W26" s="119">
        <v>0.11242423228865872</v>
      </c>
      <c r="X26" s="120">
        <v>3.0152854737827924E-2</v>
      </c>
      <c r="Y26" s="120">
        <v>3.4419259771293932E-2</v>
      </c>
      <c r="Z26" s="121">
        <v>6.4572114509121856E-2</v>
      </c>
      <c r="AA26" s="122">
        <v>0.57436117814287135</v>
      </c>
    </row>
    <row r="27" spans="1:27" x14ac:dyDescent="0.2">
      <c r="A27" s="5" t="s">
        <v>27</v>
      </c>
      <c r="B27" s="125">
        <v>1070323</v>
      </c>
      <c r="C27" s="7">
        <v>0.10042762792166476</v>
      </c>
      <c r="D27" s="6">
        <v>848888</v>
      </c>
      <c r="E27" s="6">
        <v>76363</v>
      </c>
      <c r="F27" s="115">
        <v>25851</v>
      </c>
      <c r="G27" s="6">
        <v>17102</v>
      </c>
      <c r="H27" s="115">
        <v>5902</v>
      </c>
      <c r="I27" s="116">
        <v>8507</v>
      </c>
      <c r="J27" s="116">
        <v>5475</v>
      </c>
      <c r="K27" s="116">
        <v>2623</v>
      </c>
      <c r="L27" s="116"/>
      <c r="M27" s="116">
        <v>82</v>
      </c>
      <c r="N27" s="116">
        <f t="shared" si="0"/>
        <v>6317</v>
      </c>
      <c r="O27" s="117">
        <v>0.37</v>
      </c>
      <c r="P27" s="117">
        <v>0.24</v>
      </c>
      <c r="Q27" s="117">
        <v>0.11</v>
      </c>
      <c r="R27" s="123">
        <v>0</v>
      </c>
      <c r="S27" s="175">
        <v>0</v>
      </c>
      <c r="T27" s="178">
        <v>0.28000000000000003</v>
      </c>
      <c r="U27" s="116">
        <v>23004</v>
      </c>
      <c r="V27" s="118">
        <v>28859</v>
      </c>
      <c r="W27" s="119">
        <v>0.12040928838668941</v>
      </c>
      <c r="X27" s="120">
        <v>2.7098981255477755E-2</v>
      </c>
      <c r="Y27" s="120">
        <v>3.3996239786638523E-2</v>
      </c>
      <c r="Z27" s="121">
        <v>6.1095221042116274E-2</v>
      </c>
      <c r="AA27" s="122">
        <v>0.50739624708943976</v>
      </c>
    </row>
    <row r="28" spans="1:27" x14ac:dyDescent="0.2">
      <c r="A28" s="5" t="s">
        <v>28</v>
      </c>
      <c r="B28" s="125">
        <v>566296</v>
      </c>
      <c r="C28" s="7">
        <v>7.8789184454772773E-2</v>
      </c>
      <c r="D28" s="6">
        <v>501686</v>
      </c>
      <c r="E28" s="6">
        <v>40682</v>
      </c>
      <c r="F28" s="115">
        <v>13454</v>
      </c>
      <c r="G28" s="6">
        <v>14553</v>
      </c>
      <c r="H28" s="115">
        <v>4331</v>
      </c>
      <c r="I28" s="116">
        <v>7466</v>
      </c>
      <c r="J28" s="116">
        <v>3905</v>
      </c>
      <c r="K28" s="116">
        <v>2552</v>
      </c>
      <c r="L28" s="116">
        <v>147</v>
      </c>
      <c r="M28" s="116">
        <v>233</v>
      </c>
      <c r="N28" s="116">
        <f t="shared" si="0"/>
        <v>4581</v>
      </c>
      <c r="O28" s="117">
        <v>0.4</v>
      </c>
      <c r="P28" s="117">
        <v>0.21</v>
      </c>
      <c r="Q28" s="117">
        <v>0.14000000000000001</v>
      </c>
      <c r="R28" s="123">
        <v>0.01</v>
      </c>
      <c r="S28" s="175">
        <v>0.01</v>
      </c>
      <c r="T28" s="178">
        <v>0.22999999999999998</v>
      </c>
      <c r="U28" s="116">
        <v>18884</v>
      </c>
      <c r="V28" s="118">
        <v>14127</v>
      </c>
      <c r="W28" s="119">
        <v>0.10790813377291772</v>
      </c>
      <c r="X28" s="120">
        <v>3.7641074297468935E-2</v>
      </c>
      <c r="Y28" s="120">
        <v>2.8159047691185324E-2</v>
      </c>
      <c r="Z28" s="121">
        <v>6.5800121988654259E-2</v>
      </c>
      <c r="AA28" s="122">
        <v>0.60977907492241756</v>
      </c>
    </row>
    <row r="29" spans="1:27" x14ac:dyDescent="0.2">
      <c r="A29" s="5" t="s">
        <v>30</v>
      </c>
      <c r="B29" s="125">
        <v>293536</v>
      </c>
      <c r="C29" s="7">
        <v>0.13530537991932845</v>
      </c>
      <c r="D29" s="6">
        <v>226942</v>
      </c>
      <c r="E29" s="6">
        <v>20091</v>
      </c>
      <c r="F29" s="115">
        <v>11850</v>
      </c>
      <c r="G29" s="6">
        <v>5815</v>
      </c>
      <c r="H29" s="115">
        <v>2694</v>
      </c>
      <c r="I29" s="116">
        <v>4280</v>
      </c>
      <c r="J29" s="116">
        <v>1061</v>
      </c>
      <c r="K29" s="116">
        <v>318</v>
      </c>
      <c r="L29" s="116"/>
      <c r="M29" s="116"/>
      <c r="N29" s="116">
        <f t="shared" si="0"/>
        <v>2850</v>
      </c>
      <c r="O29" s="117">
        <v>0.5</v>
      </c>
      <c r="P29" s="117">
        <v>0.12</v>
      </c>
      <c r="Q29" s="117">
        <v>0.04</v>
      </c>
      <c r="R29" s="123">
        <v>0</v>
      </c>
      <c r="S29" s="175">
        <v>0</v>
      </c>
      <c r="T29" s="178">
        <v>0.33999999999999997</v>
      </c>
      <c r="U29" s="116">
        <v>8509</v>
      </c>
      <c r="V29" s="118">
        <v>8366</v>
      </c>
      <c r="W29" s="119">
        <v>0.1407452124331327</v>
      </c>
      <c r="X29" s="120">
        <v>3.7494161503820359E-2</v>
      </c>
      <c r="Y29" s="120">
        <v>3.686404455764028E-2</v>
      </c>
      <c r="Z29" s="121">
        <v>7.4358206061460638E-2</v>
      </c>
      <c r="AA29" s="122">
        <v>0.5283178360101437</v>
      </c>
    </row>
    <row r="30" spans="1:27" x14ac:dyDescent="0.2">
      <c r="A30" s="5" t="s">
        <v>29</v>
      </c>
      <c r="B30" s="125">
        <v>653151</v>
      </c>
      <c r="C30" s="7">
        <v>9.9183802826605175E-2</v>
      </c>
      <c r="D30" s="6">
        <v>542290</v>
      </c>
      <c r="E30" s="6">
        <v>43024</v>
      </c>
      <c r="F30" s="115">
        <v>26487</v>
      </c>
      <c r="G30" s="6">
        <v>13475</v>
      </c>
      <c r="H30" s="115">
        <v>7431</v>
      </c>
      <c r="I30" s="116">
        <v>4560</v>
      </c>
      <c r="J30" s="116">
        <v>4051</v>
      </c>
      <c r="K30" s="116">
        <v>4204</v>
      </c>
      <c r="L30" s="116">
        <v>146</v>
      </c>
      <c r="M30" s="116">
        <v>210</v>
      </c>
      <c r="N30" s="116">
        <f t="shared" si="0"/>
        <v>7735</v>
      </c>
      <c r="O30" s="117">
        <v>0.22</v>
      </c>
      <c r="P30" s="117">
        <v>0.19</v>
      </c>
      <c r="Q30" s="117">
        <v>0.2</v>
      </c>
      <c r="R30" s="123">
        <v>0.01</v>
      </c>
      <c r="S30" s="175">
        <v>0.01</v>
      </c>
      <c r="T30" s="178">
        <v>0.36999999999999988</v>
      </c>
      <c r="U30" s="116">
        <v>20906</v>
      </c>
      <c r="V30" s="118">
        <v>19707</v>
      </c>
      <c r="W30" s="119">
        <v>0.12818049383171365</v>
      </c>
      <c r="X30" s="120">
        <v>3.8551328624905491E-2</v>
      </c>
      <c r="Y30" s="120">
        <v>3.6340334507366907E-2</v>
      </c>
      <c r="Z30" s="121">
        <v>7.4891663132272399E-2</v>
      </c>
      <c r="AA30" s="122">
        <v>0.58426723827883353</v>
      </c>
    </row>
    <row r="31" spans="1:27" x14ac:dyDescent="0.2">
      <c r="A31" s="5" t="s">
        <v>31</v>
      </c>
      <c r="B31" s="125">
        <v>102090</v>
      </c>
      <c r="C31" s="7">
        <v>0.10853168772651582</v>
      </c>
      <c r="D31" s="6">
        <v>82453</v>
      </c>
      <c r="E31" s="6">
        <v>5423</v>
      </c>
      <c r="F31" s="115">
        <v>3520</v>
      </c>
      <c r="G31" s="6">
        <v>1397</v>
      </c>
      <c r="H31" s="115">
        <v>882</v>
      </c>
      <c r="I31" s="116">
        <v>305</v>
      </c>
      <c r="J31" s="116">
        <v>998</v>
      </c>
      <c r="K31" s="116">
        <v>55</v>
      </c>
      <c r="L31" s="116"/>
      <c r="M31" s="116"/>
      <c r="N31" s="116">
        <f t="shared" si="0"/>
        <v>921</v>
      </c>
      <c r="O31" s="117">
        <v>0.13</v>
      </c>
      <c r="P31" s="117">
        <v>0.44</v>
      </c>
      <c r="Q31" s="117">
        <v>0.02</v>
      </c>
      <c r="R31" s="123">
        <v>0</v>
      </c>
      <c r="S31" s="175">
        <v>0</v>
      </c>
      <c r="T31" s="178">
        <v>0.40999999999999992</v>
      </c>
      <c r="U31" s="116">
        <v>2279</v>
      </c>
      <c r="V31" s="118">
        <v>2761</v>
      </c>
      <c r="W31" s="119">
        <v>0.10846179035329218</v>
      </c>
      <c r="X31" s="120">
        <v>2.7639988842128243E-2</v>
      </c>
      <c r="Y31" s="120">
        <v>3.3485743393205827E-2</v>
      </c>
      <c r="Z31" s="121">
        <v>6.1125732235334074E-2</v>
      </c>
      <c r="AA31" s="122">
        <v>0.56356927205635687</v>
      </c>
    </row>
    <row r="32" spans="1:27" x14ac:dyDescent="0.2">
      <c r="A32" s="5" t="s">
        <v>34</v>
      </c>
      <c r="B32" s="125">
        <v>306540</v>
      </c>
      <c r="C32" s="7">
        <v>7.4355712141971689E-2</v>
      </c>
      <c r="D32" s="6">
        <v>260889</v>
      </c>
      <c r="E32" s="6">
        <v>18963</v>
      </c>
      <c r="F32" s="115">
        <v>8451</v>
      </c>
      <c r="G32" s="6">
        <v>4187</v>
      </c>
      <c r="H32" s="115">
        <v>2343</v>
      </c>
      <c r="I32" s="116">
        <v>2071</v>
      </c>
      <c r="J32" s="116">
        <v>872</v>
      </c>
      <c r="K32" s="116">
        <v>1010</v>
      </c>
      <c r="L32" s="116"/>
      <c r="M32" s="116">
        <v>107</v>
      </c>
      <c r="N32" s="116">
        <f t="shared" si="0"/>
        <v>2470</v>
      </c>
      <c r="O32" s="117">
        <v>0.32</v>
      </c>
      <c r="P32" s="117">
        <v>0.13</v>
      </c>
      <c r="Q32" s="117">
        <v>0.15</v>
      </c>
      <c r="R32" s="123">
        <v>0</v>
      </c>
      <c r="S32" s="175">
        <v>0.02</v>
      </c>
      <c r="T32" s="178">
        <v>0.38</v>
      </c>
      <c r="U32" s="116">
        <v>6530</v>
      </c>
      <c r="V32" s="118">
        <v>7493</v>
      </c>
      <c r="W32" s="119">
        <v>0.10507917160171568</v>
      </c>
      <c r="X32" s="120">
        <v>2.5029801946421657E-2</v>
      </c>
      <c r="Y32" s="120">
        <v>2.8721026950158879E-2</v>
      </c>
      <c r="Z32" s="121">
        <v>5.3750828896580533E-2</v>
      </c>
      <c r="AA32" s="122">
        <v>0.5115269570292551</v>
      </c>
    </row>
    <row r="33" spans="1:27" x14ac:dyDescent="0.2">
      <c r="A33" s="5" t="s">
        <v>38</v>
      </c>
      <c r="B33" s="125">
        <v>346398</v>
      </c>
      <c r="C33" s="7">
        <v>6.6891263806373016E-2</v>
      </c>
      <c r="D33" s="6">
        <v>274729</v>
      </c>
      <c r="E33" s="6">
        <v>18058</v>
      </c>
      <c r="F33" s="115">
        <v>11309</v>
      </c>
      <c r="G33" s="6">
        <v>2289</v>
      </c>
      <c r="H33" s="115">
        <v>2798</v>
      </c>
      <c r="I33" s="116">
        <v>288</v>
      </c>
      <c r="J33" s="116">
        <v>1873</v>
      </c>
      <c r="K33" s="116">
        <v>26</v>
      </c>
      <c r="L33" s="116"/>
      <c r="M33" s="116">
        <v>17</v>
      </c>
      <c r="N33" s="116">
        <f t="shared" si="0"/>
        <v>2883</v>
      </c>
      <c r="O33" s="117">
        <v>0.06</v>
      </c>
      <c r="P33" s="117">
        <v>0.37</v>
      </c>
      <c r="Q33" s="117">
        <v>0.01</v>
      </c>
      <c r="R33" s="123">
        <v>0</v>
      </c>
      <c r="S33" s="175">
        <v>0</v>
      </c>
      <c r="T33" s="178">
        <v>0.56000000000000005</v>
      </c>
      <c r="U33" s="116">
        <v>5087</v>
      </c>
      <c r="V33" s="118">
        <v>9230</v>
      </c>
      <c r="W33" s="119">
        <v>0.10689443051152227</v>
      </c>
      <c r="X33" s="120">
        <v>1.8516428917223882E-2</v>
      </c>
      <c r="Y33" s="120">
        <v>3.3596744428145552E-2</v>
      </c>
      <c r="Z33" s="121">
        <v>5.2113173345369433E-2</v>
      </c>
      <c r="AA33" s="122">
        <v>0.48752000544829233</v>
      </c>
    </row>
    <row r="34" spans="1:27" x14ac:dyDescent="0.2">
      <c r="A34" s="5" t="s">
        <v>35</v>
      </c>
      <c r="B34" s="125">
        <v>94986</v>
      </c>
      <c r="C34" s="7">
        <v>8.9297370138757284E-2</v>
      </c>
      <c r="D34" s="6">
        <v>77420</v>
      </c>
      <c r="E34" s="6">
        <v>5954</v>
      </c>
      <c r="F34" s="115">
        <v>2924</v>
      </c>
      <c r="G34" s="6">
        <v>1222</v>
      </c>
      <c r="H34" s="115">
        <v>1027</v>
      </c>
      <c r="I34" s="116">
        <v>481</v>
      </c>
      <c r="J34" s="116">
        <v>423</v>
      </c>
      <c r="K34" s="116">
        <v>215</v>
      </c>
      <c r="L34" s="116">
        <v>46</v>
      </c>
      <c r="M34" s="116"/>
      <c r="N34" s="116">
        <f t="shared" si="0"/>
        <v>1084</v>
      </c>
      <c r="O34" s="117">
        <v>0.21</v>
      </c>
      <c r="P34" s="117">
        <v>0.19</v>
      </c>
      <c r="Q34" s="117">
        <v>0.1</v>
      </c>
      <c r="R34" s="123">
        <v>0.02</v>
      </c>
      <c r="S34" s="175">
        <v>0</v>
      </c>
      <c r="T34" s="178">
        <v>0.48</v>
      </c>
      <c r="U34" s="116">
        <v>2249</v>
      </c>
      <c r="V34" s="118">
        <v>2825</v>
      </c>
      <c r="W34" s="119">
        <v>0.11467321105657453</v>
      </c>
      <c r="X34" s="120">
        <v>2.9049341255489539E-2</v>
      </c>
      <c r="Y34" s="120">
        <v>3.6489279256006202E-2</v>
      </c>
      <c r="Z34" s="121">
        <v>6.553862051149574E-2</v>
      </c>
      <c r="AA34" s="122">
        <v>0.57152511826988062</v>
      </c>
    </row>
    <row r="35" spans="1:27" x14ac:dyDescent="0.2">
      <c r="A35" s="5" t="s">
        <v>36</v>
      </c>
      <c r="B35" s="6">
        <v>736761</v>
      </c>
      <c r="C35" s="7">
        <v>0.10089974903666182</v>
      </c>
      <c r="D35" s="6">
        <v>596274</v>
      </c>
      <c r="E35" s="6">
        <v>43849</v>
      </c>
      <c r="F35" s="115">
        <v>21869</v>
      </c>
      <c r="G35" s="6">
        <v>9498</v>
      </c>
      <c r="H35" s="115">
        <v>5406</v>
      </c>
      <c r="I35" s="116">
        <v>5387</v>
      </c>
      <c r="J35" s="116">
        <v>2209</v>
      </c>
      <c r="K35" s="116">
        <v>1073</v>
      </c>
      <c r="L35" s="116">
        <v>566</v>
      </c>
      <c r="M35" s="116">
        <v>17</v>
      </c>
      <c r="N35" s="116">
        <f t="shared" si="0"/>
        <v>5652</v>
      </c>
      <c r="O35" s="117">
        <v>0.36</v>
      </c>
      <c r="P35" s="117">
        <v>0.15</v>
      </c>
      <c r="Q35" s="117">
        <v>7.0000000000000007E-2</v>
      </c>
      <c r="R35" s="123">
        <v>0.04</v>
      </c>
      <c r="S35" s="175">
        <v>0</v>
      </c>
      <c r="T35" s="178">
        <v>0.37999999999999989</v>
      </c>
      <c r="U35" s="116">
        <v>14904</v>
      </c>
      <c r="V35" s="118">
        <v>20405</v>
      </c>
      <c r="W35" s="119">
        <v>0.11021443162036246</v>
      </c>
      <c r="X35" s="120">
        <v>2.4995220318175873E-2</v>
      </c>
      <c r="Y35" s="120">
        <v>3.4220844779413492E-2</v>
      </c>
      <c r="Z35" s="121">
        <v>5.9216065097589365E-2</v>
      </c>
      <c r="AA35" s="122">
        <v>0.53728050153686968</v>
      </c>
    </row>
    <row r="36" spans="1:27" x14ac:dyDescent="0.2">
      <c r="A36" s="5" t="s">
        <v>37</v>
      </c>
      <c r="B36" s="6">
        <v>271815</v>
      </c>
      <c r="C36" s="7">
        <v>9.6282397954491103E-2</v>
      </c>
      <c r="D36" s="6">
        <v>207018</v>
      </c>
      <c r="E36" s="6">
        <v>23324</v>
      </c>
      <c r="F36" s="115">
        <v>9324</v>
      </c>
      <c r="G36" s="6">
        <v>5019</v>
      </c>
      <c r="H36" s="115">
        <v>2247</v>
      </c>
      <c r="I36" s="116">
        <v>3031</v>
      </c>
      <c r="J36" s="116">
        <v>1849</v>
      </c>
      <c r="K36" s="116">
        <v>27</v>
      </c>
      <c r="L36" s="116">
        <v>15</v>
      </c>
      <c r="M36" s="116"/>
      <c r="N36" s="116">
        <f t="shared" si="0"/>
        <v>2344</v>
      </c>
      <c r="O36" s="117">
        <v>0.42</v>
      </c>
      <c r="P36" s="117">
        <v>0.25</v>
      </c>
      <c r="Q36" s="117">
        <v>0</v>
      </c>
      <c r="R36" s="123">
        <v>0</v>
      </c>
      <c r="S36" s="175">
        <v>0</v>
      </c>
      <c r="T36" s="178">
        <v>0.33000000000000007</v>
      </c>
      <c r="U36" s="116">
        <v>7266</v>
      </c>
      <c r="V36" s="118">
        <v>8958</v>
      </c>
      <c r="W36" s="119">
        <v>0.15770609318996415</v>
      </c>
      <c r="X36" s="120">
        <v>3.5098397240819638E-2</v>
      </c>
      <c r="Y36" s="120">
        <v>4.327159957105179E-2</v>
      </c>
      <c r="Z36" s="121">
        <v>7.8369996811871429E-2</v>
      </c>
      <c r="AA36" s="122">
        <v>0.49693702523891203</v>
      </c>
    </row>
    <row r="37" spans="1:27" x14ac:dyDescent="0.2">
      <c r="A37" s="5" t="s">
        <v>39</v>
      </c>
      <c r="B37" s="6">
        <v>1818922</v>
      </c>
      <c r="C37" s="7">
        <v>0.10934278655159485</v>
      </c>
      <c r="D37" s="6">
        <v>1544990</v>
      </c>
      <c r="E37" s="6">
        <v>120841</v>
      </c>
      <c r="F37" s="115">
        <v>48962</v>
      </c>
      <c r="G37" s="6">
        <v>34108</v>
      </c>
      <c r="H37" s="115">
        <v>13019</v>
      </c>
      <c r="I37" s="116">
        <v>13951</v>
      </c>
      <c r="J37" s="116">
        <v>8138</v>
      </c>
      <c r="K37" s="116">
        <v>8174</v>
      </c>
      <c r="L37" s="116">
        <v>1218</v>
      </c>
      <c r="M37" s="116">
        <v>1803</v>
      </c>
      <c r="N37" s="116">
        <f t="shared" ref="N37:N55" si="1">SUM(G37:H37)-SUM(I37:M37)</f>
        <v>13843</v>
      </c>
      <c r="O37" s="117">
        <v>0.3</v>
      </c>
      <c r="P37" s="117">
        <v>0.17</v>
      </c>
      <c r="Q37" s="117">
        <v>0.17</v>
      </c>
      <c r="R37" s="123">
        <v>0.03</v>
      </c>
      <c r="S37" s="175">
        <v>0.04</v>
      </c>
      <c r="T37" s="178">
        <v>0.28999999999999992</v>
      </c>
      <c r="U37" s="116">
        <v>47127</v>
      </c>
      <c r="V37" s="118">
        <v>50452</v>
      </c>
      <c r="W37" s="119">
        <v>0.10990556573181703</v>
      </c>
      <c r="X37" s="120">
        <v>3.050311005249225E-2</v>
      </c>
      <c r="Y37" s="120">
        <v>3.2655227541925839E-2</v>
      </c>
      <c r="Z37" s="121">
        <v>6.3158337594418093E-2</v>
      </c>
      <c r="AA37" s="122">
        <v>0.57466004723120323</v>
      </c>
    </row>
    <row r="38" spans="1:27" x14ac:dyDescent="0.2">
      <c r="A38" s="5" t="s">
        <v>32</v>
      </c>
      <c r="B38" s="6">
        <v>1014619</v>
      </c>
      <c r="C38" s="7">
        <v>0.10641137215053138</v>
      </c>
      <c r="D38" s="6">
        <v>855149</v>
      </c>
      <c r="E38" s="6">
        <v>75564</v>
      </c>
      <c r="F38" s="115">
        <v>36076</v>
      </c>
      <c r="G38" s="6">
        <v>20752</v>
      </c>
      <c r="H38" s="115">
        <v>8387</v>
      </c>
      <c r="I38" s="116">
        <v>13719</v>
      </c>
      <c r="J38" s="116">
        <v>4568</v>
      </c>
      <c r="K38" s="116">
        <v>1961</v>
      </c>
      <c r="L38" s="116"/>
      <c r="M38" s="116">
        <v>132</v>
      </c>
      <c r="N38" s="116">
        <f t="shared" si="1"/>
        <v>8759</v>
      </c>
      <c r="O38" s="117">
        <v>0.47</v>
      </c>
      <c r="P38" s="117">
        <v>0.16</v>
      </c>
      <c r="Q38" s="117">
        <v>7.0000000000000007E-2</v>
      </c>
      <c r="R38" s="123">
        <v>0</v>
      </c>
      <c r="S38" s="175">
        <v>0</v>
      </c>
      <c r="T38" s="178">
        <v>0.30000000000000004</v>
      </c>
      <c r="U38" s="116">
        <v>29139</v>
      </c>
      <c r="V38" s="118">
        <v>30970</v>
      </c>
      <c r="W38" s="119">
        <v>0.13055034853575226</v>
      </c>
      <c r="X38" s="120">
        <v>3.4074763579212512E-2</v>
      </c>
      <c r="Y38" s="120">
        <v>3.6215910911431809E-2</v>
      </c>
      <c r="Z38" s="121">
        <v>7.0290674490644328E-2</v>
      </c>
      <c r="AA38" s="122">
        <v>0.5384181297026156</v>
      </c>
    </row>
    <row r="39" spans="1:27" x14ac:dyDescent="0.2">
      <c r="A39" s="5" t="s">
        <v>33</v>
      </c>
      <c r="B39" s="6">
        <v>64106</v>
      </c>
      <c r="C39" s="7">
        <v>0.11697812997223349</v>
      </c>
      <c r="D39" s="6">
        <v>53372</v>
      </c>
      <c r="E39" s="6">
        <v>3319</v>
      </c>
      <c r="F39" s="115">
        <v>3040</v>
      </c>
      <c r="G39" s="6">
        <v>1455</v>
      </c>
      <c r="H39" s="115">
        <v>1092</v>
      </c>
      <c r="I39" s="116">
        <v>205</v>
      </c>
      <c r="J39" s="116">
        <v>1105</v>
      </c>
      <c r="K39" s="116">
        <v>112</v>
      </c>
      <c r="L39" s="116"/>
      <c r="M39" s="116"/>
      <c r="N39" s="116">
        <f t="shared" si="1"/>
        <v>1125</v>
      </c>
      <c r="O39" s="117">
        <v>0.08</v>
      </c>
      <c r="P39" s="117">
        <v>0.43</v>
      </c>
      <c r="Q39" s="117">
        <v>0.04</v>
      </c>
      <c r="R39" s="123">
        <v>0</v>
      </c>
      <c r="S39" s="175">
        <v>0</v>
      </c>
      <c r="T39" s="178">
        <v>0.44999999999999996</v>
      </c>
      <c r="U39" s="116">
        <v>2547</v>
      </c>
      <c r="V39" s="118">
        <v>1587</v>
      </c>
      <c r="W39" s="119">
        <v>0.11914486996927227</v>
      </c>
      <c r="X39" s="120">
        <v>4.7721651802443227E-2</v>
      </c>
      <c r="Y39" s="120">
        <v>2.9734692348047667E-2</v>
      </c>
      <c r="Z39" s="121">
        <v>7.7456344150490894E-2</v>
      </c>
      <c r="AA39" s="122">
        <v>0.65010221732976881</v>
      </c>
    </row>
    <row r="40" spans="1:27" x14ac:dyDescent="0.2">
      <c r="A40" s="5" t="s">
        <v>40</v>
      </c>
      <c r="B40" s="6">
        <v>1318364</v>
      </c>
      <c r="C40" s="7">
        <v>9.0314966124681803E-2</v>
      </c>
      <c r="D40" s="6">
        <v>1088998</v>
      </c>
      <c r="E40" s="6">
        <v>86971</v>
      </c>
      <c r="F40" s="115">
        <v>36782</v>
      </c>
      <c r="G40" s="6">
        <v>18078</v>
      </c>
      <c r="H40" s="115">
        <v>9045</v>
      </c>
      <c r="I40" s="116">
        <v>9285</v>
      </c>
      <c r="J40" s="116">
        <v>5744</v>
      </c>
      <c r="K40" s="116">
        <v>2575</v>
      </c>
      <c r="L40" s="116"/>
      <c r="M40" s="116">
        <v>84</v>
      </c>
      <c r="N40" s="116">
        <f t="shared" si="1"/>
        <v>9435</v>
      </c>
      <c r="O40" s="117">
        <v>0.34</v>
      </c>
      <c r="P40" s="117">
        <v>0.21</v>
      </c>
      <c r="Q40" s="117">
        <v>0.09</v>
      </c>
      <c r="R40" s="123">
        <v>0</v>
      </c>
      <c r="S40" s="175">
        <v>0</v>
      </c>
      <c r="T40" s="178">
        <v>0.36</v>
      </c>
      <c r="U40" s="116">
        <v>27123</v>
      </c>
      <c r="V40" s="118">
        <v>36134</v>
      </c>
      <c r="W40" s="119">
        <v>0.11363932716129874</v>
      </c>
      <c r="X40" s="120">
        <v>2.490638182990235E-2</v>
      </c>
      <c r="Y40" s="120">
        <v>3.3180960846576395E-2</v>
      </c>
      <c r="Z40" s="121">
        <v>5.8087342676478748E-2</v>
      </c>
      <c r="AA40" s="122">
        <v>0.511155285124401</v>
      </c>
    </row>
    <row r="41" spans="1:27" x14ac:dyDescent="0.2">
      <c r="A41" s="5" t="s">
        <v>41</v>
      </c>
      <c r="B41" s="6">
        <v>372009</v>
      </c>
      <c r="C41" s="7">
        <v>0.12099707265146811</v>
      </c>
      <c r="D41" s="6">
        <v>289477</v>
      </c>
      <c r="E41" s="6">
        <v>28096</v>
      </c>
      <c r="F41" s="115">
        <v>11964</v>
      </c>
      <c r="G41" s="6">
        <v>6539</v>
      </c>
      <c r="H41" s="115">
        <v>2811</v>
      </c>
      <c r="I41" s="116">
        <v>3078</v>
      </c>
      <c r="J41" s="116">
        <v>2682</v>
      </c>
      <c r="K41" s="116">
        <v>576</v>
      </c>
      <c r="L41" s="116">
        <v>18</v>
      </c>
      <c r="M41" s="116">
        <v>24</v>
      </c>
      <c r="N41" s="116">
        <f t="shared" si="1"/>
        <v>2972</v>
      </c>
      <c r="O41" s="117">
        <v>0.33</v>
      </c>
      <c r="P41" s="117">
        <v>0.28999999999999998</v>
      </c>
      <c r="Q41" s="117">
        <v>0.06</v>
      </c>
      <c r="R41" s="123">
        <v>0</v>
      </c>
      <c r="S41" s="175">
        <v>0</v>
      </c>
      <c r="T41" s="178">
        <v>0.32000000000000006</v>
      </c>
      <c r="U41" s="116">
        <v>9350</v>
      </c>
      <c r="V41" s="118">
        <v>11894</v>
      </c>
      <c r="W41" s="119">
        <v>0.13838750574311603</v>
      </c>
      <c r="X41" s="120">
        <v>3.2299630022419742E-2</v>
      </c>
      <c r="Y41" s="120">
        <v>4.1087892993225711E-2</v>
      </c>
      <c r="Z41" s="121">
        <v>7.3387523015645453E-2</v>
      </c>
      <c r="AA41" s="122">
        <v>0.53030454318522213</v>
      </c>
    </row>
    <row r="42" spans="1:27" x14ac:dyDescent="0.2">
      <c r="A42" s="5" t="s">
        <v>42</v>
      </c>
      <c r="B42" s="6">
        <v>742386</v>
      </c>
      <c r="C42" s="7">
        <v>7.0583227593192757E-2</v>
      </c>
      <c r="D42" s="6">
        <v>637168</v>
      </c>
      <c r="E42" s="6">
        <v>42500</v>
      </c>
      <c r="F42" s="115">
        <v>16143</v>
      </c>
      <c r="G42" s="6">
        <v>8300</v>
      </c>
      <c r="H42" s="115">
        <v>3627</v>
      </c>
      <c r="I42" s="116">
        <v>4771</v>
      </c>
      <c r="J42" s="116">
        <v>2292</v>
      </c>
      <c r="K42" s="116">
        <v>793</v>
      </c>
      <c r="L42" s="116">
        <v>50</v>
      </c>
      <c r="M42" s="116">
        <v>155</v>
      </c>
      <c r="N42" s="116">
        <f t="shared" si="1"/>
        <v>3866</v>
      </c>
      <c r="O42" s="117">
        <v>0.4</v>
      </c>
      <c r="P42" s="117">
        <v>0.19</v>
      </c>
      <c r="Q42" s="117">
        <v>7.0000000000000007E-2</v>
      </c>
      <c r="R42" s="123">
        <v>0</v>
      </c>
      <c r="S42" s="175">
        <v>0.01</v>
      </c>
      <c r="T42" s="178">
        <v>0.32999999999999985</v>
      </c>
      <c r="U42" s="116">
        <v>11927</v>
      </c>
      <c r="V42" s="118">
        <v>17231</v>
      </c>
      <c r="W42" s="119">
        <v>9.203695100821134E-2</v>
      </c>
      <c r="X42" s="120">
        <v>1.8718768048615123E-2</v>
      </c>
      <c r="Y42" s="120">
        <v>2.704310323180072E-2</v>
      </c>
      <c r="Z42" s="121">
        <v>4.5761871280415839E-2</v>
      </c>
      <c r="AA42" s="122">
        <v>0.49721194345446174</v>
      </c>
    </row>
    <row r="43" spans="1:27" s="133" customFormat="1" x14ac:dyDescent="0.2">
      <c r="A43" s="124" t="s">
        <v>43</v>
      </c>
      <c r="B43" s="125">
        <v>1033617</v>
      </c>
      <c r="C43" s="126">
        <v>9.8577132535552336E-2</v>
      </c>
      <c r="D43" s="125">
        <v>858588</v>
      </c>
      <c r="E43" s="125">
        <v>58141</v>
      </c>
      <c r="F43" s="127">
        <v>28657</v>
      </c>
      <c r="G43" s="125">
        <v>16383</v>
      </c>
      <c r="H43" s="127">
        <v>6743</v>
      </c>
      <c r="I43" s="116">
        <v>5944</v>
      </c>
      <c r="J43" s="116">
        <v>4653</v>
      </c>
      <c r="K43" s="116">
        <v>4325</v>
      </c>
      <c r="L43" s="116">
        <v>185</v>
      </c>
      <c r="M43" s="116">
        <v>910</v>
      </c>
      <c r="N43" s="116">
        <f t="shared" si="1"/>
        <v>7109</v>
      </c>
      <c r="O43" s="117">
        <v>0.26</v>
      </c>
      <c r="P43" s="117">
        <v>0.2</v>
      </c>
      <c r="Q43" s="117">
        <v>0.19</v>
      </c>
      <c r="R43" s="123">
        <v>0.01</v>
      </c>
      <c r="S43" s="175">
        <v>0.04</v>
      </c>
      <c r="T43" s="178">
        <v>0.29999999999999993</v>
      </c>
      <c r="U43" s="116">
        <v>23126</v>
      </c>
      <c r="V43" s="128">
        <v>26980</v>
      </c>
      <c r="W43" s="129">
        <f>SUM(E43:F43)/D43</f>
        <v>0.10109388903641793</v>
      </c>
      <c r="X43" s="130">
        <f>U43/D43</f>
        <v>2.6934921056432189E-2</v>
      </c>
      <c r="Y43" s="130">
        <f>V43/D43</f>
        <v>3.1423686331511741E-2</v>
      </c>
      <c r="Z43" s="131">
        <f>SUM(X43:Y43)</f>
        <v>5.8358607387943934E-2</v>
      </c>
      <c r="AA43" s="132">
        <f>SUM(U43:V43)/SUM(E43:F43)</f>
        <v>0.57727136569967052</v>
      </c>
    </row>
    <row r="44" spans="1:27" x14ac:dyDescent="0.2">
      <c r="A44" s="5" t="s">
        <v>44</v>
      </c>
      <c r="B44" s="6">
        <v>120670</v>
      </c>
      <c r="C44" s="7">
        <v>7.1981436976879087E-2</v>
      </c>
      <c r="D44" s="6">
        <v>104960</v>
      </c>
      <c r="E44" s="6">
        <v>7196</v>
      </c>
      <c r="F44" s="115">
        <v>3975</v>
      </c>
      <c r="G44" s="6">
        <v>1785</v>
      </c>
      <c r="H44" s="115">
        <v>945</v>
      </c>
      <c r="I44" s="116">
        <v>677</v>
      </c>
      <c r="J44" s="116">
        <v>383</v>
      </c>
      <c r="K44" s="116">
        <v>621</v>
      </c>
      <c r="L44" s="116"/>
      <c r="M44" s="116"/>
      <c r="N44" s="116">
        <f t="shared" si="1"/>
        <v>1049</v>
      </c>
      <c r="O44" s="117">
        <v>0.25</v>
      </c>
      <c r="P44" s="117">
        <v>0.14000000000000001</v>
      </c>
      <c r="Q44" s="117">
        <v>0.23</v>
      </c>
      <c r="R44" s="123">
        <v>0</v>
      </c>
      <c r="S44" s="175">
        <v>0</v>
      </c>
      <c r="T44" s="178">
        <v>0.38</v>
      </c>
      <c r="U44" s="116">
        <v>2730</v>
      </c>
      <c r="V44" s="118">
        <v>3427</v>
      </c>
      <c r="W44" s="119">
        <v>0.10643102134146341</v>
      </c>
      <c r="X44" s="120">
        <v>2.6009908536585365E-2</v>
      </c>
      <c r="Y44" s="120">
        <v>3.2650533536585369E-2</v>
      </c>
      <c r="Z44" s="121">
        <v>5.8660442073170734E-2</v>
      </c>
      <c r="AA44" s="122">
        <v>0.55115925163369439</v>
      </c>
    </row>
    <row r="45" spans="1:27" x14ac:dyDescent="0.2">
      <c r="A45" s="5" t="s">
        <v>45</v>
      </c>
      <c r="B45" s="6">
        <v>447228</v>
      </c>
      <c r="C45" s="7">
        <v>0.1059459604497035</v>
      </c>
      <c r="D45" s="6">
        <v>367415</v>
      </c>
      <c r="E45" s="6">
        <v>29273</v>
      </c>
      <c r="F45" s="115">
        <v>18059</v>
      </c>
      <c r="G45" s="6">
        <v>6473</v>
      </c>
      <c r="H45" s="115">
        <v>4736</v>
      </c>
      <c r="I45" s="116">
        <v>3972</v>
      </c>
      <c r="J45" s="116">
        <v>1475</v>
      </c>
      <c r="K45" s="116">
        <v>766</v>
      </c>
      <c r="L45" s="116">
        <v>27</v>
      </c>
      <c r="M45" s="116">
        <v>78</v>
      </c>
      <c r="N45" s="116">
        <f t="shared" si="1"/>
        <v>4891</v>
      </c>
      <c r="O45" s="117">
        <v>0.35</v>
      </c>
      <c r="P45" s="117">
        <v>0.13</v>
      </c>
      <c r="Q45" s="117">
        <v>7.0000000000000007E-2</v>
      </c>
      <c r="R45" s="123">
        <v>0</v>
      </c>
      <c r="S45" s="175">
        <v>0.01</v>
      </c>
      <c r="T45" s="178">
        <v>0.43999999999999995</v>
      </c>
      <c r="U45" s="116">
        <v>11209</v>
      </c>
      <c r="V45" s="118">
        <v>13691</v>
      </c>
      <c r="W45" s="119">
        <v>0.12882435393220201</v>
      </c>
      <c r="X45" s="120">
        <v>3.0507736483268239E-2</v>
      </c>
      <c r="Y45" s="120">
        <v>3.7263040431120123E-2</v>
      </c>
      <c r="Z45" s="121">
        <v>6.7770776914388361E-2</v>
      </c>
      <c r="AA45" s="122">
        <v>0.52607115693399809</v>
      </c>
    </row>
    <row r="46" spans="1:27" x14ac:dyDescent="0.2">
      <c r="A46" s="5" t="s">
        <v>46</v>
      </c>
      <c r="B46" s="6">
        <v>61605</v>
      </c>
      <c r="C46" s="7">
        <v>0.10682574466358249</v>
      </c>
      <c r="D46" s="6">
        <v>49761</v>
      </c>
      <c r="E46" s="6">
        <v>3432</v>
      </c>
      <c r="F46" s="115">
        <v>2125</v>
      </c>
      <c r="G46" s="6">
        <v>1221</v>
      </c>
      <c r="H46" s="115">
        <v>649</v>
      </c>
      <c r="I46" s="116">
        <v>400</v>
      </c>
      <c r="J46" s="116">
        <v>600</v>
      </c>
      <c r="K46" s="116">
        <v>160</v>
      </c>
      <c r="L46" s="116"/>
      <c r="M46" s="116">
        <v>31</v>
      </c>
      <c r="N46" s="116">
        <f t="shared" si="1"/>
        <v>679</v>
      </c>
      <c r="O46" s="117">
        <v>0.21</v>
      </c>
      <c r="P46" s="117">
        <v>0.32</v>
      </c>
      <c r="Q46" s="117">
        <v>0.09</v>
      </c>
      <c r="R46" s="123">
        <v>0</v>
      </c>
      <c r="S46" s="175">
        <v>0.02</v>
      </c>
      <c r="T46" s="178">
        <v>0.36</v>
      </c>
      <c r="U46" s="116">
        <v>1870</v>
      </c>
      <c r="V46" s="118">
        <v>1471</v>
      </c>
      <c r="W46" s="119">
        <v>0.11167380076766946</v>
      </c>
      <c r="X46" s="120">
        <v>3.7579630634432586E-2</v>
      </c>
      <c r="Y46" s="120">
        <v>2.9561303028476114E-2</v>
      </c>
      <c r="Z46" s="121">
        <v>6.71409336629087E-2</v>
      </c>
      <c r="AA46" s="122">
        <v>0.6012236818427209</v>
      </c>
    </row>
    <row r="47" spans="1:27" x14ac:dyDescent="0.2">
      <c r="A47" s="5" t="s">
        <v>47</v>
      </c>
      <c r="B47" s="6">
        <v>592753</v>
      </c>
      <c r="C47" s="7">
        <v>8.9047208533740027E-2</v>
      </c>
      <c r="D47" s="6">
        <v>489762</v>
      </c>
      <c r="E47" s="6">
        <v>33405</v>
      </c>
      <c r="F47" s="115">
        <v>20062</v>
      </c>
      <c r="G47" s="6">
        <v>9397</v>
      </c>
      <c r="H47" s="115">
        <v>4987</v>
      </c>
      <c r="I47" s="116">
        <v>4680</v>
      </c>
      <c r="J47" s="116">
        <v>2350</v>
      </c>
      <c r="K47" s="116">
        <v>2058</v>
      </c>
      <c r="L47" s="116">
        <v>10</v>
      </c>
      <c r="M47" s="116">
        <v>67</v>
      </c>
      <c r="N47" s="116">
        <f t="shared" si="1"/>
        <v>5219</v>
      </c>
      <c r="O47" s="117">
        <v>0.33</v>
      </c>
      <c r="P47" s="117">
        <v>0.16</v>
      </c>
      <c r="Q47" s="117">
        <v>0.14000000000000001</v>
      </c>
      <c r="R47" s="123">
        <v>0</v>
      </c>
      <c r="S47" s="175">
        <v>0</v>
      </c>
      <c r="T47" s="178">
        <v>0.37</v>
      </c>
      <c r="U47" s="116">
        <v>14384</v>
      </c>
      <c r="V47" s="118">
        <v>17005</v>
      </c>
      <c r="W47" s="119">
        <v>0.10916935164426803</v>
      </c>
      <c r="X47" s="120">
        <v>2.9369367162009302E-2</v>
      </c>
      <c r="Y47" s="120">
        <v>3.4720946092183548E-2</v>
      </c>
      <c r="Z47" s="121">
        <v>6.4090313254192843E-2</v>
      </c>
      <c r="AA47" s="122">
        <v>0.58707239979800629</v>
      </c>
    </row>
    <row r="48" spans="1:27" x14ac:dyDescent="0.2">
      <c r="A48" s="5" t="s">
        <v>48</v>
      </c>
      <c r="B48" s="6">
        <v>2288430</v>
      </c>
      <c r="C48" s="7">
        <v>0.10782982219250753</v>
      </c>
      <c r="D48" s="6">
        <v>1789186</v>
      </c>
      <c r="E48" s="6">
        <v>206318</v>
      </c>
      <c r="F48" s="115">
        <v>76405</v>
      </c>
      <c r="G48" s="6">
        <v>51520</v>
      </c>
      <c r="H48" s="115">
        <v>20135</v>
      </c>
      <c r="I48" s="116">
        <v>30300</v>
      </c>
      <c r="J48" s="116">
        <v>16286</v>
      </c>
      <c r="K48" s="116">
        <v>3063</v>
      </c>
      <c r="L48" s="116">
        <v>127</v>
      </c>
      <c r="M48" s="116">
        <v>695</v>
      </c>
      <c r="N48" s="116">
        <f t="shared" si="1"/>
        <v>21184</v>
      </c>
      <c r="O48" s="117">
        <v>0.42</v>
      </c>
      <c r="P48" s="117">
        <v>0.23</v>
      </c>
      <c r="Q48" s="117">
        <v>0.04</v>
      </c>
      <c r="R48" s="123">
        <v>0</v>
      </c>
      <c r="S48" s="175">
        <v>0.01</v>
      </c>
      <c r="T48" s="178">
        <v>0.29999999999999993</v>
      </c>
      <c r="U48" s="116">
        <v>71655</v>
      </c>
      <c r="V48" s="118">
        <v>86541</v>
      </c>
      <c r="W48" s="119">
        <v>0.15801766836986206</v>
      </c>
      <c r="X48" s="120">
        <v>4.0048938455811749E-2</v>
      </c>
      <c r="Y48" s="120">
        <v>4.8368923074515451E-2</v>
      </c>
      <c r="Z48" s="121">
        <v>8.8417861530327199E-2</v>
      </c>
      <c r="AA48" s="122">
        <v>0.55954414745174608</v>
      </c>
    </row>
    <row r="49" spans="1:155" x14ac:dyDescent="0.2">
      <c r="A49" s="6" t="s">
        <v>49</v>
      </c>
      <c r="B49" s="6">
        <v>370745</v>
      </c>
      <c r="C49" s="7">
        <v>9.3498226543850899E-2</v>
      </c>
      <c r="D49" s="6">
        <v>330778</v>
      </c>
      <c r="E49" s="6">
        <v>40372</v>
      </c>
      <c r="F49" s="115">
        <v>11793</v>
      </c>
      <c r="G49" s="6">
        <v>12622</v>
      </c>
      <c r="H49" s="115">
        <v>3294</v>
      </c>
      <c r="I49" s="116">
        <v>2813</v>
      </c>
      <c r="J49" s="116">
        <v>6434</v>
      </c>
      <c r="K49" s="116">
        <v>2773</v>
      </c>
      <c r="L49" s="116">
        <v>50</v>
      </c>
      <c r="M49" s="116">
        <v>261</v>
      </c>
      <c r="N49" s="116">
        <f t="shared" si="1"/>
        <v>3585</v>
      </c>
      <c r="O49" s="117">
        <v>0.18</v>
      </c>
      <c r="P49" s="117">
        <v>0.4</v>
      </c>
      <c r="Q49" s="117">
        <v>0.17</v>
      </c>
      <c r="R49" s="123">
        <v>0</v>
      </c>
      <c r="S49" s="175">
        <v>0.02</v>
      </c>
      <c r="T49" s="178">
        <v>0.22999999999999987</v>
      </c>
      <c r="U49" s="116">
        <v>15916</v>
      </c>
      <c r="V49" s="118">
        <v>15995</v>
      </c>
      <c r="W49" s="119">
        <v>0.15770395854621527</v>
      </c>
      <c r="X49" s="120">
        <v>4.8116863878492525E-2</v>
      </c>
      <c r="Y49" s="120">
        <v>4.835569475599949E-2</v>
      </c>
      <c r="Z49" s="121">
        <v>9.6472558634492014E-2</v>
      </c>
      <c r="AA49" s="122">
        <v>0.61173200421738716</v>
      </c>
    </row>
    <row r="50" spans="1:155" x14ac:dyDescent="0.2">
      <c r="A50" s="5" t="s">
        <v>51</v>
      </c>
      <c r="B50" s="6">
        <v>63401</v>
      </c>
      <c r="C50" s="7">
        <v>9.1433889055377679E-2</v>
      </c>
      <c r="D50" s="6">
        <v>52776</v>
      </c>
      <c r="E50" s="6">
        <v>3621</v>
      </c>
      <c r="F50" s="115">
        <v>2589</v>
      </c>
      <c r="G50" s="6">
        <v>736</v>
      </c>
      <c r="H50" s="115">
        <v>678</v>
      </c>
      <c r="I50" s="116">
        <v>204</v>
      </c>
      <c r="J50" s="116">
        <v>291</v>
      </c>
      <c r="K50" s="116">
        <v>195</v>
      </c>
      <c r="L50" s="116"/>
      <c r="M50" s="116"/>
      <c r="N50" s="116">
        <f t="shared" si="1"/>
        <v>724</v>
      </c>
      <c r="O50" s="117">
        <v>0.14000000000000001</v>
      </c>
      <c r="P50" s="117">
        <v>0.21</v>
      </c>
      <c r="Q50" s="117">
        <v>0.14000000000000001</v>
      </c>
      <c r="R50" s="123">
        <v>0</v>
      </c>
      <c r="S50" s="175">
        <v>0</v>
      </c>
      <c r="T50" s="178">
        <v>0.51</v>
      </c>
      <c r="U50" s="116">
        <v>1414</v>
      </c>
      <c r="V50" s="118">
        <v>1923</v>
      </c>
      <c r="W50" s="119">
        <v>0.11766712141882674</v>
      </c>
      <c r="X50" s="120">
        <v>2.6792481430953464E-2</v>
      </c>
      <c r="Y50" s="120">
        <v>3.6437016825829921E-2</v>
      </c>
      <c r="Z50" s="121">
        <v>6.3229498256783381E-2</v>
      </c>
      <c r="AA50" s="122">
        <v>0.53735909822866346</v>
      </c>
    </row>
    <row r="51" spans="1:155" x14ac:dyDescent="0.2">
      <c r="A51" s="5" t="s">
        <v>50</v>
      </c>
      <c r="B51" s="6">
        <v>908888</v>
      </c>
      <c r="C51" s="7">
        <v>8.7437616075908137E-2</v>
      </c>
      <c r="D51" s="6">
        <v>743015</v>
      </c>
      <c r="E51" s="6">
        <v>58651</v>
      </c>
      <c r="F51" s="115">
        <v>35041</v>
      </c>
      <c r="G51" s="6">
        <v>13863</v>
      </c>
      <c r="H51" s="115">
        <v>8488</v>
      </c>
      <c r="I51" s="116">
        <v>7052</v>
      </c>
      <c r="J51" s="116">
        <v>2695</v>
      </c>
      <c r="K51" s="116">
        <v>2247</v>
      </c>
      <c r="L51" s="116">
        <v>797</v>
      </c>
      <c r="M51" s="116">
        <v>665</v>
      </c>
      <c r="N51" s="116">
        <f t="shared" si="1"/>
        <v>8895</v>
      </c>
      <c r="O51" s="117">
        <v>0.32</v>
      </c>
      <c r="P51" s="117">
        <v>0.12</v>
      </c>
      <c r="Q51" s="117">
        <v>0.1</v>
      </c>
      <c r="R51" s="123">
        <v>0.04</v>
      </c>
      <c r="S51" s="175">
        <v>0.03</v>
      </c>
      <c r="T51" s="178">
        <v>0.3899999999999999</v>
      </c>
      <c r="U51" s="116">
        <v>22351</v>
      </c>
      <c r="V51" s="118">
        <v>26194</v>
      </c>
      <c r="W51" s="119">
        <v>0.12609705053060841</v>
      </c>
      <c r="X51" s="120">
        <v>3.0081492298271232E-2</v>
      </c>
      <c r="Y51" s="120">
        <v>3.5253662442884734E-2</v>
      </c>
      <c r="Z51" s="121">
        <v>6.5335154741155962E-2</v>
      </c>
      <c r="AA51" s="122">
        <v>0.51813388549716088</v>
      </c>
    </row>
    <row r="52" spans="1:155" x14ac:dyDescent="0.2">
      <c r="A52" s="5" t="s">
        <v>52</v>
      </c>
      <c r="B52" s="6">
        <v>1098345</v>
      </c>
      <c r="C52" s="7">
        <v>5.8993303561267182E-2</v>
      </c>
      <c r="D52" s="6">
        <v>960149</v>
      </c>
      <c r="E52" s="6">
        <v>72214</v>
      </c>
      <c r="F52" s="115">
        <v>27362</v>
      </c>
      <c r="G52" s="6">
        <v>16197</v>
      </c>
      <c r="H52" s="115">
        <v>6456</v>
      </c>
      <c r="I52" s="116">
        <v>6743</v>
      </c>
      <c r="J52" s="116">
        <v>7575</v>
      </c>
      <c r="K52" s="116">
        <v>772</v>
      </c>
      <c r="L52" s="116">
        <v>74</v>
      </c>
      <c r="M52" s="116">
        <v>626</v>
      </c>
      <c r="N52" s="116">
        <f t="shared" si="1"/>
        <v>6863</v>
      </c>
      <c r="O52" s="117">
        <v>0.3</v>
      </c>
      <c r="P52" s="117">
        <v>0.33</v>
      </c>
      <c r="Q52" s="117">
        <v>0.03</v>
      </c>
      <c r="R52" s="123">
        <v>0</v>
      </c>
      <c r="S52" s="175">
        <v>0.03</v>
      </c>
      <c r="T52" s="178">
        <v>0.30999999999999994</v>
      </c>
      <c r="U52" s="116">
        <v>22653</v>
      </c>
      <c r="V52" s="118">
        <v>30294</v>
      </c>
      <c r="W52" s="119">
        <v>0.10370890351393378</v>
      </c>
      <c r="X52" s="120">
        <v>2.3593213136711071E-2</v>
      </c>
      <c r="Y52" s="120">
        <v>3.1551352967091564E-2</v>
      </c>
      <c r="Z52" s="121">
        <v>5.5144566103802639E-2</v>
      </c>
      <c r="AA52" s="122">
        <v>0.53172451193058567</v>
      </c>
    </row>
    <row r="53" spans="1:155" s="133" customFormat="1" x14ac:dyDescent="0.2">
      <c r="A53" s="5" t="s">
        <v>54</v>
      </c>
      <c r="B53" s="6">
        <v>177019</v>
      </c>
      <c r="C53" s="7">
        <v>0.11951259469322502</v>
      </c>
      <c r="D53" s="6">
        <v>145241</v>
      </c>
      <c r="E53" s="6">
        <v>10940</v>
      </c>
      <c r="F53" s="115">
        <v>6727</v>
      </c>
      <c r="G53" s="6">
        <v>2977</v>
      </c>
      <c r="H53" s="115">
        <v>1739</v>
      </c>
      <c r="I53" s="116">
        <v>1184</v>
      </c>
      <c r="J53" s="116">
        <v>1515</v>
      </c>
      <c r="K53" s="116">
        <v>177</v>
      </c>
      <c r="L53" s="116"/>
      <c r="M53" s="116"/>
      <c r="N53" s="116">
        <f t="shared" si="1"/>
        <v>1840</v>
      </c>
      <c r="O53" s="117">
        <v>0.25</v>
      </c>
      <c r="P53" s="117">
        <v>0.32</v>
      </c>
      <c r="Q53" s="117">
        <v>0.04</v>
      </c>
      <c r="R53" s="123">
        <v>0</v>
      </c>
      <c r="S53" s="175">
        <v>0</v>
      </c>
      <c r="T53" s="178">
        <v>0.3899999999999999</v>
      </c>
      <c r="U53" s="116">
        <v>4716</v>
      </c>
      <c r="V53" s="118">
        <v>4897</v>
      </c>
      <c r="W53" s="119">
        <v>0.12163920656013109</v>
      </c>
      <c r="X53" s="120">
        <v>3.247017026872577E-2</v>
      </c>
      <c r="Y53" s="120">
        <v>3.3716374852830813E-2</v>
      </c>
      <c r="Z53" s="121">
        <v>6.6186545121556584E-2</v>
      </c>
      <c r="AA53" s="122">
        <v>0.54412180902247131</v>
      </c>
    </row>
    <row r="54" spans="1:155" x14ac:dyDescent="0.2">
      <c r="A54" s="124" t="s">
        <v>53</v>
      </c>
      <c r="B54" s="125">
        <v>662167</v>
      </c>
      <c r="C54" s="126">
        <v>6.7760851869694508E-2</v>
      </c>
      <c r="D54" s="125">
        <v>570857</v>
      </c>
      <c r="E54" s="125">
        <v>44707</v>
      </c>
      <c r="F54" s="127">
        <v>14517</v>
      </c>
      <c r="G54" s="125">
        <v>11862</v>
      </c>
      <c r="H54" s="127">
        <v>3951</v>
      </c>
      <c r="I54" s="116">
        <v>7758</v>
      </c>
      <c r="J54" s="116">
        <v>2883</v>
      </c>
      <c r="K54" s="116">
        <v>827</v>
      </c>
      <c r="L54" s="116">
        <v>73</v>
      </c>
      <c r="M54" s="116"/>
      <c r="N54" s="116">
        <f t="shared" si="1"/>
        <v>4272</v>
      </c>
      <c r="O54" s="117">
        <v>0.49</v>
      </c>
      <c r="P54" s="117">
        <v>0.18</v>
      </c>
      <c r="Q54" s="117">
        <v>0.05</v>
      </c>
      <c r="R54" s="123">
        <v>0</v>
      </c>
      <c r="S54" s="175">
        <v>0</v>
      </c>
      <c r="T54" s="178">
        <v>0.28000000000000003</v>
      </c>
      <c r="U54" s="116">
        <v>15813</v>
      </c>
      <c r="V54" s="128">
        <v>16819</v>
      </c>
      <c r="W54" s="129">
        <f>SUM(E54:F54)/D54</f>
        <v>0.10374577170815108</v>
      </c>
      <c r="X54" s="130">
        <f>U54/D54</f>
        <v>2.7700457382496841E-2</v>
      </c>
      <c r="Y54" s="130">
        <f>V54/D54</f>
        <v>2.9462720085765788E-2</v>
      </c>
      <c r="Z54" s="131">
        <f>SUM(X54:Y54)</f>
        <v>5.7163177468262633E-2</v>
      </c>
      <c r="AA54" s="132">
        <f>SUM(U54:V54)/SUM(E54:F54)</f>
        <v>0.55099284074024046</v>
      </c>
    </row>
    <row r="55" spans="1:155" ht="16" thickBot="1" x14ac:dyDescent="0.25">
      <c r="A55" s="5" t="s">
        <v>55</v>
      </c>
      <c r="B55" s="6">
        <v>89553</v>
      </c>
      <c r="C55" s="7">
        <v>5.5006532444474225E-2</v>
      </c>
      <c r="D55" s="6">
        <v>77867</v>
      </c>
      <c r="E55" s="6">
        <v>5702</v>
      </c>
      <c r="F55" s="115">
        <v>3435</v>
      </c>
      <c r="G55" s="6">
        <v>1085</v>
      </c>
      <c r="H55" s="115">
        <v>838</v>
      </c>
      <c r="I55" s="116">
        <v>838</v>
      </c>
      <c r="J55" s="116">
        <v>213</v>
      </c>
      <c r="K55" s="116"/>
      <c r="L55" s="116"/>
      <c r="M55" s="116"/>
      <c r="N55" s="116">
        <f t="shared" si="1"/>
        <v>872</v>
      </c>
      <c r="O55" s="117">
        <v>0.44</v>
      </c>
      <c r="P55" s="117">
        <v>0.11</v>
      </c>
      <c r="Q55" s="117">
        <v>0</v>
      </c>
      <c r="R55" s="123">
        <v>0</v>
      </c>
      <c r="S55" s="175">
        <v>0</v>
      </c>
      <c r="T55" s="179">
        <v>0.44999999999999996</v>
      </c>
      <c r="U55" s="116">
        <v>1923</v>
      </c>
      <c r="V55" s="118">
        <v>2840</v>
      </c>
      <c r="W55" s="119">
        <v>0.11734110727265722</v>
      </c>
      <c r="X55" s="120">
        <v>2.4695955924846212E-2</v>
      </c>
      <c r="Y55" s="120">
        <v>3.6472446607677192E-2</v>
      </c>
      <c r="Z55" s="121">
        <v>6.1168402532523404E-2</v>
      </c>
      <c r="AA55" s="122">
        <v>0.52128707453212209</v>
      </c>
    </row>
    <row r="56" spans="1:155" s="134" customFormat="1" ht="27.5" customHeight="1" thickBot="1" x14ac:dyDescent="0.25">
      <c r="A56" s="144" t="s">
        <v>73</v>
      </c>
      <c r="B56" s="145">
        <v>1856864</v>
      </c>
      <c r="C56" s="146">
        <v>0.18</v>
      </c>
      <c r="D56" s="165">
        <v>1287039</v>
      </c>
      <c r="E56" s="169" t="s">
        <v>110</v>
      </c>
      <c r="F56" s="168">
        <v>205938</v>
      </c>
      <c r="G56" s="170" t="s">
        <v>110</v>
      </c>
      <c r="H56" s="164">
        <v>47554</v>
      </c>
      <c r="I56" s="147" t="s">
        <v>110</v>
      </c>
      <c r="J56" s="147" t="s">
        <v>110</v>
      </c>
      <c r="K56" s="147" t="s">
        <v>110</v>
      </c>
      <c r="L56" s="147" t="s">
        <v>110</v>
      </c>
      <c r="M56" s="147" t="s">
        <v>110</v>
      </c>
      <c r="N56" s="147" t="s">
        <v>110</v>
      </c>
      <c r="O56" s="147" t="s">
        <v>110</v>
      </c>
      <c r="P56" s="147" t="s">
        <v>110</v>
      </c>
      <c r="Q56" s="147" t="s">
        <v>110</v>
      </c>
      <c r="R56" s="147" t="s">
        <v>110</v>
      </c>
      <c r="S56" s="147" t="s">
        <v>110</v>
      </c>
      <c r="T56" s="176" t="s">
        <v>110</v>
      </c>
      <c r="U56" s="161">
        <v>47554</v>
      </c>
      <c r="V56" s="148">
        <v>63419</v>
      </c>
      <c r="W56" s="149">
        <v>0.1600091372522511</v>
      </c>
      <c r="X56" s="150">
        <v>3.6948375301758533E-2</v>
      </c>
      <c r="Y56" s="150">
        <v>4.9275119091185274E-2</v>
      </c>
      <c r="Z56" s="150">
        <v>8.62234943929438E-2</v>
      </c>
      <c r="AA56" s="146">
        <v>0.53886606648602975</v>
      </c>
    </row>
    <row r="57" spans="1:155" s="160" customFormat="1" ht="18.75" customHeight="1" thickBot="1" x14ac:dyDescent="0.25">
      <c r="A57" s="151" t="s">
        <v>121</v>
      </c>
      <c r="B57" s="152">
        <f>SUM(B6:B56)</f>
        <v>35525088</v>
      </c>
      <c r="C57" s="153">
        <v>0.1</v>
      </c>
      <c r="D57" s="152">
        <f>SUM(D6:D56)</f>
        <v>29059491</v>
      </c>
      <c r="E57" s="166">
        <v>2496383</v>
      </c>
      <c r="F57" s="167">
        <v>1010312</v>
      </c>
      <c r="G57" s="152">
        <v>560988</v>
      </c>
      <c r="H57" s="154">
        <v>263949</v>
      </c>
      <c r="I57" s="155">
        <f>SUM(I6:I55)</f>
        <v>273508</v>
      </c>
      <c r="J57" s="155">
        <f>SUM(J6:J55)</f>
        <v>175760</v>
      </c>
      <c r="K57" s="155">
        <f t="shared" ref="K57:M57" si="2">SUM(K6:K55)</f>
        <v>76685</v>
      </c>
      <c r="L57" s="155">
        <f t="shared" si="2"/>
        <v>6400</v>
      </c>
      <c r="M57" s="155">
        <f t="shared" si="2"/>
        <v>11441</v>
      </c>
      <c r="N57" s="138">
        <f>SUM(N6:N55)</f>
        <v>272477</v>
      </c>
      <c r="O57" s="156">
        <v>0.33562805402109502</v>
      </c>
      <c r="P57" s="156">
        <v>0.21249137812948141</v>
      </c>
      <c r="Q57" s="156">
        <v>9.3468955811171039E-2</v>
      </c>
      <c r="R57" s="180">
        <v>7.7763514062285967E-3</v>
      </c>
      <c r="S57" s="156">
        <v>1.3831359243190693E-2</v>
      </c>
      <c r="T57" s="156">
        <v>0.33680390138883332</v>
      </c>
      <c r="U57" s="157">
        <f>SUM(U6:U56)</f>
        <v>863825</v>
      </c>
      <c r="V57" s="158">
        <v>1117534</v>
      </c>
      <c r="W57" s="173">
        <v>0.12960088038135434</v>
      </c>
      <c r="X57" s="159">
        <v>3.2084478614209093E-2</v>
      </c>
      <c r="Y57" s="159">
        <v>3.8020779092997767E-2</v>
      </c>
      <c r="Z57" s="159">
        <v>7.0105257707206853E-2</v>
      </c>
      <c r="AA57" s="153">
        <v>0.54093195587036225</v>
      </c>
      <c r="AB57" s="171"/>
      <c r="AC57" s="171"/>
      <c r="AD57" s="171"/>
      <c r="AE57" s="171"/>
      <c r="AF57" s="171"/>
      <c r="AG57" s="171"/>
      <c r="AH57" s="171"/>
      <c r="AI57" s="171"/>
      <c r="AJ57" s="171"/>
      <c r="AK57" s="171"/>
      <c r="AL57" s="171"/>
      <c r="AM57" s="171"/>
      <c r="AN57" s="171"/>
      <c r="AO57" s="171"/>
      <c r="AP57" s="171"/>
      <c r="AQ57" s="171"/>
      <c r="AR57" s="171"/>
      <c r="AS57" s="171"/>
      <c r="AT57" s="171"/>
      <c r="AU57" s="171"/>
      <c r="AV57" s="171"/>
      <c r="AW57" s="171"/>
      <c r="AX57" s="171"/>
      <c r="AY57" s="171"/>
      <c r="AZ57" s="171"/>
      <c r="BA57" s="171"/>
      <c r="BB57" s="171"/>
      <c r="BC57" s="171"/>
      <c r="BD57" s="171"/>
      <c r="BE57" s="171"/>
      <c r="BF57" s="171"/>
      <c r="BG57" s="171"/>
      <c r="BH57" s="171"/>
      <c r="BI57" s="171"/>
      <c r="BJ57" s="171"/>
      <c r="BK57" s="171"/>
      <c r="BL57" s="171"/>
      <c r="BM57" s="171"/>
      <c r="BN57" s="171"/>
      <c r="BO57" s="171"/>
      <c r="BP57" s="171"/>
      <c r="BQ57" s="171"/>
      <c r="BR57" s="171"/>
      <c r="BS57" s="171"/>
      <c r="BT57" s="171"/>
      <c r="BU57" s="171"/>
      <c r="BV57" s="171"/>
      <c r="BW57" s="171"/>
      <c r="BX57" s="171"/>
      <c r="BY57" s="171"/>
      <c r="BZ57" s="171"/>
      <c r="CA57" s="171"/>
      <c r="CB57" s="171"/>
      <c r="CC57" s="171"/>
      <c r="CD57" s="171"/>
      <c r="CE57" s="171"/>
      <c r="CF57" s="171"/>
      <c r="CG57" s="171"/>
      <c r="CH57" s="171"/>
      <c r="CI57" s="171"/>
      <c r="CJ57" s="171"/>
      <c r="CK57" s="171"/>
      <c r="CL57" s="171"/>
      <c r="CM57" s="171"/>
      <c r="CN57" s="171"/>
      <c r="CO57" s="171"/>
      <c r="CP57" s="171"/>
      <c r="CQ57" s="171"/>
      <c r="CR57" s="171"/>
      <c r="CS57" s="171"/>
      <c r="CT57" s="171"/>
      <c r="CU57" s="171"/>
      <c r="CV57" s="171"/>
      <c r="CW57" s="171"/>
      <c r="CX57" s="171"/>
      <c r="CY57" s="171"/>
      <c r="CZ57" s="171"/>
      <c r="DA57" s="171"/>
      <c r="DB57" s="171"/>
      <c r="DC57" s="171"/>
      <c r="DD57" s="171"/>
      <c r="DE57" s="171"/>
      <c r="DF57" s="171"/>
      <c r="DG57" s="171"/>
      <c r="DH57" s="171"/>
      <c r="DI57" s="171"/>
      <c r="DJ57" s="171"/>
      <c r="DK57" s="171"/>
      <c r="DL57" s="171"/>
      <c r="DM57" s="171"/>
      <c r="DN57" s="171"/>
      <c r="DO57" s="171"/>
      <c r="DP57" s="171"/>
      <c r="DQ57" s="171"/>
      <c r="DR57" s="171"/>
      <c r="DS57" s="171"/>
      <c r="DT57" s="171"/>
      <c r="DU57" s="171"/>
      <c r="DV57" s="171"/>
      <c r="DW57" s="171"/>
      <c r="DX57" s="171"/>
      <c r="DY57" s="171"/>
      <c r="DZ57" s="171"/>
      <c r="EA57" s="171"/>
      <c r="EB57" s="171"/>
      <c r="EC57" s="171"/>
      <c r="ED57" s="171"/>
      <c r="EE57" s="171"/>
      <c r="EF57" s="171"/>
      <c r="EG57" s="171"/>
      <c r="EH57" s="171"/>
      <c r="EI57" s="171"/>
      <c r="EJ57" s="171"/>
      <c r="EK57" s="171"/>
      <c r="EL57" s="171"/>
      <c r="EM57" s="171"/>
      <c r="EN57" s="171"/>
      <c r="EO57" s="171"/>
      <c r="EP57" s="171"/>
      <c r="EQ57" s="171"/>
      <c r="ER57" s="171"/>
      <c r="ES57" s="171"/>
      <c r="ET57" s="171"/>
      <c r="EU57" s="171"/>
      <c r="EV57" s="171"/>
      <c r="EW57" s="171"/>
      <c r="EX57" s="171"/>
      <c r="EY57" s="171"/>
    </row>
    <row r="58" spans="1:155" x14ac:dyDescent="0.2">
      <c r="A58" s="135"/>
      <c r="B58" s="135"/>
      <c r="C58" s="135"/>
      <c r="D58" s="135"/>
      <c r="E58" s="135"/>
      <c r="F58" s="135"/>
      <c r="G58" s="135"/>
      <c r="H58" s="135"/>
      <c r="I58" s="135"/>
      <c r="J58" s="135"/>
      <c r="K58" s="135"/>
      <c r="L58" s="135"/>
      <c r="M58" s="135"/>
      <c r="N58" s="135"/>
      <c r="O58" s="135"/>
      <c r="P58" s="135"/>
      <c r="Q58" s="135"/>
      <c r="R58" s="135"/>
      <c r="S58" s="135"/>
      <c r="T58" s="135"/>
      <c r="U58" s="135"/>
      <c r="V58" s="135"/>
      <c r="AB58" s="172"/>
      <c r="AC58" s="172"/>
      <c r="AD58" s="172"/>
      <c r="AE58" s="172"/>
      <c r="AF58" s="172"/>
      <c r="AG58" s="172"/>
      <c r="AH58" s="172"/>
      <c r="AI58" s="172"/>
      <c r="AJ58" s="172"/>
      <c r="AK58" s="172"/>
      <c r="AL58" s="172"/>
      <c r="AM58" s="172"/>
      <c r="AN58" s="172"/>
      <c r="AO58" s="172"/>
      <c r="AP58" s="172"/>
      <c r="AQ58" s="172"/>
      <c r="AR58" s="172"/>
      <c r="AS58" s="172"/>
      <c r="AT58" s="172"/>
      <c r="AU58" s="172"/>
      <c r="AV58" s="172"/>
      <c r="AW58" s="172"/>
      <c r="AX58" s="172"/>
      <c r="AY58" s="172"/>
      <c r="AZ58" s="172"/>
      <c r="BA58" s="172"/>
      <c r="BB58" s="172"/>
      <c r="BC58" s="172"/>
      <c r="BD58" s="172"/>
      <c r="BE58" s="172"/>
      <c r="BF58" s="172"/>
      <c r="BG58" s="172"/>
      <c r="BH58" s="172"/>
      <c r="BI58" s="172"/>
      <c r="BJ58" s="172"/>
      <c r="BK58" s="172"/>
      <c r="BL58" s="172"/>
      <c r="BM58" s="172"/>
      <c r="BN58" s="172"/>
      <c r="BO58" s="172"/>
      <c r="BP58" s="172"/>
      <c r="BQ58" s="172"/>
      <c r="BR58" s="172"/>
      <c r="BS58" s="172"/>
      <c r="BT58" s="172"/>
      <c r="BU58" s="172"/>
      <c r="BV58" s="172"/>
      <c r="BW58" s="172"/>
      <c r="BX58" s="172"/>
      <c r="BY58" s="172"/>
      <c r="BZ58" s="172"/>
      <c r="CA58" s="172"/>
      <c r="CB58" s="172"/>
      <c r="CC58" s="172"/>
      <c r="CD58" s="172"/>
      <c r="CE58" s="172"/>
      <c r="CF58" s="172"/>
      <c r="CG58" s="172"/>
      <c r="CH58" s="172"/>
      <c r="CI58" s="172"/>
      <c r="CJ58" s="172"/>
      <c r="CK58" s="172"/>
      <c r="CL58" s="172"/>
      <c r="CM58" s="172"/>
      <c r="CN58" s="172"/>
      <c r="CO58" s="172"/>
      <c r="CP58" s="172"/>
      <c r="CQ58" s="172"/>
      <c r="CR58" s="172"/>
      <c r="CS58" s="172"/>
      <c r="CT58" s="172"/>
      <c r="CU58" s="172"/>
      <c r="CV58" s="172"/>
      <c r="CW58" s="172"/>
      <c r="CX58" s="172"/>
      <c r="CY58" s="172"/>
      <c r="CZ58" s="172"/>
      <c r="DA58" s="172"/>
      <c r="DB58" s="172"/>
      <c r="DC58" s="172"/>
      <c r="DD58" s="172"/>
      <c r="DE58" s="172"/>
      <c r="DF58" s="172"/>
      <c r="DG58" s="172"/>
      <c r="DH58" s="172"/>
      <c r="DI58" s="172"/>
      <c r="DJ58" s="172"/>
      <c r="DK58" s="172"/>
      <c r="DL58" s="172"/>
      <c r="DM58" s="172"/>
      <c r="DN58" s="172"/>
      <c r="DO58" s="172"/>
      <c r="DP58" s="172"/>
      <c r="DQ58" s="172"/>
      <c r="DR58" s="172"/>
      <c r="DS58" s="172"/>
      <c r="DT58" s="172"/>
      <c r="DU58" s="172"/>
      <c r="DV58" s="172"/>
      <c r="DW58" s="172"/>
      <c r="DX58" s="172"/>
      <c r="DY58" s="172"/>
      <c r="DZ58" s="172"/>
      <c r="EA58" s="172"/>
      <c r="EB58" s="172"/>
      <c r="EC58" s="172"/>
      <c r="ED58" s="172"/>
      <c r="EE58" s="172"/>
      <c r="EF58" s="172"/>
      <c r="EG58" s="172"/>
      <c r="EH58" s="172"/>
      <c r="EI58" s="172"/>
      <c r="EJ58" s="172"/>
      <c r="EK58" s="172"/>
      <c r="EL58" s="172"/>
      <c r="EM58" s="172"/>
      <c r="EN58" s="172"/>
      <c r="EO58" s="172"/>
      <c r="EP58" s="172"/>
      <c r="EQ58" s="172"/>
      <c r="ER58" s="172"/>
      <c r="ES58" s="172"/>
      <c r="ET58" s="172"/>
      <c r="EU58" s="172"/>
      <c r="EV58" s="172"/>
      <c r="EW58" s="172"/>
      <c r="EX58" s="172"/>
      <c r="EY58" s="172"/>
    </row>
    <row r="59" spans="1:155" x14ac:dyDescent="0.2">
      <c r="B59" s="113"/>
      <c r="C59" s="113"/>
      <c r="D59" s="113"/>
    </row>
    <row r="62" spans="1:155" x14ac:dyDescent="0.2">
      <c r="H62" s="136"/>
      <c r="I62" s="136"/>
    </row>
    <row r="63" spans="1:155" x14ac:dyDescent="0.2">
      <c r="I63" s="136"/>
      <c r="J63" s="136"/>
      <c r="K63" s="136"/>
      <c r="O63" s="137"/>
      <c r="U63" s="136"/>
    </row>
    <row r="67" spans="8:27" x14ac:dyDescent="0.2">
      <c r="H67" s="136"/>
      <c r="W67" s="174"/>
      <c r="X67" s="120"/>
      <c r="Y67" s="120"/>
      <c r="Z67" s="120"/>
      <c r="AA67" s="120"/>
    </row>
  </sheetData>
  <sortState xmlns:xlrd2="http://schemas.microsoft.com/office/spreadsheetml/2017/richdata2" ref="A5:AA55">
    <sortCondition ref="A5:A55"/>
  </sortState>
  <mergeCells count="19">
    <mergeCell ref="N3:N4"/>
    <mergeCell ref="O3:S3"/>
    <mergeCell ref="T3:T4"/>
    <mergeCell ref="A2:A4"/>
    <mergeCell ref="B2:C2"/>
    <mergeCell ref="D2:AA2"/>
    <mergeCell ref="B3:B4"/>
    <mergeCell ref="C3:C4"/>
    <mergeCell ref="D3:D4"/>
    <mergeCell ref="E3:F3"/>
    <mergeCell ref="G3:H3"/>
    <mergeCell ref="I3:M3"/>
    <mergeCell ref="X3:X4"/>
    <mergeCell ref="Y3:Y4"/>
    <mergeCell ref="Z3:Z4"/>
    <mergeCell ref="AA3:AA4"/>
    <mergeCell ref="U3:U4"/>
    <mergeCell ref="V3:V4"/>
    <mergeCell ref="W3:W4"/>
  </mergeCell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F57CE45B4FCD743A0082F35208888B0" ma:contentTypeVersion="10" ma:contentTypeDescription="Create a new document." ma:contentTypeScope="" ma:versionID="c35439fb2b8523a8e392fcc3380f6392">
  <xsd:schema xmlns:xsd="http://www.w3.org/2001/XMLSchema" xmlns:xs="http://www.w3.org/2001/XMLSchema" xmlns:p="http://schemas.microsoft.com/office/2006/metadata/properties" xmlns:ns1="http://schemas.microsoft.com/sharepoint/v3" xmlns:ns3="12d48c8c-3eab-47d6-8779-33fc8595139c" targetNamespace="http://schemas.microsoft.com/office/2006/metadata/properties" ma:root="true" ma:fieldsID="cf3833803991587bfba5052caee67819" ns1:_="" ns3:_="">
    <xsd:import namespace="http://schemas.microsoft.com/sharepoint/v3"/>
    <xsd:import namespace="12d48c8c-3eab-47d6-8779-33fc8595139c"/>
    <xsd:element name="properties">
      <xsd:complexType>
        <xsd:sequence>
          <xsd:element name="documentManagement">
            <xsd:complexType>
              <xsd:all>
                <xsd:element ref="ns3:MediaServiceMetadata" minOccurs="0"/>
                <xsd:element ref="ns3:MediaServiceFastMetadata" minOccurs="0"/>
                <xsd:element ref="ns1:_ip_UnifiedCompliancePolicyProperties" minOccurs="0"/>
                <xsd:element ref="ns1:_ip_UnifiedCompliancePolicyUIActio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d48c8c-3eab-47d6-8779-33fc859513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481BD3-4D93-4582-82BB-5759183FCF18}">
  <ds:schemaRefs>
    <ds:schemaRef ds:uri="http://purl.org/dc/dcmitype/"/>
    <ds:schemaRef ds:uri="http://schemas.openxmlformats.org/package/2006/metadata/core-properties"/>
    <ds:schemaRef ds:uri="12d48c8c-3eab-47d6-8779-33fc8595139c"/>
    <ds:schemaRef ds:uri="http://schemas.microsoft.com/office/2006/metadata/properties"/>
    <ds:schemaRef ds:uri="http://schemas.microsoft.com/office/2006/documentManagement/types"/>
    <ds:schemaRef ds:uri="http://purl.org/dc/elements/1.1/"/>
    <ds:schemaRef ds:uri="http://purl.org/dc/terms/"/>
    <ds:schemaRef ds:uri="http://schemas.microsoft.com/office/infopath/2007/PartnerControls"/>
    <ds:schemaRef ds:uri="http://schemas.microsoft.com/sharepoint/v3"/>
    <ds:schemaRef ds:uri="http://www.w3.org/XML/1998/namespace"/>
  </ds:schemaRefs>
</ds:datastoreItem>
</file>

<file path=customXml/itemProps2.xml><?xml version="1.0" encoding="utf-8"?>
<ds:datastoreItem xmlns:ds="http://schemas.openxmlformats.org/officeDocument/2006/customXml" ds:itemID="{0D312A13-0C3A-4B42-9E57-BAB8D1ED3952}">
  <ds:schemaRefs>
    <ds:schemaRef ds:uri="http://schemas.microsoft.com/sharepoint/v3/contenttype/forms"/>
  </ds:schemaRefs>
</ds:datastoreItem>
</file>

<file path=customXml/itemProps3.xml><?xml version="1.0" encoding="utf-8"?>
<ds:datastoreItem xmlns:ds="http://schemas.openxmlformats.org/officeDocument/2006/customXml" ds:itemID="{4CC0CD9B-7F90-4619-8391-153E3676F3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2d48c8c-3eab-47d6-8779-33fc859513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Methodological Notes</vt:lpstr>
      <vt:lpstr>Nation</vt:lpstr>
      <vt:lpstr>50 States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Faye Huie</dc:creator>
  <cp:lastModifiedBy>Microsoft Office User</cp:lastModifiedBy>
  <dcterms:created xsi:type="dcterms:W3CDTF">2019-08-23T12:40:46Z</dcterms:created>
  <dcterms:modified xsi:type="dcterms:W3CDTF">2019-11-01T18:18:19Z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0x0101001F57CE45B4FCD743A0082F35208888B0</vt:lpwstr>
  </property>
</Properties>
</file>