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defaultThemeVersion="124226"/>
  <mc:AlternateContent xmlns:mc="http://schemas.openxmlformats.org/markup-compatibility/2006">
    <mc:Choice Requires="x15">
      <x15ac:absPath xmlns:x15ac="http://schemas.microsoft.com/office/spreadsheetml/2010/11/ac" url="Z:\Research Services\Signature Reports\Sig_Report_16_Completions\Results\"/>
    </mc:Choice>
  </mc:AlternateContent>
  <xr:revisionPtr revIDLastSave="0" documentId="13_ncr:1_{F8411AAB-B264-4F24-95B8-72C9C7BB0DB0}" xr6:coauthVersionLast="40" xr6:coauthVersionMax="40" xr10:uidLastSave="{00000000-0000-0000-0000-000000000000}"/>
  <bookViews>
    <workbookView xWindow="0" yWindow="0" windowWidth="28800" windowHeight="11832" tabRatio="792" activeTab="3" xr2:uid="{00000000-000D-0000-FFFF-FFFF00000000}"/>
  </bookViews>
  <sheets>
    <sheet name="List of Tables" sheetId="34" r:id="rId1"/>
    <sheet name="Unweighted Count" sheetId="27" r:id="rId2"/>
    <sheet name="Overall" sheetId="18" r:id="rId3"/>
    <sheet name="4yr Public" sheetId="20" r:id="rId4"/>
    <sheet name="2yr Public" sheetId="19" r:id="rId5"/>
    <sheet name="4yr Private Nonprofit" sheetId="25" r:id="rId6"/>
    <sheet name="4yr Private For-Profit" sheetId="33" r:id="rId7"/>
    <sheet name="Stateline Analysis" sheetId="30" r:id="rId8"/>
    <sheet name="Multistate Starters" sheetId="31" r:id="rId9"/>
  </sheets>
  <definedNames>
    <definedName name="_xlnm.Print_Area" localSheetId="2">Overall!$A$66:$R$168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6" i="18" l="1"/>
  <c r="J36" i="19" l="1"/>
  <c r="U35" i="19"/>
  <c r="T35" i="19"/>
  <c r="S35" i="19"/>
  <c r="R35" i="19"/>
  <c r="Q35" i="19"/>
  <c r="P35" i="19"/>
  <c r="O35" i="19"/>
  <c r="N35" i="19"/>
  <c r="U34" i="19"/>
  <c r="T34" i="19"/>
  <c r="S34" i="19"/>
  <c r="R34" i="19"/>
  <c r="Q34" i="19"/>
  <c r="P34" i="19"/>
  <c r="O34" i="19"/>
  <c r="N34" i="19"/>
  <c r="U33" i="19"/>
  <c r="T33" i="19"/>
  <c r="S33" i="19"/>
  <c r="R33" i="19"/>
  <c r="Q33" i="19"/>
  <c r="P33" i="19"/>
  <c r="O33" i="19"/>
  <c r="N33" i="19"/>
  <c r="U32" i="19"/>
  <c r="T32" i="19"/>
  <c r="S32" i="19"/>
  <c r="R32" i="19"/>
  <c r="Q32" i="19"/>
  <c r="P32" i="19"/>
  <c r="O32" i="19"/>
  <c r="N32" i="19"/>
  <c r="H37" i="20"/>
  <c r="Q36" i="20"/>
  <c r="P36" i="20"/>
  <c r="O36" i="20"/>
  <c r="N36" i="20"/>
  <c r="M36" i="20"/>
  <c r="L36" i="20"/>
  <c r="Q35" i="20"/>
  <c r="P35" i="20"/>
  <c r="O35" i="20"/>
  <c r="N35" i="20"/>
  <c r="M35" i="20"/>
  <c r="L35" i="20"/>
  <c r="Q34" i="20"/>
  <c r="P34" i="20"/>
  <c r="O34" i="20"/>
  <c r="N34" i="20"/>
  <c r="M34" i="20"/>
  <c r="L34" i="20"/>
  <c r="Q33" i="20"/>
  <c r="P33" i="20"/>
  <c r="O33" i="20"/>
  <c r="N33" i="20"/>
  <c r="M33" i="20"/>
  <c r="L33" i="20"/>
  <c r="Q63" i="18" l="1"/>
  <c r="P63" i="18"/>
  <c r="O63" i="18"/>
  <c r="N63" i="18"/>
  <c r="M63" i="18"/>
  <c r="L63" i="18"/>
  <c r="Q62" i="18"/>
  <c r="P62" i="18"/>
  <c r="O62" i="18"/>
  <c r="N62" i="18"/>
  <c r="M62" i="18"/>
  <c r="L62" i="18"/>
  <c r="Q61" i="18"/>
  <c r="P61" i="18"/>
  <c r="O61" i="18"/>
  <c r="N61" i="18"/>
  <c r="M61" i="18"/>
  <c r="L61" i="18"/>
  <c r="Q60" i="18"/>
  <c r="P60" i="18"/>
  <c r="O60" i="18"/>
  <c r="N60" i="18"/>
  <c r="M60" i="18"/>
  <c r="L60" i="18"/>
  <c r="L69" i="18" l="1"/>
  <c r="M69" i="18"/>
  <c r="N69" i="18"/>
  <c r="O69" i="18"/>
  <c r="P69" i="18"/>
  <c r="Q69" i="18"/>
  <c r="L70" i="18"/>
  <c r="M70" i="18"/>
  <c r="N70" i="18"/>
  <c r="O70" i="18"/>
  <c r="P70" i="18"/>
  <c r="Q70" i="18"/>
  <c r="T22" i="27" l="1"/>
  <c r="T23" i="27"/>
  <c r="T24" i="27"/>
  <c r="T25" i="27"/>
  <c r="T26" i="27"/>
  <c r="T27" i="27"/>
  <c r="T28" i="27"/>
  <c r="T29" i="27"/>
  <c r="T30" i="27"/>
  <c r="T21" i="27"/>
  <c r="S31" i="27"/>
  <c r="I206" i="18" l="1"/>
  <c r="I185" i="18"/>
  <c r="R146" i="18" l="1"/>
  <c r="Q146" i="18"/>
  <c r="P146" i="18"/>
  <c r="O146" i="18"/>
  <c r="N146" i="18"/>
  <c r="M146" i="18"/>
  <c r="R145" i="18"/>
  <c r="Q145" i="18"/>
  <c r="P145" i="18"/>
  <c r="O145" i="18"/>
  <c r="N145" i="18"/>
  <c r="M145" i="18"/>
  <c r="R144" i="18"/>
  <c r="Q144" i="18"/>
  <c r="P144" i="18"/>
  <c r="O144" i="18"/>
  <c r="N144" i="18"/>
  <c r="M144" i="18"/>
  <c r="R142" i="18"/>
  <c r="Q142" i="18"/>
  <c r="P142" i="18"/>
  <c r="O142" i="18"/>
  <c r="N142" i="18"/>
  <c r="M142" i="18"/>
  <c r="R141" i="18"/>
  <c r="Q141" i="18"/>
  <c r="P141" i="18"/>
  <c r="O141" i="18"/>
  <c r="N141" i="18"/>
  <c r="M141" i="18"/>
  <c r="R140" i="18"/>
  <c r="Q140" i="18"/>
  <c r="P140" i="18"/>
  <c r="O140" i="18"/>
  <c r="N140" i="18"/>
  <c r="M140" i="18"/>
  <c r="R138" i="18"/>
  <c r="Q138" i="18"/>
  <c r="P138" i="18"/>
  <c r="O138" i="18"/>
  <c r="N138" i="18"/>
  <c r="M138" i="18"/>
  <c r="R137" i="18"/>
  <c r="Q137" i="18"/>
  <c r="P137" i="18"/>
  <c r="O137" i="18"/>
  <c r="N137" i="18"/>
  <c r="M137" i="18"/>
  <c r="R136" i="18"/>
  <c r="Q136" i="18"/>
  <c r="P136" i="18"/>
  <c r="O136" i="18"/>
  <c r="N136" i="18"/>
  <c r="M136" i="18"/>
  <c r="R134" i="18"/>
  <c r="Q134" i="18"/>
  <c r="P134" i="18"/>
  <c r="O134" i="18"/>
  <c r="N134" i="18"/>
  <c r="M134" i="18"/>
  <c r="R133" i="18"/>
  <c r="Q133" i="18"/>
  <c r="P133" i="18"/>
  <c r="O133" i="18"/>
  <c r="N133" i="18"/>
  <c r="M133" i="18"/>
  <c r="R132" i="18"/>
  <c r="Q132" i="18"/>
  <c r="P132" i="18"/>
  <c r="O132" i="18"/>
  <c r="N132" i="18"/>
  <c r="M132" i="18"/>
  <c r="R125" i="18"/>
  <c r="Q125" i="18"/>
  <c r="P125" i="18"/>
  <c r="O125" i="18"/>
  <c r="N125" i="18"/>
  <c r="M125" i="18"/>
  <c r="R124" i="18"/>
  <c r="Q124" i="18"/>
  <c r="P124" i="18"/>
  <c r="O124" i="18"/>
  <c r="N124" i="18"/>
  <c r="M124" i="18"/>
  <c r="R123" i="18"/>
  <c r="Q123" i="18"/>
  <c r="P123" i="18"/>
  <c r="O123" i="18"/>
  <c r="N123" i="18"/>
  <c r="M123" i="18"/>
  <c r="R121" i="18"/>
  <c r="Q121" i="18"/>
  <c r="P121" i="18"/>
  <c r="O121" i="18"/>
  <c r="N121" i="18"/>
  <c r="M121" i="18"/>
  <c r="R120" i="18"/>
  <c r="Q120" i="18"/>
  <c r="P120" i="18"/>
  <c r="O120" i="18"/>
  <c r="N120" i="18"/>
  <c r="M120" i="18"/>
  <c r="R119" i="18"/>
  <c r="Q119" i="18"/>
  <c r="P119" i="18"/>
  <c r="O119" i="18"/>
  <c r="N119" i="18"/>
  <c r="M119" i="18"/>
  <c r="R117" i="18"/>
  <c r="Q117" i="18"/>
  <c r="P117" i="18"/>
  <c r="O117" i="18"/>
  <c r="N117" i="18"/>
  <c r="M117" i="18"/>
  <c r="R116" i="18"/>
  <c r="Q116" i="18"/>
  <c r="P116" i="18"/>
  <c r="O116" i="18"/>
  <c r="N116" i="18"/>
  <c r="M116" i="18"/>
  <c r="R115" i="18"/>
  <c r="Q115" i="18"/>
  <c r="P115" i="18"/>
  <c r="O115" i="18"/>
  <c r="N115" i="18"/>
  <c r="M115" i="18"/>
  <c r="R113" i="18"/>
  <c r="Q113" i="18"/>
  <c r="P113" i="18"/>
  <c r="O113" i="18"/>
  <c r="N113" i="18"/>
  <c r="M113" i="18"/>
  <c r="R112" i="18"/>
  <c r="Q112" i="18"/>
  <c r="P112" i="18"/>
  <c r="O112" i="18"/>
  <c r="N112" i="18"/>
  <c r="M112" i="18"/>
  <c r="R111" i="18"/>
  <c r="Q111" i="18"/>
  <c r="P111" i="18"/>
  <c r="O111" i="18"/>
  <c r="N111" i="18"/>
  <c r="M111" i="18"/>
  <c r="O52" i="18"/>
  <c r="K15" i="30" l="1"/>
  <c r="F7" i="31" l="1"/>
  <c r="F15" i="31"/>
  <c r="F22" i="31"/>
  <c r="F30" i="31"/>
  <c r="G43" i="31"/>
  <c r="L64" i="30"/>
  <c r="L46" i="30"/>
  <c r="K32" i="30"/>
  <c r="K23" i="30"/>
  <c r="K6" i="30"/>
  <c r="I44" i="33"/>
  <c r="I61" i="33"/>
  <c r="H31" i="33"/>
  <c r="H23" i="33"/>
  <c r="H16" i="33"/>
  <c r="I172" i="25"/>
  <c r="I150" i="25"/>
  <c r="I132" i="25"/>
  <c r="I111" i="25"/>
  <c r="I90" i="25"/>
  <c r="I69" i="25"/>
  <c r="I56" i="25"/>
  <c r="H43" i="25"/>
  <c r="H35" i="25"/>
  <c r="H28" i="25"/>
  <c r="H16" i="25"/>
  <c r="K180" i="19"/>
  <c r="K159" i="19"/>
  <c r="K141" i="19"/>
  <c r="K119" i="19"/>
  <c r="K98" i="19"/>
  <c r="K77" i="19"/>
  <c r="K64" i="19"/>
  <c r="J51" i="19"/>
  <c r="J43" i="19"/>
  <c r="J28" i="19"/>
  <c r="J16" i="19"/>
  <c r="I168" i="18"/>
  <c r="I147" i="18"/>
  <c r="I126" i="18"/>
  <c r="I105" i="18"/>
  <c r="I92" i="18"/>
  <c r="I179" i="20" l="1"/>
  <c r="I158" i="20"/>
  <c r="I141" i="20"/>
  <c r="I120" i="20"/>
  <c r="I99" i="20"/>
  <c r="I78" i="20"/>
  <c r="I65" i="20"/>
  <c r="H52" i="20"/>
  <c r="H44" i="20"/>
  <c r="H28" i="20"/>
  <c r="H16" i="20"/>
  <c r="H71" i="18" l="1"/>
  <c r="H55" i="18"/>
  <c r="H79" i="18"/>
  <c r="H43" i="18"/>
  <c r="H35" i="18"/>
  <c r="H27" i="18"/>
  <c r="H19" i="18"/>
  <c r="L7" i="20" l="1"/>
  <c r="M7" i="20"/>
  <c r="N7" i="20"/>
  <c r="O7" i="20"/>
  <c r="P7" i="20"/>
  <c r="Q7" i="20"/>
  <c r="M6" i="31" l="1"/>
  <c r="L6" i="31"/>
  <c r="K6" i="31"/>
  <c r="J6" i="31"/>
  <c r="U6" i="30"/>
  <c r="T6" i="30"/>
  <c r="S6" i="30"/>
  <c r="R6" i="30"/>
  <c r="Q6" i="30"/>
  <c r="P6" i="30"/>
  <c r="O6" i="30"/>
  <c r="N6" i="30"/>
  <c r="Q7" i="33"/>
  <c r="P7" i="33"/>
  <c r="O7" i="33"/>
  <c r="N7" i="33"/>
  <c r="M7" i="33"/>
  <c r="L7" i="33"/>
  <c r="N42" i="31" l="1"/>
  <c r="M42" i="31"/>
  <c r="L42" i="31"/>
  <c r="K42" i="31"/>
  <c r="N41" i="31"/>
  <c r="M41" i="31"/>
  <c r="L41" i="31"/>
  <c r="K41" i="31"/>
  <c r="N40" i="31"/>
  <c r="M40" i="31"/>
  <c r="L40" i="31"/>
  <c r="K40" i="31"/>
  <c r="N38" i="31"/>
  <c r="M38" i="31"/>
  <c r="L38" i="31"/>
  <c r="K38" i="31"/>
  <c r="N37" i="31"/>
  <c r="M37" i="31"/>
  <c r="L37" i="31"/>
  <c r="K37" i="31"/>
  <c r="N36" i="31"/>
  <c r="M36" i="31"/>
  <c r="L36" i="31"/>
  <c r="K36" i="31"/>
  <c r="M29" i="31"/>
  <c r="L29" i="31"/>
  <c r="K29" i="31"/>
  <c r="J29" i="31"/>
  <c r="M28" i="31"/>
  <c r="L28" i="31"/>
  <c r="K28" i="31"/>
  <c r="J28" i="31"/>
  <c r="M27" i="31"/>
  <c r="L27" i="31"/>
  <c r="K27" i="31"/>
  <c r="J27" i="31"/>
  <c r="M21" i="31"/>
  <c r="L21" i="31"/>
  <c r="K21" i="31"/>
  <c r="J21" i="31"/>
  <c r="M20" i="31"/>
  <c r="L20" i="31"/>
  <c r="K20" i="31"/>
  <c r="J20" i="31"/>
  <c r="M14" i="31"/>
  <c r="L14" i="31"/>
  <c r="K14" i="31"/>
  <c r="J14" i="31"/>
  <c r="M13" i="31"/>
  <c r="L13" i="31"/>
  <c r="K13" i="31"/>
  <c r="J13" i="31"/>
  <c r="M12" i="31"/>
  <c r="L12" i="31"/>
  <c r="K12" i="31"/>
  <c r="J12" i="31"/>
  <c r="V64" i="30"/>
  <c r="U64" i="30"/>
  <c r="T64" i="30"/>
  <c r="S64" i="30"/>
  <c r="R64" i="30"/>
  <c r="Q64" i="30"/>
  <c r="P64" i="30"/>
  <c r="O64" i="30"/>
  <c r="V63" i="30"/>
  <c r="U63" i="30"/>
  <c r="T63" i="30"/>
  <c r="S63" i="30"/>
  <c r="R63" i="30"/>
  <c r="Q63" i="30"/>
  <c r="P63" i="30"/>
  <c r="O63" i="30"/>
  <c r="V62" i="30"/>
  <c r="U62" i="30"/>
  <c r="T62" i="30"/>
  <c r="S62" i="30"/>
  <c r="R62" i="30"/>
  <c r="Q62" i="30"/>
  <c r="P62" i="30"/>
  <c r="O62" i="30"/>
  <c r="V60" i="30"/>
  <c r="U60" i="30"/>
  <c r="T60" i="30"/>
  <c r="S60" i="30"/>
  <c r="R60" i="30"/>
  <c r="Q60" i="30"/>
  <c r="P60" i="30"/>
  <c r="O60" i="30"/>
  <c r="V59" i="30"/>
  <c r="U59" i="30"/>
  <c r="T59" i="30"/>
  <c r="S59" i="30"/>
  <c r="R59" i="30"/>
  <c r="Q59" i="30"/>
  <c r="P59" i="30"/>
  <c r="O59" i="30"/>
  <c r="V58" i="30"/>
  <c r="U58" i="30"/>
  <c r="T58" i="30"/>
  <c r="S58" i="30"/>
  <c r="R58" i="30"/>
  <c r="Q58" i="30"/>
  <c r="P58" i="30"/>
  <c r="O58" i="30"/>
  <c r="V56" i="30"/>
  <c r="U56" i="30"/>
  <c r="T56" i="30"/>
  <c r="S56" i="30"/>
  <c r="R56" i="30"/>
  <c r="Q56" i="30"/>
  <c r="P56" i="30"/>
  <c r="O56" i="30"/>
  <c r="V55" i="30"/>
  <c r="U55" i="30"/>
  <c r="T55" i="30"/>
  <c r="S55" i="30"/>
  <c r="R55" i="30"/>
  <c r="Q55" i="30"/>
  <c r="P55" i="30"/>
  <c r="O55" i="30"/>
  <c r="V54" i="30"/>
  <c r="U54" i="30"/>
  <c r="T54" i="30"/>
  <c r="S54" i="30"/>
  <c r="R54" i="30"/>
  <c r="Q54" i="30"/>
  <c r="P54" i="30"/>
  <c r="O54" i="30"/>
  <c r="V46" i="30"/>
  <c r="U46" i="30"/>
  <c r="T46" i="30"/>
  <c r="S46" i="30"/>
  <c r="R46" i="30"/>
  <c r="Q46" i="30"/>
  <c r="P46" i="30"/>
  <c r="O46" i="30"/>
  <c r="V45" i="30"/>
  <c r="U45" i="30"/>
  <c r="T45" i="30"/>
  <c r="S45" i="30"/>
  <c r="R45" i="30"/>
  <c r="Q45" i="30"/>
  <c r="P45" i="30"/>
  <c r="O45" i="30"/>
  <c r="V44" i="30"/>
  <c r="U44" i="30"/>
  <c r="T44" i="30"/>
  <c r="S44" i="30"/>
  <c r="R44" i="30"/>
  <c r="Q44" i="30"/>
  <c r="P44" i="30"/>
  <c r="O44" i="30"/>
  <c r="V42" i="30"/>
  <c r="U42" i="30"/>
  <c r="T42" i="30"/>
  <c r="S42" i="30"/>
  <c r="R42" i="30"/>
  <c r="Q42" i="30"/>
  <c r="P42" i="30"/>
  <c r="O42" i="30"/>
  <c r="V41" i="30"/>
  <c r="U41" i="30"/>
  <c r="T41" i="30"/>
  <c r="S41" i="30"/>
  <c r="R41" i="30"/>
  <c r="Q41" i="30"/>
  <c r="P41" i="30"/>
  <c r="O41" i="30"/>
  <c r="V40" i="30"/>
  <c r="U40" i="30"/>
  <c r="T40" i="30"/>
  <c r="S40" i="30"/>
  <c r="R40" i="30"/>
  <c r="Q40" i="30"/>
  <c r="P40" i="30"/>
  <c r="O40" i="30"/>
  <c r="U32" i="30"/>
  <c r="T32" i="30"/>
  <c r="S32" i="30"/>
  <c r="R32" i="30"/>
  <c r="Q32" i="30"/>
  <c r="P32" i="30"/>
  <c r="O32" i="30"/>
  <c r="N32" i="30"/>
  <c r="U31" i="30"/>
  <c r="T31" i="30"/>
  <c r="S31" i="30"/>
  <c r="R31" i="30"/>
  <c r="Q31" i="30"/>
  <c r="P31" i="30"/>
  <c r="O31" i="30"/>
  <c r="N31" i="30"/>
  <c r="U30" i="30"/>
  <c r="T30" i="30"/>
  <c r="S30" i="30"/>
  <c r="R30" i="30"/>
  <c r="Q30" i="30"/>
  <c r="P30" i="30"/>
  <c r="O30" i="30"/>
  <c r="N30" i="30"/>
  <c r="U23" i="30"/>
  <c r="T23" i="30"/>
  <c r="S23" i="30"/>
  <c r="R23" i="30"/>
  <c r="Q23" i="30"/>
  <c r="P23" i="30"/>
  <c r="O23" i="30"/>
  <c r="N23" i="30"/>
  <c r="U22" i="30"/>
  <c r="T22" i="30"/>
  <c r="S22" i="30"/>
  <c r="R22" i="30"/>
  <c r="Q22" i="30"/>
  <c r="P22" i="30"/>
  <c r="O22" i="30"/>
  <c r="N22" i="30"/>
  <c r="U15" i="30"/>
  <c r="T15" i="30"/>
  <c r="S15" i="30"/>
  <c r="R15" i="30"/>
  <c r="Q15" i="30"/>
  <c r="P15" i="30"/>
  <c r="O15" i="30"/>
  <c r="N15" i="30"/>
  <c r="U14" i="30"/>
  <c r="T14" i="30"/>
  <c r="S14" i="30"/>
  <c r="R14" i="30"/>
  <c r="Q14" i="30"/>
  <c r="P14" i="30"/>
  <c r="O14" i="30"/>
  <c r="N14" i="30"/>
  <c r="U13" i="30"/>
  <c r="T13" i="30"/>
  <c r="S13" i="30"/>
  <c r="R13" i="30"/>
  <c r="Q13" i="30"/>
  <c r="P13" i="30"/>
  <c r="O13" i="30"/>
  <c r="N13" i="30"/>
  <c r="R60" i="33"/>
  <c r="Q60" i="33"/>
  <c r="P60" i="33"/>
  <c r="O60" i="33"/>
  <c r="N60" i="33"/>
  <c r="M60" i="33"/>
  <c r="R59" i="33"/>
  <c r="Q59" i="33"/>
  <c r="P59" i="33"/>
  <c r="O59" i="33"/>
  <c r="N59" i="33"/>
  <c r="M59" i="33"/>
  <c r="R58" i="33"/>
  <c r="Q58" i="33"/>
  <c r="P58" i="33"/>
  <c r="O58" i="33"/>
  <c r="N58" i="33"/>
  <c r="M58" i="33"/>
  <c r="R56" i="33"/>
  <c r="Q56" i="33"/>
  <c r="P56" i="33"/>
  <c r="O56" i="33"/>
  <c r="N56" i="33"/>
  <c r="M56" i="33"/>
  <c r="R55" i="33"/>
  <c r="Q55" i="33"/>
  <c r="P55" i="33"/>
  <c r="O55" i="33"/>
  <c r="N55" i="33"/>
  <c r="M55" i="33"/>
  <c r="R54" i="33"/>
  <c r="Q54" i="33"/>
  <c r="P54" i="33"/>
  <c r="O54" i="33"/>
  <c r="N54" i="33"/>
  <c r="M54" i="33"/>
  <c r="R52" i="33"/>
  <c r="Q52" i="33"/>
  <c r="P52" i="33"/>
  <c r="O52" i="33"/>
  <c r="N52" i="33"/>
  <c r="M52" i="33"/>
  <c r="R51" i="33"/>
  <c r="Q51" i="33"/>
  <c r="P51" i="33"/>
  <c r="O51" i="33"/>
  <c r="N51" i="33"/>
  <c r="M51" i="33"/>
  <c r="R50" i="33"/>
  <c r="Q50" i="33"/>
  <c r="P50" i="33"/>
  <c r="O50" i="33"/>
  <c r="N50" i="33"/>
  <c r="M50" i="33"/>
  <c r="R43" i="33"/>
  <c r="Q43" i="33"/>
  <c r="P43" i="33"/>
  <c r="O43" i="33"/>
  <c r="N43" i="33"/>
  <c r="M43" i="33"/>
  <c r="R42" i="33"/>
  <c r="Q42" i="33"/>
  <c r="P42" i="33"/>
  <c r="O42" i="33"/>
  <c r="N42" i="33"/>
  <c r="M42" i="33"/>
  <c r="R41" i="33"/>
  <c r="Q41" i="33"/>
  <c r="P41" i="33"/>
  <c r="O41" i="33"/>
  <c r="N41" i="33"/>
  <c r="M41" i="33"/>
  <c r="R39" i="33"/>
  <c r="Q39" i="33"/>
  <c r="P39" i="33"/>
  <c r="O39" i="33"/>
  <c r="N39" i="33"/>
  <c r="M39" i="33"/>
  <c r="R38" i="33"/>
  <c r="Q38" i="33"/>
  <c r="P38" i="33"/>
  <c r="O38" i="33"/>
  <c r="N38" i="33"/>
  <c r="M38" i="33"/>
  <c r="R37" i="33"/>
  <c r="Q37" i="33"/>
  <c r="P37" i="33"/>
  <c r="O37" i="33"/>
  <c r="N37" i="33"/>
  <c r="M37" i="33"/>
  <c r="Q30" i="33"/>
  <c r="P30" i="33"/>
  <c r="O30" i="33"/>
  <c r="N30" i="33"/>
  <c r="M30" i="33"/>
  <c r="L30" i="33"/>
  <c r="Q29" i="33"/>
  <c r="P29" i="33"/>
  <c r="O29" i="33"/>
  <c r="N29" i="33"/>
  <c r="M29" i="33"/>
  <c r="L29" i="33"/>
  <c r="Q28" i="33"/>
  <c r="P28" i="33"/>
  <c r="O28" i="33"/>
  <c r="N28" i="33"/>
  <c r="M28" i="33"/>
  <c r="L28" i="33"/>
  <c r="Q22" i="33"/>
  <c r="P22" i="33"/>
  <c r="O22" i="33"/>
  <c r="N22" i="33"/>
  <c r="M22" i="33"/>
  <c r="L22" i="33"/>
  <c r="Q21" i="33"/>
  <c r="P21" i="33"/>
  <c r="O21" i="33"/>
  <c r="N21" i="33"/>
  <c r="M21" i="33"/>
  <c r="L21" i="33"/>
  <c r="Q15" i="33"/>
  <c r="P15" i="33"/>
  <c r="O15" i="33"/>
  <c r="N15" i="33"/>
  <c r="M15" i="33"/>
  <c r="L15" i="33"/>
  <c r="Q14" i="33"/>
  <c r="P14" i="33"/>
  <c r="O14" i="33"/>
  <c r="N14" i="33"/>
  <c r="M14" i="33"/>
  <c r="L14" i="33"/>
  <c r="Q13" i="33"/>
  <c r="P13" i="33"/>
  <c r="O13" i="33"/>
  <c r="N13" i="33"/>
  <c r="M13" i="33"/>
  <c r="L13" i="33"/>
  <c r="M6" i="18" l="1"/>
  <c r="N6" i="18"/>
  <c r="O6" i="18"/>
  <c r="P6" i="18"/>
  <c r="Q6" i="18"/>
  <c r="M7" i="18"/>
  <c r="N7" i="18"/>
  <c r="O7" i="18"/>
  <c r="P7" i="18"/>
  <c r="Q7" i="18"/>
  <c r="M8" i="18"/>
  <c r="N8" i="18"/>
  <c r="O8" i="18"/>
  <c r="P8" i="18"/>
  <c r="Q8" i="18"/>
  <c r="L7" i="18"/>
  <c r="L8" i="18"/>
  <c r="L6" i="18"/>
  <c r="L13" i="20" l="1"/>
  <c r="M13" i="20"/>
  <c r="N13" i="20"/>
  <c r="O13" i="20"/>
  <c r="P13" i="20"/>
  <c r="Q13" i="20"/>
  <c r="R131" i="25" l="1"/>
  <c r="Q131" i="25"/>
  <c r="P131" i="25"/>
  <c r="O131" i="25"/>
  <c r="N131" i="25"/>
  <c r="M131" i="25"/>
  <c r="R130" i="25"/>
  <c r="Q130" i="25"/>
  <c r="P130" i="25"/>
  <c r="O130" i="25"/>
  <c r="N130" i="25"/>
  <c r="M130" i="25"/>
  <c r="R129" i="25"/>
  <c r="Q129" i="25"/>
  <c r="P129" i="25"/>
  <c r="O129" i="25"/>
  <c r="N129" i="25"/>
  <c r="M129" i="25"/>
  <c r="R127" i="25"/>
  <c r="Q127" i="25"/>
  <c r="P127" i="25"/>
  <c r="O127" i="25"/>
  <c r="N127" i="25"/>
  <c r="M127" i="25"/>
  <c r="R126" i="25"/>
  <c r="Q126" i="25"/>
  <c r="P126" i="25"/>
  <c r="O126" i="25"/>
  <c r="N126" i="25"/>
  <c r="M126" i="25"/>
  <c r="R125" i="25"/>
  <c r="Q125" i="25"/>
  <c r="P125" i="25"/>
  <c r="O125" i="25"/>
  <c r="N125" i="25"/>
  <c r="M125" i="25"/>
  <c r="R123" i="25"/>
  <c r="Q123" i="25"/>
  <c r="P123" i="25"/>
  <c r="O123" i="25"/>
  <c r="N123" i="25"/>
  <c r="M123" i="25"/>
  <c r="R122" i="25"/>
  <c r="Q122" i="25"/>
  <c r="P122" i="25"/>
  <c r="O122" i="25"/>
  <c r="N122" i="25"/>
  <c r="M122" i="25"/>
  <c r="R121" i="25"/>
  <c r="Q121" i="25"/>
  <c r="P121" i="25"/>
  <c r="O121" i="25"/>
  <c r="N121" i="25"/>
  <c r="M121" i="25"/>
  <c r="R119" i="25"/>
  <c r="Q119" i="25"/>
  <c r="P119" i="25"/>
  <c r="O119" i="25"/>
  <c r="N119" i="25"/>
  <c r="M119" i="25"/>
  <c r="R118" i="25"/>
  <c r="Q118" i="25"/>
  <c r="P118" i="25"/>
  <c r="O118" i="25"/>
  <c r="N118" i="25"/>
  <c r="M118" i="25"/>
  <c r="R117" i="25"/>
  <c r="Q117" i="25"/>
  <c r="P117" i="25"/>
  <c r="O117" i="25"/>
  <c r="N117" i="25"/>
  <c r="M117" i="25"/>
  <c r="R110" i="25"/>
  <c r="Q110" i="25"/>
  <c r="P110" i="25"/>
  <c r="O110" i="25"/>
  <c r="N110" i="25"/>
  <c r="M110" i="25"/>
  <c r="R109" i="25"/>
  <c r="Q109" i="25"/>
  <c r="P109" i="25"/>
  <c r="O109" i="25"/>
  <c r="N109" i="25"/>
  <c r="M109" i="25"/>
  <c r="R108" i="25"/>
  <c r="Q108" i="25"/>
  <c r="P108" i="25"/>
  <c r="O108" i="25"/>
  <c r="N108" i="25"/>
  <c r="M108" i="25"/>
  <c r="R106" i="25"/>
  <c r="Q106" i="25"/>
  <c r="P106" i="25"/>
  <c r="O106" i="25"/>
  <c r="N106" i="25"/>
  <c r="M106" i="25"/>
  <c r="R105" i="25"/>
  <c r="Q105" i="25"/>
  <c r="P105" i="25"/>
  <c r="O105" i="25"/>
  <c r="N105" i="25"/>
  <c r="M105" i="25"/>
  <c r="R104" i="25"/>
  <c r="Q104" i="25"/>
  <c r="P104" i="25"/>
  <c r="O104" i="25"/>
  <c r="N104" i="25"/>
  <c r="M104" i="25"/>
  <c r="R102" i="25"/>
  <c r="Q102" i="25"/>
  <c r="P102" i="25"/>
  <c r="O102" i="25"/>
  <c r="N102" i="25"/>
  <c r="M102" i="25"/>
  <c r="R101" i="25"/>
  <c r="Q101" i="25"/>
  <c r="P101" i="25"/>
  <c r="O101" i="25"/>
  <c r="N101" i="25"/>
  <c r="M101" i="25"/>
  <c r="R100" i="25"/>
  <c r="Q100" i="25"/>
  <c r="P100" i="25"/>
  <c r="O100" i="25"/>
  <c r="N100" i="25"/>
  <c r="M100" i="25"/>
  <c r="R98" i="25"/>
  <c r="Q98" i="25"/>
  <c r="P98" i="25"/>
  <c r="O98" i="25"/>
  <c r="N98" i="25"/>
  <c r="M98" i="25"/>
  <c r="R97" i="25"/>
  <c r="Q97" i="25"/>
  <c r="P97" i="25"/>
  <c r="O97" i="25"/>
  <c r="N97" i="25"/>
  <c r="M97" i="25"/>
  <c r="R96" i="25"/>
  <c r="Q96" i="25"/>
  <c r="P96" i="25"/>
  <c r="O96" i="25"/>
  <c r="N96" i="25"/>
  <c r="M96" i="25"/>
  <c r="R171" i="25"/>
  <c r="Q171" i="25"/>
  <c r="P171" i="25"/>
  <c r="O171" i="25"/>
  <c r="N171" i="25"/>
  <c r="M171" i="25"/>
  <c r="R170" i="25"/>
  <c r="Q170" i="25"/>
  <c r="P170" i="25"/>
  <c r="O170" i="25"/>
  <c r="N170" i="25"/>
  <c r="M170" i="25"/>
  <c r="R169" i="25"/>
  <c r="Q169" i="25"/>
  <c r="P169" i="25"/>
  <c r="O169" i="25"/>
  <c r="N169" i="25"/>
  <c r="M169" i="25"/>
  <c r="R167" i="25"/>
  <c r="Q167" i="25"/>
  <c r="P167" i="25"/>
  <c r="O167" i="25"/>
  <c r="N167" i="25"/>
  <c r="M167" i="25"/>
  <c r="R166" i="25"/>
  <c r="Q166" i="25"/>
  <c r="P166" i="25"/>
  <c r="O166" i="25"/>
  <c r="N166" i="25"/>
  <c r="M166" i="25"/>
  <c r="R165" i="25"/>
  <c r="Q165" i="25"/>
  <c r="P165" i="25"/>
  <c r="O165" i="25"/>
  <c r="N165" i="25"/>
  <c r="M165" i="25"/>
  <c r="R163" i="25"/>
  <c r="Q163" i="25"/>
  <c r="P163" i="25"/>
  <c r="O163" i="25"/>
  <c r="N163" i="25"/>
  <c r="M163" i="25"/>
  <c r="R162" i="25"/>
  <c r="Q162" i="25"/>
  <c r="P162" i="25"/>
  <c r="O162" i="25"/>
  <c r="N162" i="25"/>
  <c r="M162" i="25"/>
  <c r="R161" i="25"/>
  <c r="Q161" i="25"/>
  <c r="P161" i="25"/>
  <c r="O161" i="25"/>
  <c r="N161" i="25"/>
  <c r="M161" i="25"/>
  <c r="R159" i="25"/>
  <c r="Q159" i="25"/>
  <c r="P159" i="25"/>
  <c r="O159" i="25"/>
  <c r="N159" i="25"/>
  <c r="M159" i="25"/>
  <c r="R158" i="25"/>
  <c r="Q158" i="25"/>
  <c r="P158" i="25"/>
  <c r="O158" i="25"/>
  <c r="N158" i="25"/>
  <c r="M158" i="25"/>
  <c r="R157" i="25"/>
  <c r="Q157" i="25"/>
  <c r="P157" i="25"/>
  <c r="O157" i="25"/>
  <c r="N157" i="25"/>
  <c r="M157" i="25"/>
  <c r="R89" i="25"/>
  <c r="Q89" i="25"/>
  <c r="P89" i="25"/>
  <c r="O89" i="25"/>
  <c r="N89" i="25"/>
  <c r="M89" i="25"/>
  <c r="R88" i="25"/>
  <c r="Q88" i="25"/>
  <c r="P88" i="25"/>
  <c r="O88" i="25"/>
  <c r="N88" i="25"/>
  <c r="M88" i="25"/>
  <c r="R87" i="25"/>
  <c r="Q87" i="25"/>
  <c r="P87" i="25"/>
  <c r="O87" i="25"/>
  <c r="N87" i="25"/>
  <c r="M87" i="25"/>
  <c r="R85" i="25"/>
  <c r="Q85" i="25"/>
  <c r="P85" i="25"/>
  <c r="O85" i="25"/>
  <c r="N85" i="25"/>
  <c r="M85" i="25"/>
  <c r="R84" i="25"/>
  <c r="Q84" i="25"/>
  <c r="P84" i="25"/>
  <c r="O84" i="25"/>
  <c r="N84" i="25"/>
  <c r="M84" i="25"/>
  <c r="R83" i="25"/>
  <c r="Q83" i="25"/>
  <c r="P83" i="25"/>
  <c r="O83" i="25"/>
  <c r="N83" i="25"/>
  <c r="M83" i="25"/>
  <c r="R81" i="25"/>
  <c r="Q81" i="25"/>
  <c r="P81" i="25"/>
  <c r="O81" i="25"/>
  <c r="N81" i="25"/>
  <c r="M81" i="25"/>
  <c r="R80" i="25"/>
  <c r="Q80" i="25"/>
  <c r="P80" i="25"/>
  <c r="O80" i="25"/>
  <c r="N80" i="25"/>
  <c r="M80" i="25"/>
  <c r="R79" i="25"/>
  <c r="Q79" i="25"/>
  <c r="P79" i="25"/>
  <c r="O79" i="25"/>
  <c r="N79" i="25"/>
  <c r="M79" i="25"/>
  <c r="R77" i="25"/>
  <c r="Q77" i="25"/>
  <c r="P77" i="25"/>
  <c r="O77" i="25"/>
  <c r="N77" i="25"/>
  <c r="M77" i="25"/>
  <c r="R76" i="25"/>
  <c r="Q76" i="25"/>
  <c r="P76" i="25"/>
  <c r="O76" i="25"/>
  <c r="N76" i="25"/>
  <c r="M76" i="25"/>
  <c r="R75" i="25"/>
  <c r="Q75" i="25"/>
  <c r="P75" i="25"/>
  <c r="O75" i="25"/>
  <c r="N75" i="25"/>
  <c r="M75" i="25"/>
  <c r="R55" i="25"/>
  <c r="Q55" i="25"/>
  <c r="P55" i="25"/>
  <c r="O55" i="25"/>
  <c r="N55" i="25"/>
  <c r="M55" i="25"/>
  <c r="R54" i="25"/>
  <c r="Q54" i="25"/>
  <c r="P54" i="25"/>
  <c r="O54" i="25"/>
  <c r="N54" i="25"/>
  <c r="M54" i="25"/>
  <c r="R53" i="25"/>
  <c r="Q53" i="25"/>
  <c r="P53" i="25"/>
  <c r="O53" i="25"/>
  <c r="N53" i="25"/>
  <c r="M53" i="25"/>
  <c r="R52" i="25"/>
  <c r="Q52" i="25"/>
  <c r="P52" i="25"/>
  <c r="O52" i="25"/>
  <c r="N52" i="25"/>
  <c r="M52" i="25"/>
  <c r="R51" i="25"/>
  <c r="Q51" i="25"/>
  <c r="P51" i="25"/>
  <c r="O51" i="25"/>
  <c r="N51" i="25"/>
  <c r="M51" i="25"/>
  <c r="R50" i="25"/>
  <c r="Q50" i="25"/>
  <c r="P50" i="25"/>
  <c r="O50" i="25"/>
  <c r="N50" i="25"/>
  <c r="M50" i="25"/>
  <c r="R49" i="25"/>
  <c r="Q49" i="25"/>
  <c r="P49" i="25"/>
  <c r="O49" i="25"/>
  <c r="N49" i="25"/>
  <c r="M49" i="25"/>
  <c r="R48" i="25"/>
  <c r="Q48" i="25"/>
  <c r="P48" i="25"/>
  <c r="O48" i="25"/>
  <c r="N48" i="25"/>
  <c r="M48" i="25"/>
  <c r="Q27" i="25"/>
  <c r="P27" i="25"/>
  <c r="O27" i="25"/>
  <c r="N27" i="25"/>
  <c r="M27" i="25"/>
  <c r="L27" i="25"/>
  <c r="Q26" i="25"/>
  <c r="P26" i="25"/>
  <c r="O26" i="25"/>
  <c r="N26" i="25"/>
  <c r="M26" i="25"/>
  <c r="L26" i="25"/>
  <c r="Q25" i="25"/>
  <c r="P25" i="25"/>
  <c r="O25" i="25"/>
  <c r="N25" i="25"/>
  <c r="M25" i="25"/>
  <c r="L25" i="25"/>
  <c r="Q24" i="25"/>
  <c r="P24" i="25"/>
  <c r="O24" i="25"/>
  <c r="N24" i="25"/>
  <c r="M24" i="25"/>
  <c r="L24" i="25"/>
  <c r="Q23" i="25"/>
  <c r="P23" i="25"/>
  <c r="O23" i="25"/>
  <c r="N23" i="25"/>
  <c r="M23" i="25"/>
  <c r="L23" i="25"/>
  <c r="Q22" i="25"/>
  <c r="P22" i="25"/>
  <c r="O22" i="25"/>
  <c r="N22" i="25"/>
  <c r="M22" i="25"/>
  <c r="L22" i="25"/>
  <c r="Q21" i="25"/>
  <c r="P21" i="25"/>
  <c r="O21" i="25"/>
  <c r="N21" i="25"/>
  <c r="M21" i="25"/>
  <c r="L21" i="25"/>
  <c r="V140" i="19" l="1"/>
  <c r="U140" i="19"/>
  <c r="T140" i="19"/>
  <c r="S140" i="19"/>
  <c r="R140" i="19"/>
  <c r="Q140" i="19"/>
  <c r="P140" i="19"/>
  <c r="O140" i="19"/>
  <c r="V139" i="19"/>
  <c r="U139" i="19"/>
  <c r="T139" i="19"/>
  <c r="S139" i="19"/>
  <c r="R139" i="19"/>
  <c r="Q139" i="19"/>
  <c r="P139" i="19"/>
  <c r="O139" i="19"/>
  <c r="V138" i="19"/>
  <c r="U138" i="19"/>
  <c r="T138" i="19"/>
  <c r="S138" i="19"/>
  <c r="R138" i="19"/>
  <c r="Q138" i="19"/>
  <c r="P138" i="19"/>
  <c r="O138" i="19"/>
  <c r="V136" i="19"/>
  <c r="U136" i="19"/>
  <c r="T136" i="19"/>
  <c r="S136" i="19"/>
  <c r="R136" i="19"/>
  <c r="Q136" i="19"/>
  <c r="P136" i="19"/>
  <c r="O136" i="19"/>
  <c r="V135" i="19"/>
  <c r="U135" i="19"/>
  <c r="T135" i="19"/>
  <c r="S135" i="19"/>
  <c r="R135" i="19"/>
  <c r="Q135" i="19"/>
  <c r="P135" i="19"/>
  <c r="O135" i="19"/>
  <c r="V134" i="19"/>
  <c r="U134" i="19"/>
  <c r="T134" i="19"/>
  <c r="S134" i="19"/>
  <c r="R134" i="19"/>
  <c r="Q134" i="19"/>
  <c r="P134" i="19"/>
  <c r="O134" i="19"/>
  <c r="V132" i="19"/>
  <c r="U132" i="19"/>
  <c r="T132" i="19"/>
  <c r="S132" i="19"/>
  <c r="R132" i="19"/>
  <c r="Q132" i="19"/>
  <c r="P132" i="19"/>
  <c r="O132" i="19"/>
  <c r="V131" i="19"/>
  <c r="U131" i="19"/>
  <c r="T131" i="19"/>
  <c r="S131" i="19"/>
  <c r="R131" i="19"/>
  <c r="Q131" i="19"/>
  <c r="P131" i="19"/>
  <c r="O131" i="19"/>
  <c r="V130" i="19"/>
  <c r="U130" i="19"/>
  <c r="T130" i="19"/>
  <c r="S130" i="19"/>
  <c r="R130" i="19"/>
  <c r="Q130" i="19"/>
  <c r="P130" i="19"/>
  <c r="O130" i="19"/>
  <c r="V128" i="19"/>
  <c r="U128" i="19"/>
  <c r="T128" i="19"/>
  <c r="S128" i="19"/>
  <c r="R128" i="19"/>
  <c r="Q128" i="19"/>
  <c r="P128" i="19"/>
  <c r="O128" i="19"/>
  <c r="V127" i="19"/>
  <c r="U127" i="19"/>
  <c r="T127" i="19"/>
  <c r="S127" i="19"/>
  <c r="R127" i="19"/>
  <c r="Q127" i="19"/>
  <c r="P127" i="19"/>
  <c r="O127" i="19"/>
  <c r="V126" i="19"/>
  <c r="U126" i="19"/>
  <c r="T126" i="19"/>
  <c r="S126" i="19"/>
  <c r="R126" i="19"/>
  <c r="Q126" i="19"/>
  <c r="P126" i="19"/>
  <c r="O126" i="19"/>
  <c r="V118" i="19"/>
  <c r="U118" i="19"/>
  <c r="T118" i="19"/>
  <c r="S118" i="19"/>
  <c r="R118" i="19"/>
  <c r="Q118" i="19"/>
  <c r="P118" i="19"/>
  <c r="O118" i="19"/>
  <c r="V117" i="19"/>
  <c r="U117" i="19"/>
  <c r="T117" i="19"/>
  <c r="S117" i="19"/>
  <c r="R117" i="19"/>
  <c r="Q117" i="19"/>
  <c r="P117" i="19"/>
  <c r="O117" i="19"/>
  <c r="V116" i="19"/>
  <c r="U116" i="19"/>
  <c r="T116" i="19"/>
  <c r="S116" i="19"/>
  <c r="R116" i="19"/>
  <c r="Q116" i="19"/>
  <c r="P116" i="19"/>
  <c r="O116" i="19"/>
  <c r="V114" i="19"/>
  <c r="U114" i="19"/>
  <c r="T114" i="19"/>
  <c r="S114" i="19"/>
  <c r="R114" i="19"/>
  <c r="Q114" i="19"/>
  <c r="P114" i="19"/>
  <c r="O114" i="19"/>
  <c r="V113" i="19"/>
  <c r="U113" i="19"/>
  <c r="T113" i="19"/>
  <c r="S113" i="19"/>
  <c r="R113" i="19"/>
  <c r="Q113" i="19"/>
  <c r="P113" i="19"/>
  <c r="O113" i="19"/>
  <c r="V112" i="19"/>
  <c r="U112" i="19"/>
  <c r="T112" i="19"/>
  <c r="S112" i="19"/>
  <c r="R112" i="19"/>
  <c r="Q112" i="19"/>
  <c r="P112" i="19"/>
  <c r="O112" i="19"/>
  <c r="V110" i="19"/>
  <c r="U110" i="19"/>
  <c r="T110" i="19"/>
  <c r="S110" i="19"/>
  <c r="R110" i="19"/>
  <c r="Q110" i="19"/>
  <c r="P110" i="19"/>
  <c r="O110" i="19"/>
  <c r="V109" i="19"/>
  <c r="U109" i="19"/>
  <c r="T109" i="19"/>
  <c r="S109" i="19"/>
  <c r="R109" i="19"/>
  <c r="Q109" i="19"/>
  <c r="P109" i="19"/>
  <c r="O109" i="19"/>
  <c r="V108" i="19"/>
  <c r="U108" i="19"/>
  <c r="T108" i="19"/>
  <c r="S108" i="19"/>
  <c r="R108" i="19"/>
  <c r="Q108" i="19"/>
  <c r="P108" i="19"/>
  <c r="O108" i="19"/>
  <c r="V106" i="19"/>
  <c r="U106" i="19"/>
  <c r="T106" i="19"/>
  <c r="S106" i="19"/>
  <c r="R106" i="19"/>
  <c r="Q106" i="19"/>
  <c r="P106" i="19"/>
  <c r="O106" i="19"/>
  <c r="V105" i="19"/>
  <c r="U105" i="19"/>
  <c r="T105" i="19"/>
  <c r="S105" i="19"/>
  <c r="R105" i="19"/>
  <c r="Q105" i="19"/>
  <c r="P105" i="19"/>
  <c r="O105" i="19"/>
  <c r="V104" i="19"/>
  <c r="U104" i="19"/>
  <c r="T104" i="19"/>
  <c r="S104" i="19"/>
  <c r="R104" i="19"/>
  <c r="Q104" i="19"/>
  <c r="P104" i="19"/>
  <c r="O104" i="19"/>
  <c r="V179" i="19"/>
  <c r="U179" i="19"/>
  <c r="T179" i="19"/>
  <c r="S179" i="19"/>
  <c r="R179" i="19"/>
  <c r="Q179" i="19"/>
  <c r="P179" i="19"/>
  <c r="O179" i="19"/>
  <c r="V178" i="19"/>
  <c r="U178" i="19"/>
  <c r="T178" i="19"/>
  <c r="S178" i="19"/>
  <c r="R178" i="19"/>
  <c r="Q178" i="19"/>
  <c r="P178" i="19"/>
  <c r="O178" i="19"/>
  <c r="V177" i="19"/>
  <c r="U177" i="19"/>
  <c r="T177" i="19"/>
  <c r="S177" i="19"/>
  <c r="R177" i="19"/>
  <c r="Q177" i="19"/>
  <c r="P177" i="19"/>
  <c r="O177" i="19"/>
  <c r="V175" i="19"/>
  <c r="U175" i="19"/>
  <c r="T175" i="19"/>
  <c r="S175" i="19"/>
  <c r="R175" i="19"/>
  <c r="Q175" i="19"/>
  <c r="P175" i="19"/>
  <c r="O175" i="19"/>
  <c r="V174" i="19"/>
  <c r="U174" i="19"/>
  <c r="T174" i="19"/>
  <c r="S174" i="19"/>
  <c r="R174" i="19"/>
  <c r="Q174" i="19"/>
  <c r="P174" i="19"/>
  <c r="O174" i="19"/>
  <c r="V173" i="19"/>
  <c r="U173" i="19"/>
  <c r="T173" i="19"/>
  <c r="S173" i="19"/>
  <c r="R173" i="19"/>
  <c r="Q173" i="19"/>
  <c r="P173" i="19"/>
  <c r="O173" i="19"/>
  <c r="V171" i="19"/>
  <c r="U171" i="19"/>
  <c r="T171" i="19"/>
  <c r="S171" i="19"/>
  <c r="R171" i="19"/>
  <c r="Q171" i="19"/>
  <c r="P171" i="19"/>
  <c r="O171" i="19"/>
  <c r="V170" i="19"/>
  <c r="U170" i="19"/>
  <c r="T170" i="19"/>
  <c r="S170" i="19"/>
  <c r="R170" i="19"/>
  <c r="Q170" i="19"/>
  <c r="P170" i="19"/>
  <c r="O170" i="19"/>
  <c r="V169" i="19"/>
  <c r="U169" i="19"/>
  <c r="T169" i="19"/>
  <c r="S169" i="19"/>
  <c r="R169" i="19"/>
  <c r="Q169" i="19"/>
  <c r="P169" i="19"/>
  <c r="O169" i="19"/>
  <c r="V167" i="19"/>
  <c r="U167" i="19"/>
  <c r="T167" i="19"/>
  <c r="S167" i="19"/>
  <c r="R167" i="19"/>
  <c r="Q167" i="19"/>
  <c r="P167" i="19"/>
  <c r="O167" i="19"/>
  <c r="V166" i="19"/>
  <c r="U166" i="19"/>
  <c r="T166" i="19"/>
  <c r="S166" i="19"/>
  <c r="R166" i="19"/>
  <c r="Q166" i="19"/>
  <c r="P166" i="19"/>
  <c r="O166" i="19"/>
  <c r="V165" i="19"/>
  <c r="U165" i="19"/>
  <c r="T165" i="19"/>
  <c r="S165" i="19"/>
  <c r="R165" i="19"/>
  <c r="Q165" i="19"/>
  <c r="P165" i="19"/>
  <c r="O165" i="19"/>
  <c r="V97" i="19"/>
  <c r="U97" i="19"/>
  <c r="T97" i="19"/>
  <c r="S97" i="19"/>
  <c r="R97" i="19"/>
  <c r="Q97" i="19"/>
  <c r="P97" i="19"/>
  <c r="O97" i="19"/>
  <c r="V96" i="19"/>
  <c r="U96" i="19"/>
  <c r="T96" i="19"/>
  <c r="S96" i="19"/>
  <c r="R96" i="19"/>
  <c r="Q96" i="19"/>
  <c r="P96" i="19"/>
  <c r="O96" i="19"/>
  <c r="V95" i="19"/>
  <c r="U95" i="19"/>
  <c r="T95" i="19"/>
  <c r="S95" i="19"/>
  <c r="R95" i="19"/>
  <c r="Q95" i="19"/>
  <c r="P95" i="19"/>
  <c r="O95" i="19"/>
  <c r="V93" i="19"/>
  <c r="U93" i="19"/>
  <c r="T93" i="19"/>
  <c r="S93" i="19"/>
  <c r="R93" i="19"/>
  <c r="Q93" i="19"/>
  <c r="P93" i="19"/>
  <c r="O93" i="19"/>
  <c r="V92" i="19"/>
  <c r="U92" i="19"/>
  <c r="T92" i="19"/>
  <c r="S92" i="19"/>
  <c r="R92" i="19"/>
  <c r="Q92" i="19"/>
  <c r="P92" i="19"/>
  <c r="O92" i="19"/>
  <c r="V91" i="19"/>
  <c r="U91" i="19"/>
  <c r="T91" i="19"/>
  <c r="S91" i="19"/>
  <c r="R91" i="19"/>
  <c r="Q91" i="19"/>
  <c r="P91" i="19"/>
  <c r="O91" i="19"/>
  <c r="V89" i="19"/>
  <c r="U89" i="19"/>
  <c r="T89" i="19"/>
  <c r="S89" i="19"/>
  <c r="R89" i="19"/>
  <c r="Q89" i="19"/>
  <c r="P89" i="19"/>
  <c r="O89" i="19"/>
  <c r="V88" i="19"/>
  <c r="U88" i="19"/>
  <c r="T88" i="19"/>
  <c r="S88" i="19"/>
  <c r="R88" i="19"/>
  <c r="Q88" i="19"/>
  <c r="P88" i="19"/>
  <c r="O88" i="19"/>
  <c r="V87" i="19"/>
  <c r="U87" i="19"/>
  <c r="T87" i="19"/>
  <c r="S87" i="19"/>
  <c r="R87" i="19"/>
  <c r="Q87" i="19"/>
  <c r="P87" i="19"/>
  <c r="O87" i="19"/>
  <c r="V85" i="19"/>
  <c r="U85" i="19"/>
  <c r="T85" i="19"/>
  <c r="S85" i="19"/>
  <c r="R85" i="19"/>
  <c r="Q85" i="19"/>
  <c r="P85" i="19"/>
  <c r="O85" i="19"/>
  <c r="V84" i="19"/>
  <c r="U84" i="19"/>
  <c r="T84" i="19"/>
  <c r="S84" i="19"/>
  <c r="R84" i="19"/>
  <c r="Q84" i="19"/>
  <c r="P84" i="19"/>
  <c r="O84" i="19"/>
  <c r="V83" i="19"/>
  <c r="U83" i="19"/>
  <c r="T83" i="19"/>
  <c r="S83" i="19"/>
  <c r="R83" i="19"/>
  <c r="Q83" i="19"/>
  <c r="P83" i="19"/>
  <c r="O83" i="19"/>
  <c r="V63" i="19"/>
  <c r="U63" i="19"/>
  <c r="T63" i="19"/>
  <c r="S63" i="19"/>
  <c r="R63" i="19"/>
  <c r="Q63" i="19"/>
  <c r="P63" i="19"/>
  <c r="O63" i="19"/>
  <c r="V62" i="19"/>
  <c r="U62" i="19"/>
  <c r="T62" i="19"/>
  <c r="S62" i="19"/>
  <c r="R62" i="19"/>
  <c r="Q62" i="19"/>
  <c r="P62" i="19"/>
  <c r="O62" i="19"/>
  <c r="V61" i="19"/>
  <c r="U61" i="19"/>
  <c r="T61" i="19"/>
  <c r="S61" i="19"/>
  <c r="R61" i="19"/>
  <c r="Q61" i="19"/>
  <c r="P61" i="19"/>
  <c r="O61" i="19"/>
  <c r="V60" i="19"/>
  <c r="U60" i="19"/>
  <c r="T60" i="19"/>
  <c r="S60" i="19"/>
  <c r="R60" i="19"/>
  <c r="Q60" i="19"/>
  <c r="P60" i="19"/>
  <c r="O60" i="19"/>
  <c r="V59" i="19"/>
  <c r="U59" i="19"/>
  <c r="T59" i="19"/>
  <c r="S59" i="19"/>
  <c r="R59" i="19"/>
  <c r="Q59" i="19"/>
  <c r="P59" i="19"/>
  <c r="O59" i="19"/>
  <c r="V58" i="19"/>
  <c r="U58" i="19"/>
  <c r="T58" i="19"/>
  <c r="S58" i="19"/>
  <c r="R58" i="19"/>
  <c r="Q58" i="19"/>
  <c r="P58" i="19"/>
  <c r="O58" i="19"/>
  <c r="V57" i="19"/>
  <c r="U57" i="19"/>
  <c r="T57" i="19"/>
  <c r="S57" i="19"/>
  <c r="R57" i="19"/>
  <c r="Q57" i="19"/>
  <c r="P57" i="19"/>
  <c r="O57" i="19"/>
  <c r="V56" i="19"/>
  <c r="U56" i="19"/>
  <c r="T56" i="19"/>
  <c r="S56" i="19"/>
  <c r="R56" i="19"/>
  <c r="Q56" i="19"/>
  <c r="P56" i="19"/>
  <c r="O56" i="19"/>
  <c r="U27" i="19"/>
  <c r="T27" i="19"/>
  <c r="S27" i="19"/>
  <c r="R27" i="19"/>
  <c r="Q27" i="19"/>
  <c r="P27" i="19"/>
  <c r="O27" i="19"/>
  <c r="N27" i="19"/>
  <c r="U26" i="19"/>
  <c r="T26" i="19"/>
  <c r="S26" i="19"/>
  <c r="R26" i="19"/>
  <c r="Q26" i="19"/>
  <c r="P26" i="19"/>
  <c r="O26" i="19"/>
  <c r="N26" i="19"/>
  <c r="U25" i="19"/>
  <c r="T25" i="19"/>
  <c r="S25" i="19"/>
  <c r="R25" i="19"/>
  <c r="Q25" i="19"/>
  <c r="P25" i="19"/>
  <c r="O25" i="19"/>
  <c r="N25" i="19"/>
  <c r="U24" i="19"/>
  <c r="T24" i="19"/>
  <c r="S24" i="19"/>
  <c r="R24" i="19"/>
  <c r="Q24" i="19"/>
  <c r="P24" i="19"/>
  <c r="O24" i="19"/>
  <c r="N24" i="19"/>
  <c r="U23" i="19"/>
  <c r="T23" i="19"/>
  <c r="S23" i="19"/>
  <c r="R23" i="19"/>
  <c r="Q23" i="19"/>
  <c r="P23" i="19"/>
  <c r="O23" i="19"/>
  <c r="N23" i="19"/>
  <c r="U22" i="19"/>
  <c r="T22" i="19"/>
  <c r="S22" i="19"/>
  <c r="R22" i="19"/>
  <c r="Q22" i="19"/>
  <c r="P22" i="19"/>
  <c r="O22" i="19"/>
  <c r="N22" i="19"/>
  <c r="U21" i="19"/>
  <c r="T21" i="19"/>
  <c r="S21" i="19"/>
  <c r="R21" i="19"/>
  <c r="Q21" i="19"/>
  <c r="P21" i="19"/>
  <c r="O21" i="19"/>
  <c r="N21" i="19"/>
  <c r="R140" i="20"/>
  <c r="Q140" i="20"/>
  <c r="P140" i="20"/>
  <c r="O140" i="20"/>
  <c r="N140" i="20"/>
  <c r="M140" i="20"/>
  <c r="R139" i="20"/>
  <c r="Q139" i="20"/>
  <c r="P139" i="20"/>
  <c r="O139" i="20"/>
  <c r="N139" i="20"/>
  <c r="M139" i="20"/>
  <c r="R138" i="20"/>
  <c r="Q138" i="20"/>
  <c r="P138" i="20"/>
  <c r="O138" i="20"/>
  <c r="N138" i="20"/>
  <c r="M138" i="20"/>
  <c r="R136" i="20"/>
  <c r="Q136" i="20"/>
  <c r="P136" i="20"/>
  <c r="O136" i="20"/>
  <c r="N136" i="20"/>
  <c r="M136" i="20"/>
  <c r="R135" i="20"/>
  <c r="Q135" i="20"/>
  <c r="P135" i="20"/>
  <c r="O135" i="20"/>
  <c r="N135" i="20"/>
  <c r="M135" i="20"/>
  <c r="R134" i="20"/>
  <c r="Q134" i="20"/>
  <c r="P134" i="20"/>
  <c r="O134" i="20"/>
  <c r="N134" i="20"/>
  <c r="M134" i="20"/>
  <c r="R132" i="20"/>
  <c r="Q132" i="20"/>
  <c r="P132" i="20"/>
  <c r="O132" i="20"/>
  <c r="N132" i="20"/>
  <c r="M132" i="20"/>
  <c r="R131" i="20"/>
  <c r="Q131" i="20"/>
  <c r="P131" i="20"/>
  <c r="O131" i="20"/>
  <c r="N131" i="20"/>
  <c r="M131" i="20"/>
  <c r="R130" i="20"/>
  <c r="Q130" i="20"/>
  <c r="P130" i="20"/>
  <c r="O130" i="20"/>
  <c r="N130" i="20"/>
  <c r="M130" i="20"/>
  <c r="R128" i="20"/>
  <c r="Q128" i="20"/>
  <c r="P128" i="20"/>
  <c r="O128" i="20"/>
  <c r="N128" i="20"/>
  <c r="M128" i="20"/>
  <c r="R127" i="20"/>
  <c r="Q127" i="20"/>
  <c r="P127" i="20"/>
  <c r="O127" i="20"/>
  <c r="N127" i="20"/>
  <c r="M127" i="20"/>
  <c r="R126" i="20"/>
  <c r="Q126" i="20"/>
  <c r="P126" i="20"/>
  <c r="O126" i="20"/>
  <c r="N126" i="20"/>
  <c r="M126" i="20"/>
  <c r="R119" i="20"/>
  <c r="Q119" i="20"/>
  <c r="P119" i="20"/>
  <c r="O119" i="20"/>
  <c r="N119" i="20"/>
  <c r="M119" i="20"/>
  <c r="R118" i="20"/>
  <c r="Q118" i="20"/>
  <c r="P118" i="20"/>
  <c r="O118" i="20"/>
  <c r="N118" i="20"/>
  <c r="M118" i="20"/>
  <c r="R117" i="20"/>
  <c r="Q117" i="20"/>
  <c r="P117" i="20"/>
  <c r="O117" i="20"/>
  <c r="N117" i="20"/>
  <c r="M117" i="20"/>
  <c r="R115" i="20"/>
  <c r="Q115" i="20"/>
  <c r="P115" i="20"/>
  <c r="O115" i="20"/>
  <c r="N115" i="20"/>
  <c r="M115" i="20"/>
  <c r="R114" i="20"/>
  <c r="Q114" i="20"/>
  <c r="P114" i="20"/>
  <c r="O114" i="20"/>
  <c r="N114" i="20"/>
  <c r="M114" i="20"/>
  <c r="R113" i="20"/>
  <c r="Q113" i="20"/>
  <c r="P113" i="20"/>
  <c r="O113" i="20"/>
  <c r="N113" i="20"/>
  <c r="M113" i="20"/>
  <c r="R111" i="20"/>
  <c r="Q111" i="20"/>
  <c r="P111" i="20"/>
  <c r="O111" i="20"/>
  <c r="N111" i="20"/>
  <c r="M111" i="20"/>
  <c r="R110" i="20"/>
  <c r="Q110" i="20"/>
  <c r="P110" i="20"/>
  <c r="O110" i="20"/>
  <c r="N110" i="20"/>
  <c r="M110" i="20"/>
  <c r="R109" i="20"/>
  <c r="Q109" i="20"/>
  <c r="P109" i="20"/>
  <c r="O109" i="20"/>
  <c r="N109" i="20"/>
  <c r="M109" i="20"/>
  <c r="R107" i="20"/>
  <c r="Q107" i="20"/>
  <c r="P107" i="20"/>
  <c r="O107" i="20"/>
  <c r="N107" i="20"/>
  <c r="M107" i="20"/>
  <c r="R106" i="20"/>
  <c r="Q106" i="20"/>
  <c r="P106" i="20"/>
  <c r="O106" i="20"/>
  <c r="N106" i="20"/>
  <c r="M106" i="20"/>
  <c r="R105" i="20"/>
  <c r="Q105" i="20"/>
  <c r="P105" i="20"/>
  <c r="O105" i="20"/>
  <c r="N105" i="20"/>
  <c r="M105" i="20"/>
  <c r="R178" i="20"/>
  <c r="Q178" i="20"/>
  <c r="P178" i="20"/>
  <c r="O178" i="20"/>
  <c r="N178" i="20"/>
  <c r="M178" i="20"/>
  <c r="R177" i="20"/>
  <c r="Q177" i="20"/>
  <c r="P177" i="20"/>
  <c r="O177" i="20"/>
  <c r="N177" i="20"/>
  <c r="M177" i="20"/>
  <c r="R176" i="20"/>
  <c r="Q176" i="20"/>
  <c r="P176" i="20"/>
  <c r="O176" i="20"/>
  <c r="N176" i="20"/>
  <c r="M176" i="20"/>
  <c r="R174" i="20"/>
  <c r="Q174" i="20"/>
  <c r="P174" i="20"/>
  <c r="O174" i="20"/>
  <c r="N174" i="20"/>
  <c r="M174" i="20"/>
  <c r="R173" i="20"/>
  <c r="Q173" i="20"/>
  <c r="P173" i="20"/>
  <c r="O173" i="20"/>
  <c r="N173" i="20"/>
  <c r="M173" i="20"/>
  <c r="R172" i="20"/>
  <c r="Q172" i="20"/>
  <c r="P172" i="20"/>
  <c r="O172" i="20"/>
  <c r="N172" i="20"/>
  <c r="M172" i="20"/>
  <c r="R170" i="20"/>
  <c r="Q170" i="20"/>
  <c r="P170" i="20"/>
  <c r="O170" i="20"/>
  <c r="N170" i="20"/>
  <c r="M170" i="20"/>
  <c r="R169" i="20"/>
  <c r="Q169" i="20"/>
  <c r="P169" i="20"/>
  <c r="O169" i="20"/>
  <c r="N169" i="20"/>
  <c r="M169" i="20"/>
  <c r="R168" i="20"/>
  <c r="Q168" i="20"/>
  <c r="P168" i="20"/>
  <c r="O168" i="20"/>
  <c r="N168" i="20"/>
  <c r="M168" i="20"/>
  <c r="R166" i="20"/>
  <c r="Q166" i="20"/>
  <c r="P166" i="20"/>
  <c r="O166" i="20"/>
  <c r="N166" i="20"/>
  <c r="M166" i="20"/>
  <c r="R165" i="20"/>
  <c r="Q165" i="20"/>
  <c r="P165" i="20"/>
  <c r="O165" i="20"/>
  <c r="N165" i="20"/>
  <c r="M165" i="20"/>
  <c r="R164" i="20"/>
  <c r="Q164" i="20"/>
  <c r="P164" i="20"/>
  <c r="O164" i="20"/>
  <c r="N164" i="20"/>
  <c r="M164" i="20"/>
  <c r="R98" i="20"/>
  <c r="Q98" i="20"/>
  <c r="P98" i="20"/>
  <c r="O98" i="20"/>
  <c r="N98" i="20"/>
  <c r="M98" i="20"/>
  <c r="R97" i="20"/>
  <c r="Q97" i="20"/>
  <c r="P97" i="20"/>
  <c r="O97" i="20"/>
  <c r="N97" i="20"/>
  <c r="M97" i="20"/>
  <c r="R96" i="20"/>
  <c r="Q96" i="20"/>
  <c r="P96" i="20"/>
  <c r="O96" i="20"/>
  <c r="N96" i="20"/>
  <c r="M96" i="20"/>
  <c r="R94" i="20"/>
  <c r="Q94" i="20"/>
  <c r="P94" i="20"/>
  <c r="O94" i="20"/>
  <c r="N94" i="20"/>
  <c r="M94" i="20"/>
  <c r="R93" i="20"/>
  <c r="Q93" i="20"/>
  <c r="P93" i="20"/>
  <c r="O93" i="20"/>
  <c r="N93" i="20"/>
  <c r="M93" i="20"/>
  <c r="R92" i="20"/>
  <c r="Q92" i="20"/>
  <c r="P92" i="20"/>
  <c r="O92" i="20"/>
  <c r="N92" i="20"/>
  <c r="M92" i="20"/>
  <c r="R90" i="20"/>
  <c r="Q90" i="20"/>
  <c r="P90" i="20"/>
  <c r="O90" i="20"/>
  <c r="N90" i="20"/>
  <c r="M90" i="20"/>
  <c r="R89" i="20"/>
  <c r="Q89" i="20"/>
  <c r="P89" i="20"/>
  <c r="O89" i="20"/>
  <c r="N89" i="20"/>
  <c r="M89" i="20"/>
  <c r="R88" i="20"/>
  <c r="Q88" i="20"/>
  <c r="P88" i="20"/>
  <c r="O88" i="20"/>
  <c r="N88" i="20"/>
  <c r="M88" i="20"/>
  <c r="R86" i="20"/>
  <c r="Q86" i="20"/>
  <c r="P86" i="20"/>
  <c r="O86" i="20"/>
  <c r="N86" i="20"/>
  <c r="M86" i="20"/>
  <c r="R85" i="20"/>
  <c r="Q85" i="20"/>
  <c r="P85" i="20"/>
  <c r="O85" i="20"/>
  <c r="N85" i="20"/>
  <c r="M85" i="20"/>
  <c r="R84" i="20"/>
  <c r="Q84" i="20"/>
  <c r="P84" i="20"/>
  <c r="O84" i="20"/>
  <c r="N84" i="20"/>
  <c r="M84" i="20"/>
  <c r="R64" i="20"/>
  <c r="Q64" i="20"/>
  <c r="P64" i="20"/>
  <c r="O64" i="20"/>
  <c r="N64" i="20"/>
  <c r="M64" i="20"/>
  <c r="R63" i="20"/>
  <c r="Q63" i="20"/>
  <c r="P63" i="20"/>
  <c r="O63" i="20"/>
  <c r="N63" i="20"/>
  <c r="M63" i="20"/>
  <c r="R62" i="20"/>
  <c r="Q62" i="20"/>
  <c r="P62" i="20"/>
  <c r="O62" i="20"/>
  <c r="N62" i="20"/>
  <c r="M62" i="20"/>
  <c r="R61" i="20"/>
  <c r="Q61" i="20"/>
  <c r="P61" i="20"/>
  <c r="O61" i="20"/>
  <c r="N61" i="20"/>
  <c r="M61" i="20"/>
  <c r="R60" i="20"/>
  <c r="Q60" i="20"/>
  <c r="P60" i="20"/>
  <c r="O60" i="20"/>
  <c r="N60" i="20"/>
  <c r="M60" i="20"/>
  <c r="R59" i="20"/>
  <c r="Q59" i="20"/>
  <c r="P59" i="20"/>
  <c r="O59" i="20"/>
  <c r="N59" i="20"/>
  <c r="M59" i="20"/>
  <c r="R58" i="20"/>
  <c r="Q58" i="20"/>
  <c r="P58" i="20"/>
  <c r="O58" i="20"/>
  <c r="N58" i="20"/>
  <c r="M58" i="20"/>
  <c r="R57" i="20"/>
  <c r="Q57" i="20"/>
  <c r="P57" i="20"/>
  <c r="O57" i="20"/>
  <c r="N57" i="20"/>
  <c r="M57" i="20"/>
  <c r="Q27" i="20"/>
  <c r="P27" i="20"/>
  <c r="O27" i="20"/>
  <c r="N27" i="20"/>
  <c r="M27" i="20"/>
  <c r="L27" i="20"/>
  <c r="Q26" i="20"/>
  <c r="P26" i="20"/>
  <c r="O26" i="20"/>
  <c r="N26" i="20"/>
  <c r="M26" i="20"/>
  <c r="L26" i="20"/>
  <c r="Q25" i="20"/>
  <c r="P25" i="20"/>
  <c r="O25" i="20"/>
  <c r="N25" i="20"/>
  <c r="M25" i="20"/>
  <c r="L25" i="20"/>
  <c r="Q24" i="20"/>
  <c r="P24" i="20"/>
  <c r="O24" i="20"/>
  <c r="N24" i="20"/>
  <c r="M24" i="20"/>
  <c r="L24" i="20"/>
  <c r="Q23" i="20"/>
  <c r="P23" i="20"/>
  <c r="O23" i="20"/>
  <c r="N23" i="20"/>
  <c r="M23" i="20"/>
  <c r="L23" i="20"/>
  <c r="Q22" i="20"/>
  <c r="P22" i="20"/>
  <c r="O22" i="20"/>
  <c r="N22" i="20"/>
  <c r="M22" i="20"/>
  <c r="L22" i="20"/>
  <c r="Q21" i="20"/>
  <c r="P21" i="20"/>
  <c r="O21" i="20"/>
  <c r="N21" i="20"/>
  <c r="M21" i="20"/>
  <c r="L21" i="20"/>
  <c r="R167" i="18"/>
  <c r="Q167" i="18"/>
  <c r="P167" i="18"/>
  <c r="O167" i="18"/>
  <c r="N167" i="18"/>
  <c r="M167" i="18"/>
  <c r="R166" i="18"/>
  <c r="Q166" i="18"/>
  <c r="P166" i="18"/>
  <c r="O166" i="18"/>
  <c r="N166" i="18"/>
  <c r="M166" i="18"/>
  <c r="R165" i="18"/>
  <c r="Q165" i="18"/>
  <c r="P165" i="18"/>
  <c r="O165" i="18"/>
  <c r="N165" i="18"/>
  <c r="M165" i="18"/>
  <c r="R163" i="18"/>
  <c r="Q163" i="18"/>
  <c r="P163" i="18"/>
  <c r="O163" i="18"/>
  <c r="N163" i="18"/>
  <c r="M163" i="18"/>
  <c r="R162" i="18"/>
  <c r="Q162" i="18"/>
  <c r="P162" i="18"/>
  <c r="O162" i="18"/>
  <c r="N162" i="18"/>
  <c r="M162" i="18"/>
  <c r="R161" i="18"/>
  <c r="Q161" i="18"/>
  <c r="P161" i="18"/>
  <c r="O161" i="18"/>
  <c r="N161" i="18"/>
  <c r="M161" i="18"/>
  <c r="R159" i="18"/>
  <c r="Q159" i="18"/>
  <c r="P159" i="18"/>
  <c r="O159" i="18"/>
  <c r="N159" i="18"/>
  <c r="M159" i="18"/>
  <c r="R158" i="18"/>
  <c r="Q158" i="18"/>
  <c r="P158" i="18"/>
  <c r="O158" i="18"/>
  <c r="N158" i="18"/>
  <c r="M158" i="18"/>
  <c r="R157" i="18"/>
  <c r="Q157" i="18"/>
  <c r="P157" i="18"/>
  <c r="O157" i="18"/>
  <c r="N157" i="18"/>
  <c r="M157" i="18"/>
  <c r="R155" i="18"/>
  <c r="Q155" i="18"/>
  <c r="P155" i="18"/>
  <c r="O155" i="18"/>
  <c r="N155" i="18"/>
  <c r="M155" i="18"/>
  <c r="R154" i="18"/>
  <c r="Q154" i="18"/>
  <c r="P154" i="18"/>
  <c r="O154" i="18"/>
  <c r="N154" i="18"/>
  <c r="M154" i="18"/>
  <c r="R153" i="18"/>
  <c r="Q153" i="18"/>
  <c r="P153" i="18"/>
  <c r="O153" i="18"/>
  <c r="N153" i="18"/>
  <c r="M153" i="18"/>
  <c r="R205" i="18"/>
  <c r="Q205" i="18"/>
  <c r="P205" i="18"/>
  <c r="O205" i="18"/>
  <c r="N205" i="18"/>
  <c r="M205" i="18"/>
  <c r="R204" i="18"/>
  <c r="Q204" i="18"/>
  <c r="P204" i="18"/>
  <c r="O204" i="18"/>
  <c r="N204" i="18"/>
  <c r="M204" i="18"/>
  <c r="R203" i="18"/>
  <c r="Q203" i="18"/>
  <c r="P203" i="18"/>
  <c r="O203" i="18"/>
  <c r="N203" i="18"/>
  <c r="M203" i="18"/>
  <c r="R201" i="18"/>
  <c r="Q201" i="18"/>
  <c r="P201" i="18"/>
  <c r="O201" i="18"/>
  <c r="N201" i="18"/>
  <c r="M201" i="18"/>
  <c r="R200" i="18"/>
  <c r="Q200" i="18"/>
  <c r="P200" i="18"/>
  <c r="O200" i="18"/>
  <c r="N200" i="18"/>
  <c r="M200" i="18"/>
  <c r="R199" i="18"/>
  <c r="Q199" i="18"/>
  <c r="P199" i="18"/>
  <c r="O199" i="18"/>
  <c r="N199" i="18"/>
  <c r="M199" i="18"/>
  <c r="R197" i="18"/>
  <c r="Q197" i="18"/>
  <c r="P197" i="18"/>
  <c r="O197" i="18"/>
  <c r="N197" i="18"/>
  <c r="M197" i="18"/>
  <c r="R196" i="18"/>
  <c r="Q196" i="18"/>
  <c r="P196" i="18"/>
  <c r="O196" i="18"/>
  <c r="N196" i="18"/>
  <c r="M196" i="18"/>
  <c r="R195" i="18"/>
  <c r="Q195" i="18"/>
  <c r="P195" i="18"/>
  <c r="O195" i="18"/>
  <c r="N195" i="18"/>
  <c r="M195" i="18"/>
  <c r="R193" i="18"/>
  <c r="Q193" i="18"/>
  <c r="P193" i="18"/>
  <c r="O193" i="18"/>
  <c r="N193" i="18"/>
  <c r="M193" i="18"/>
  <c r="R192" i="18"/>
  <c r="Q192" i="18"/>
  <c r="P192" i="18"/>
  <c r="O192" i="18"/>
  <c r="N192" i="18"/>
  <c r="M192" i="18"/>
  <c r="R191" i="18"/>
  <c r="Q191" i="18"/>
  <c r="P191" i="18"/>
  <c r="O191" i="18"/>
  <c r="N191" i="18"/>
  <c r="M191" i="18"/>
  <c r="R91" i="18"/>
  <c r="Q91" i="18"/>
  <c r="P91" i="18"/>
  <c r="O91" i="18"/>
  <c r="N91" i="18"/>
  <c r="M91" i="18"/>
  <c r="R90" i="18"/>
  <c r="Q90" i="18"/>
  <c r="P90" i="18"/>
  <c r="O90" i="18"/>
  <c r="N90" i="18"/>
  <c r="M90" i="18"/>
  <c r="R89" i="18"/>
  <c r="Q89" i="18"/>
  <c r="P89" i="18"/>
  <c r="O89" i="18"/>
  <c r="N89" i="18"/>
  <c r="M89" i="18"/>
  <c r="R88" i="18"/>
  <c r="Q88" i="18"/>
  <c r="P88" i="18"/>
  <c r="O88" i="18"/>
  <c r="N88" i="18"/>
  <c r="M88" i="18"/>
  <c r="R87" i="18"/>
  <c r="Q87" i="18"/>
  <c r="P87" i="18"/>
  <c r="O87" i="18"/>
  <c r="N87" i="18"/>
  <c r="M87" i="18"/>
  <c r="R86" i="18"/>
  <c r="Q86" i="18"/>
  <c r="P86" i="18"/>
  <c r="O86" i="18"/>
  <c r="N86" i="18"/>
  <c r="M86" i="18"/>
  <c r="R85" i="18"/>
  <c r="Q85" i="18"/>
  <c r="P85" i="18"/>
  <c r="O85" i="18"/>
  <c r="N85" i="18"/>
  <c r="M85" i="18"/>
  <c r="R84" i="18"/>
  <c r="Q84" i="18"/>
  <c r="P84" i="18"/>
  <c r="O84" i="18"/>
  <c r="N84" i="18"/>
  <c r="M84" i="18"/>
  <c r="Q54" i="18"/>
  <c r="P54" i="18"/>
  <c r="O54" i="18"/>
  <c r="N54" i="18"/>
  <c r="M54" i="18"/>
  <c r="L54" i="18"/>
  <c r="Q53" i="18"/>
  <c r="P53" i="18"/>
  <c r="O53" i="18"/>
  <c r="N53" i="18"/>
  <c r="M53" i="18"/>
  <c r="L53" i="18"/>
  <c r="Q52" i="18"/>
  <c r="P52" i="18"/>
  <c r="N52" i="18"/>
  <c r="M52" i="18"/>
  <c r="L52" i="18"/>
  <c r="Q51" i="18"/>
  <c r="P51" i="18"/>
  <c r="O51" i="18"/>
  <c r="N51" i="18"/>
  <c r="M51" i="18"/>
  <c r="L51" i="18"/>
  <c r="Q50" i="18"/>
  <c r="P50" i="18"/>
  <c r="O50" i="18"/>
  <c r="N50" i="18"/>
  <c r="M50" i="18"/>
  <c r="L50" i="18"/>
  <c r="Q49" i="18"/>
  <c r="P49" i="18"/>
  <c r="O49" i="18"/>
  <c r="N49" i="18"/>
  <c r="M49" i="18"/>
  <c r="L49" i="18"/>
  <c r="Q48" i="18"/>
  <c r="P48" i="18"/>
  <c r="O48" i="18"/>
  <c r="N48" i="18"/>
  <c r="M48" i="18"/>
  <c r="L48" i="18"/>
  <c r="M14" i="25" l="1"/>
  <c r="Q42" i="18" l="1"/>
  <c r="P42" i="18"/>
  <c r="O42" i="18"/>
  <c r="N42" i="18"/>
  <c r="M42" i="18"/>
  <c r="L42" i="18"/>
  <c r="Q41" i="18"/>
  <c r="P41" i="18"/>
  <c r="O41" i="18"/>
  <c r="N41" i="18"/>
  <c r="M41" i="18"/>
  <c r="L41" i="18"/>
  <c r="Q40" i="18"/>
  <c r="P40" i="18"/>
  <c r="O40" i="18"/>
  <c r="N40" i="18"/>
  <c r="M40" i="18"/>
  <c r="L40" i="18"/>
  <c r="Q34" i="18"/>
  <c r="P34" i="18"/>
  <c r="O34" i="18"/>
  <c r="N34" i="18"/>
  <c r="M34" i="18"/>
  <c r="L34" i="18"/>
  <c r="Q33" i="18"/>
  <c r="P33" i="18"/>
  <c r="O33" i="18"/>
  <c r="N33" i="18"/>
  <c r="M33" i="18"/>
  <c r="L33" i="18"/>
  <c r="Q32" i="18"/>
  <c r="P32" i="18"/>
  <c r="O32" i="18"/>
  <c r="N32" i="18"/>
  <c r="M32" i="18"/>
  <c r="L32" i="18"/>
  <c r="N7" i="19" l="1"/>
  <c r="O7" i="19"/>
  <c r="P7" i="19"/>
  <c r="Q7" i="19"/>
  <c r="R7" i="19"/>
  <c r="S7" i="19"/>
  <c r="T7" i="19"/>
  <c r="U7" i="19"/>
  <c r="N13" i="19"/>
  <c r="O13" i="19"/>
  <c r="P13" i="19"/>
  <c r="Q13" i="19"/>
  <c r="R13" i="19"/>
  <c r="S13" i="19"/>
  <c r="T13" i="19"/>
  <c r="U13" i="19"/>
  <c r="N14" i="19"/>
  <c r="O14" i="19"/>
  <c r="P14" i="19"/>
  <c r="Q14" i="19"/>
  <c r="R14" i="19"/>
  <c r="S14" i="19"/>
  <c r="T14" i="19"/>
  <c r="U14" i="19"/>
  <c r="N15" i="19"/>
  <c r="O15" i="19"/>
  <c r="P15" i="19"/>
  <c r="Q15" i="19"/>
  <c r="R15" i="19"/>
  <c r="S15" i="19"/>
  <c r="T15" i="19"/>
  <c r="U15" i="19"/>
  <c r="L14" i="20"/>
  <c r="M14" i="20"/>
  <c r="N14" i="20"/>
  <c r="O14" i="20"/>
  <c r="P14" i="20"/>
  <c r="Q14" i="20"/>
  <c r="L15" i="20"/>
  <c r="M15" i="20"/>
  <c r="N15" i="20"/>
  <c r="O15" i="20"/>
  <c r="P15" i="20"/>
  <c r="Q15" i="20"/>
  <c r="L24" i="18"/>
  <c r="M24" i="18"/>
  <c r="N24" i="18"/>
  <c r="O24" i="18"/>
  <c r="P24" i="18"/>
  <c r="Q24" i="18"/>
  <c r="L25" i="18"/>
  <c r="M25" i="18"/>
  <c r="N25" i="18"/>
  <c r="O25" i="18"/>
  <c r="P25" i="18"/>
  <c r="Q25" i="18"/>
  <c r="L26" i="18"/>
  <c r="M26" i="18"/>
  <c r="N26" i="18"/>
  <c r="O26" i="18"/>
  <c r="P26" i="18"/>
  <c r="Q26" i="18"/>
  <c r="R149" i="25"/>
  <c r="Q149" i="25"/>
  <c r="P149" i="25"/>
  <c r="O149" i="25"/>
  <c r="N149" i="25"/>
  <c r="M149" i="25"/>
  <c r="R148" i="25"/>
  <c r="Q148" i="25"/>
  <c r="P148" i="25"/>
  <c r="O148" i="25"/>
  <c r="N148" i="25"/>
  <c r="M148" i="25"/>
  <c r="R147" i="25"/>
  <c r="Q147" i="25"/>
  <c r="P147" i="25"/>
  <c r="O147" i="25"/>
  <c r="N147" i="25"/>
  <c r="M147" i="25"/>
  <c r="R145" i="25"/>
  <c r="Q145" i="25"/>
  <c r="P145" i="25"/>
  <c r="O145" i="25"/>
  <c r="N145" i="25"/>
  <c r="M145" i="25"/>
  <c r="R144" i="25"/>
  <c r="Q144" i="25"/>
  <c r="P144" i="25"/>
  <c r="O144" i="25"/>
  <c r="N144" i="25"/>
  <c r="M144" i="25"/>
  <c r="R143" i="25"/>
  <c r="Q143" i="25"/>
  <c r="P143" i="25"/>
  <c r="O143" i="25"/>
  <c r="N143" i="25"/>
  <c r="M143" i="25"/>
  <c r="R141" i="25"/>
  <c r="Q141" i="25"/>
  <c r="P141" i="25"/>
  <c r="O141" i="25"/>
  <c r="N141" i="25"/>
  <c r="M141" i="25"/>
  <c r="R140" i="25"/>
  <c r="Q140" i="25"/>
  <c r="P140" i="25"/>
  <c r="O140" i="25"/>
  <c r="N140" i="25"/>
  <c r="M140" i="25"/>
  <c r="R139" i="25"/>
  <c r="Q139" i="25"/>
  <c r="P139" i="25"/>
  <c r="O139" i="25"/>
  <c r="N139" i="25"/>
  <c r="M139" i="25"/>
  <c r="R68" i="25"/>
  <c r="Q68" i="25"/>
  <c r="P68" i="25"/>
  <c r="O68" i="25"/>
  <c r="N68" i="25"/>
  <c r="M68" i="25"/>
  <c r="R67" i="25"/>
  <c r="Q67" i="25"/>
  <c r="P67" i="25"/>
  <c r="O67" i="25"/>
  <c r="N67" i="25"/>
  <c r="M67" i="25"/>
  <c r="R66" i="25"/>
  <c r="Q66" i="25"/>
  <c r="P66" i="25"/>
  <c r="O66" i="25"/>
  <c r="N66" i="25"/>
  <c r="M66" i="25"/>
  <c r="R64" i="25"/>
  <c r="Q64" i="25"/>
  <c r="P64" i="25"/>
  <c r="O64" i="25"/>
  <c r="N64" i="25"/>
  <c r="M64" i="25"/>
  <c r="R63" i="25"/>
  <c r="Q63" i="25"/>
  <c r="P63" i="25"/>
  <c r="O63" i="25"/>
  <c r="N63" i="25"/>
  <c r="M63" i="25"/>
  <c r="R62" i="25"/>
  <c r="Q62" i="25"/>
  <c r="P62" i="25"/>
  <c r="O62" i="25"/>
  <c r="N62" i="25"/>
  <c r="M62" i="25"/>
  <c r="Q42" i="25"/>
  <c r="P42" i="25"/>
  <c r="O42" i="25"/>
  <c r="N42" i="25"/>
  <c r="M42" i="25"/>
  <c r="L42" i="25"/>
  <c r="Q41" i="25"/>
  <c r="P41" i="25"/>
  <c r="O41" i="25"/>
  <c r="N41" i="25"/>
  <c r="M41" i="25"/>
  <c r="L41" i="25"/>
  <c r="Q40" i="25"/>
  <c r="P40" i="25"/>
  <c r="O40" i="25"/>
  <c r="N40" i="25"/>
  <c r="M40" i="25"/>
  <c r="L40" i="25"/>
  <c r="Q34" i="25"/>
  <c r="P34" i="25"/>
  <c r="O34" i="25"/>
  <c r="N34" i="25"/>
  <c r="M34" i="25"/>
  <c r="L34" i="25"/>
  <c r="Q33" i="25"/>
  <c r="P33" i="25"/>
  <c r="O33" i="25"/>
  <c r="N33" i="25"/>
  <c r="M33" i="25"/>
  <c r="L33" i="25"/>
  <c r="Q15" i="25"/>
  <c r="P15" i="25"/>
  <c r="O15" i="25"/>
  <c r="N15" i="25"/>
  <c r="M15" i="25"/>
  <c r="L15" i="25"/>
  <c r="Q14" i="25"/>
  <c r="P14" i="25"/>
  <c r="O14" i="25"/>
  <c r="N14" i="25"/>
  <c r="L14" i="25"/>
  <c r="Q13" i="25"/>
  <c r="P13" i="25"/>
  <c r="O13" i="25"/>
  <c r="N13" i="25"/>
  <c r="M13" i="25"/>
  <c r="L13" i="25"/>
  <c r="Q7" i="25"/>
  <c r="P7" i="25"/>
  <c r="O7" i="25"/>
  <c r="N7" i="25"/>
  <c r="M7" i="25"/>
  <c r="L7" i="25"/>
  <c r="R157" i="20"/>
  <c r="Q157" i="20"/>
  <c r="P157" i="20"/>
  <c r="O157" i="20"/>
  <c r="N157" i="20"/>
  <c r="M157" i="20"/>
  <c r="R156" i="20"/>
  <c r="Q156" i="20"/>
  <c r="P156" i="20"/>
  <c r="O156" i="20"/>
  <c r="N156" i="20"/>
  <c r="M156" i="20"/>
  <c r="R155" i="20"/>
  <c r="Q155" i="20"/>
  <c r="P155" i="20"/>
  <c r="O155" i="20"/>
  <c r="N155" i="20"/>
  <c r="M155" i="20"/>
  <c r="R153" i="20"/>
  <c r="Q153" i="20"/>
  <c r="P153" i="20"/>
  <c r="O153" i="20"/>
  <c r="N153" i="20"/>
  <c r="M153" i="20"/>
  <c r="R152" i="20"/>
  <c r="Q152" i="20"/>
  <c r="P152" i="20"/>
  <c r="O152" i="20"/>
  <c r="N152" i="20"/>
  <c r="M152" i="20"/>
  <c r="R151" i="20"/>
  <c r="Q151" i="20"/>
  <c r="P151" i="20"/>
  <c r="O151" i="20"/>
  <c r="N151" i="20"/>
  <c r="M151" i="20"/>
  <c r="R149" i="20"/>
  <c r="Q149" i="20"/>
  <c r="P149" i="20"/>
  <c r="O149" i="20"/>
  <c r="N149" i="20"/>
  <c r="M149" i="20"/>
  <c r="R148" i="20"/>
  <c r="Q148" i="20"/>
  <c r="P148" i="20"/>
  <c r="O148" i="20"/>
  <c r="N148" i="20"/>
  <c r="M148" i="20"/>
  <c r="R147" i="20"/>
  <c r="Q147" i="20"/>
  <c r="P147" i="20"/>
  <c r="O147" i="20"/>
  <c r="N147" i="20"/>
  <c r="M147" i="20"/>
  <c r="R77" i="20"/>
  <c r="Q77" i="20"/>
  <c r="P77" i="20"/>
  <c r="O77" i="20"/>
  <c r="N77" i="20"/>
  <c r="M77" i="20"/>
  <c r="R76" i="20"/>
  <c r="Q76" i="20"/>
  <c r="P76" i="20"/>
  <c r="O76" i="20"/>
  <c r="N76" i="20"/>
  <c r="M76" i="20"/>
  <c r="R75" i="20"/>
  <c r="Q75" i="20"/>
  <c r="P75" i="20"/>
  <c r="O75" i="20"/>
  <c r="N75" i="20"/>
  <c r="M75" i="20"/>
  <c r="R73" i="20"/>
  <c r="Q73" i="20"/>
  <c r="P73" i="20"/>
  <c r="O73" i="20"/>
  <c r="N73" i="20"/>
  <c r="M73" i="20"/>
  <c r="R72" i="20"/>
  <c r="Q72" i="20"/>
  <c r="P72" i="20"/>
  <c r="O72" i="20"/>
  <c r="N72" i="20"/>
  <c r="M72" i="20"/>
  <c r="R71" i="20"/>
  <c r="Q71" i="20"/>
  <c r="P71" i="20"/>
  <c r="O71" i="20"/>
  <c r="N71" i="20"/>
  <c r="M71" i="20"/>
  <c r="Q51" i="20"/>
  <c r="P51" i="20"/>
  <c r="O51" i="20"/>
  <c r="N51" i="20"/>
  <c r="M51" i="20"/>
  <c r="L51" i="20"/>
  <c r="Q50" i="20"/>
  <c r="P50" i="20"/>
  <c r="O50" i="20"/>
  <c r="N50" i="20"/>
  <c r="M50" i="20"/>
  <c r="L50" i="20"/>
  <c r="Q49" i="20"/>
  <c r="P49" i="20"/>
  <c r="O49" i="20"/>
  <c r="N49" i="20"/>
  <c r="M49" i="20"/>
  <c r="L49" i="20"/>
  <c r="Q43" i="20"/>
  <c r="P43" i="20"/>
  <c r="O43" i="20"/>
  <c r="N43" i="20"/>
  <c r="M43" i="20"/>
  <c r="L43" i="20"/>
  <c r="Q42" i="20"/>
  <c r="P42" i="20"/>
  <c r="O42" i="20"/>
  <c r="N42" i="20"/>
  <c r="M42" i="20"/>
  <c r="L42" i="20"/>
  <c r="N41" i="19"/>
  <c r="O41" i="19"/>
  <c r="P41" i="19"/>
  <c r="Q41" i="19"/>
  <c r="R41" i="19"/>
  <c r="S41" i="19"/>
  <c r="T41" i="19"/>
  <c r="U41" i="19"/>
  <c r="S42" i="19"/>
  <c r="N42" i="19"/>
  <c r="O42" i="19"/>
  <c r="P42" i="19"/>
  <c r="Q42" i="19"/>
  <c r="R42" i="19"/>
  <c r="T42" i="19"/>
  <c r="U42" i="19"/>
  <c r="N48" i="19"/>
  <c r="O48" i="19"/>
  <c r="P48" i="19"/>
  <c r="Q48" i="19"/>
  <c r="R48" i="19"/>
  <c r="S48" i="19"/>
  <c r="T48" i="19"/>
  <c r="U48" i="19"/>
  <c r="N49" i="19"/>
  <c r="O49" i="19"/>
  <c r="P49" i="19"/>
  <c r="Q49" i="19"/>
  <c r="R49" i="19"/>
  <c r="S49" i="19"/>
  <c r="T49" i="19"/>
  <c r="U49" i="19"/>
  <c r="N50" i="19"/>
  <c r="O50" i="19"/>
  <c r="P50" i="19"/>
  <c r="Q50" i="19"/>
  <c r="R50" i="19"/>
  <c r="S50" i="19"/>
  <c r="T50" i="19"/>
  <c r="U50" i="19"/>
  <c r="O70" i="19"/>
  <c r="P70" i="19"/>
  <c r="Q70" i="19"/>
  <c r="R70" i="19"/>
  <c r="S70" i="19"/>
  <c r="T70" i="19"/>
  <c r="U70" i="19"/>
  <c r="V70" i="19"/>
  <c r="O71" i="19"/>
  <c r="P71" i="19"/>
  <c r="Q71" i="19"/>
  <c r="R71" i="19"/>
  <c r="S71" i="19"/>
  <c r="T71" i="19"/>
  <c r="U71" i="19"/>
  <c r="V71" i="19"/>
  <c r="O72" i="19"/>
  <c r="P72" i="19"/>
  <c r="Q72" i="19"/>
  <c r="R72" i="19"/>
  <c r="S72" i="19"/>
  <c r="T72" i="19"/>
  <c r="U72" i="19"/>
  <c r="V72" i="19"/>
  <c r="O74" i="19"/>
  <c r="P74" i="19"/>
  <c r="Q74" i="19"/>
  <c r="R74" i="19"/>
  <c r="S74" i="19"/>
  <c r="T74" i="19"/>
  <c r="U74" i="19"/>
  <c r="V74" i="19"/>
  <c r="O75" i="19"/>
  <c r="P75" i="19"/>
  <c r="Q75" i="19"/>
  <c r="R75" i="19"/>
  <c r="S75" i="19"/>
  <c r="T75" i="19"/>
  <c r="U75" i="19"/>
  <c r="V75" i="19"/>
  <c r="O76" i="19"/>
  <c r="P76" i="19"/>
  <c r="Q76" i="19"/>
  <c r="R76" i="19"/>
  <c r="S76" i="19"/>
  <c r="T76" i="19"/>
  <c r="U76" i="19"/>
  <c r="V76" i="19"/>
  <c r="O148" i="19"/>
  <c r="P148" i="19"/>
  <c r="Q148" i="19"/>
  <c r="R148" i="19"/>
  <c r="S148" i="19"/>
  <c r="T148" i="19"/>
  <c r="U148" i="19"/>
  <c r="V148" i="19"/>
  <c r="O149" i="19"/>
  <c r="P149" i="19"/>
  <c r="Q149" i="19"/>
  <c r="R149" i="19"/>
  <c r="S149" i="19"/>
  <c r="T149" i="19"/>
  <c r="U149" i="19"/>
  <c r="V149" i="19"/>
  <c r="O150" i="19"/>
  <c r="P150" i="19"/>
  <c r="Q150" i="19"/>
  <c r="R150" i="19"/>
  <c r="S150" i="19"/>
  <c r="T150" i="19"/>
  <c r="U150" i="19"/>
  <c r="V150" i="19"/>
  <c r="O152" i="19"/>
  <c r="P152" i="19"/>
  <c r="Q152" i="19"/>
  <c r="R152" i="19"/>
  <c r="S152" i="19"/>
  <c r="T152" i="19"/>
  <c r="U152" i="19"/>
  <c r="V152" i="19"/>
  <c r="O153" i="19"/>
  <c r="P153" i="19"/>
  <c r="Q153" i="19"/>
  <c r="R153" i="19"/>
  <c r="S153" i="19"/>
  <c r="T153" i="19"/>
  <c r="U153" i="19"/>
  <c r="V153" i="19"/>
  <c r="O154" i="19"/>
  <c r="P154" i="19"/>
  <c r="Q154" i="19"/>
  <c r="R154" i="19"/>
  <c r="S154" i="19"/>
  <c r="T154" i="19"/>
  <c r="U154" i="19"/>
  <c r="V154" i="19"/>
  <c r="O156" i="19"/>
  <c r="P156" i="19"/>
  <c r="Q156" i="19"/>
  <c r="R156" i="19"/>
  <c r="S156" i="19"/>
  <c r="T156" i="19"/>
  <c r="U156" i="19"/>
  <c r="V156" i="19"/>
  <c r="O157" i="19"/>
  <c r="P157" i="19"/>
  <c r="Q157" i="19"/>
  <c r="R157" i="19"/>
  <c r="S157" i="19"/>
  <c r="T157" i="19"/>
  <c r="U157" i="19"/>
  <c r="V157" i="19"/>
  <c r="O158" i="19"/>
  <c r="P158" i="19"/>
  <c r="Q158" i="19"/>
  <c r="R158" i="19"/>
  <c r="S158" i="19"/>
  <c r="T158" i="19"/>
  <c r="U158" i="19"/>
  <c r="V158" i="19"/>
  <c r="Q17" i="18"/>
  <c r="P17" i="18"/>
  <c r="O17" i="18"/>
  <c r="N17" i="18"/>
  <c r="M17" i="18"/>
  <c r="L17" i="18"/>
  <c r="Q16" i="18"/>
  <c r="P16" i="18"/>
  <c r="O16" i="18"/>
  <c r="N16" i="18"/>
  <c r="M16" i="18"/>
  <c r="L16" i="18"/>
  <c r="Q15" i="18"/>
  <c r="P15" i="18"/>
  <c r="O15" i="18"/>
  <c r="N15" i="18"/>
  <c r="M15" i="18"/>
  <c r="L15" i="18"/>
  <c r="Q14" i="18"/>
  <c r="P14" i="18"/>
  <c r="O14" i="18"/>
  <c r="N14" i="18"/>
  <c r="M14" i="18"/>
  <c r="L14" i="18"/>
  <c r="R184" i="18"/>
  <c r="Q184" i="18"/>
  <c r="P184" i="18"/>
  <c r="O184" i="18"/>
  <c r="N184" i="18"/>
  <c r="M184" i="18"/>
  <c r="R183" i="18"/>
  <c r="Q183" i="18"/>
  <c r="P183" i="18"/>
  <c r="O183" i="18"/>
  <c r="N183" i="18"/>
  <c r="M183" i="18"/>
  <c r="R182" i="18"/>
  <c r="Q182" i="18"/>
  <c r="P182" i="18"/>
  <c r="O182" i="18"/>
  <c r="N182" i="18"/>
  <c r="M182" i="18"/>
  <c r="R180" i="18"/>
  <c r="Q180" i="18"/>
  <c r="P180" i="18"/>
  <c r="O180" i="18"/>
  <c r="N180" i="18"/>
  <c r="M180" i="18"/>
  <c r="R179" i="18"/>
  <c r="Q179" i="18"/>
  <c r="P179" i="18"/>
  <c r="O179" i="18"/>
  <c r="N179" i="18"/>
  <c r="M179" i="18"/>
  <c r="R178" i="18"/>
  <c r="Q178" i="18"/>
  <c r="P178" i="18"/>
  <c r="O178" i="18"/>
  <c r="N178" i="18"/>
  <c r="M178" i="18"/>
  <c r="R176" i="18"/>
  <c r="Q176" i="18"/>
  <c r="P176" i="18"/>
  <c r="O176" i="18"/>
  <c r="N176" i="18"/>
  <c r="M176" i="18"/>
  <c r="R175" i="18"/>
  <c r="Q175" i="18"/>
  <c r="P175" i="18"/>
  <c r="O175" i="18"/>
  <c r="N175" i="18"/>
  <c r="M175" i="18"/>
  <c r="R174" i="18"/>
  <c r="Q174" i="18"/>
  <c r="P174" i="18"/>
  <c r="O174" i="18"/>
  <c r="N174" i="18"/>
  <c r="M174" i="18"/>
  <c r="R104" i="18"/>
  <c r="Q104" i="18"/>
  <c r="P104" i="18"/>
  <c r="O104" i="18"/>
  <c r="N104" i="18"/>
  <c r="M104" i="18"/>
  <c r="R103" i="18"/>
  <c r="Q103" i="18"/>
  <c r="P103" i="18"/>
  <c r="O103" i="18"/>
  <c r="N103" i="18"/>
  <c r="M103" i="18"/>
  <c r="R102" i="18"/>
  <c r="Q102" i="18"/>
  <c r="P102" i="18"/>
  <c r="O102" i="18"/>
  <c r="N102" i="18"/>
  <c r="M102" i="18"/>
  <c r="R100" i="18"/>
  <c r="Q100" i="18"/>
  <c r="P100" i="18"/>
  <c r="O100" i="18"/>
  <c r="N100" i="18"/>
  <c r="M100" i="18"/>
  <c r="R99" i="18"/>
  <c r="Q99" i="18"/>
  <c r="P99" i="18"/>
  <c r="O99" i="18"/>
  <c r="N99" i="18"/>
  <c r="M99" i="18"/>
  <c r="R98" i="18"/>
  <c r="Q98" i="18"/>
  <c r="P98" i="18"/>
  <c r="O98" i="18"/>
  <c r="N98" i="18"/>
  <c r="M98" i="18"/>
  <c r="Q78" i="18"/>
  <c r="P78" i="18"/>
  <c r="O78" i="18"/>
  <c r="N78" i="18"/>
  <c r="M78" i="18"/>
  <c r="L78" i="18"/>
  <c r="Q77" i="18"/>
  <c r="P77" i="18"/>
  <c r="O77" i="18"/>
  <c r="N77" i="18"/>
  <c r="M77" i="18"/>
  <c r="L77" i="18"/>
  <c r="Q76" i="18"/>
  <c r="P76" i="18"/>
  <c r="O76" i="18"/>
  <c r="N76" i="18"/>
  <c r="M76" i="18"/>
  <c r="L76" i="18"/>
  <c r="R15" i="18" l="1"/>
</calcChain>
</file>

<file path=xl/sharedStrings.xml><?xml version="1.0" encoding="utf-8"?>
<sst xmlns="http://schemas.openxmlformats.org/spreadsheetml/2006/main" count="2958" uniqueCount="202">
  <si>
    <t>Total Completion Rate</t>
  </si>
  <si>
    <t>Completion at Same Institution</t>
  </si>
  <si>
    <t>Completion at Different Institution</t>
  </si>
  <si>
    <t>Still Enrolled (At Any Institution)</t>
  </si>
  <si>
    <t>Not Enrolled (At Any Institution)</t>
  </si>
  <si>
    <t>Two-Year</t>
  </si>
  <si>
    <t>Four-Year</t>
  </si>
  <si>
    <t>Overall</t>
  </si>
  <si>
    <t>Mixed Enrollment</t>
  </si>
  <si>
    <t>Age Group</t>
  </si>
  <si>
    <t>Enrollment Intensity</t>
  </si>
  <si>
    <t>Total Four-Year Completion Rate</t>
  </si>
  <si>
    <t>Four-Year Public</t>
  </si>
  <si>
    <t>Four-Year Private Nonprofit</t>
  </si>
  <si>
    <t>Four-Year Private For-Profit</t>
  </si>
  <si>
    <t>Two-Year Public</t>
  </si>
  <si>
    <t>Two-Year Private Nonprofit</t>
  </si>
  <si>
    <t>Two-Year Private For-Profit</t>
  </si>
  <si>
    <t>20 and Younger</t>
  </si>
  <si>
    <t>Older than 24</t>
  </si>
  <si>
    <t>Men</t>
  </si>
  <si>
    <t>Women</t>
  </si>
  <si>
    <t>Gender</t>
  </si>
  <si>
    <t xml:space="preserve">Women </t>
  </si>
  <si>
    <t xml:space="preserve">Total Four-Year Completions </t>
  </si>
  <si>
    <t xml:space="preserve"> </t>
  </si>
  <si>
    <t>Exclusively Full-Time</t>
  </si>
  <si>
    <t>Exclusively Part-Time</t>
  </si>
  <si>
    <t>Age at First Entry</t>
  </si>
  <si>
    <t>Completion Rates for Students Who Began at Four-Year Private Nonprofit Institutions</t>
  </si>
  <si>
    <t>Completion Rates for Students Who Began at Two-Year Public Institutions</t>
  </si>
  <si>
    <t xml:space="preserve">Completion Rates for Students Who Began at Four-Year Public Institutions </t>
  </si>
  <si>
    <t>Overall Completion Rates</t>
  </si>
  <si>
    <t>&gt;20 - 24</t>
  </si>
  <si>
    <t>Unweighted Count</t>
  </si>
  <si>
    <t>Percentage</t>
  </si>
  <si>
    <t>Percentage of Age Group</t>
  </si>
  <si>
    <t>Percentage of Gender</t>
  </si>
  <si>
    <t>Institution Type</t>
  </si>
  <si>
    <t xml:space="preserve">Percentage </t>
  </si>
  <si>
    <t>Total</t>
  </si>
  <si>
    <t>Age Missing</t>
  </si>
  <si>
    <t xml:space="preserve">  </t>
  </si>
  <si>
    <t>Race/Ethnicity</t>
  </si>
  <si>
    <t>Asian</t>
  </si>
  <si>
    <t>Black**</t>
  </si>
  <si>
    <t>Hispanic</t>
  </si>
  <si>
    <t>White**</t>
  </si>
  <si>
    <t>Other*</t>
  </si>
  <si>
    <t>Two or More Races</t>
  </si>
  <si>
    <t>Race/Ethnicity Unknown or Missing</t>
  </si>
  <si>
    <t>*The other category includes non-resident ailen, American Indian/Alaskan native, Pacific Islander, native Hawaiian or other Pacific Islander.</t>
  </si>
  <si>
    <t>**Excludes Hispanic origin.</t>
  </si>
  <si>
    <t>Percentage of Ethnicity</t>
  </si>
  <si>
    <t>Black</t>
  </si>
  <si>
    <t>White</t>
  </si>
  <si>
    <t>Private Institutions</t>
  </si>
  <si>
    <t>Other</t>
  </si>
  <si>
    <t>Age</t>
  </si>
  <si>
    <t>Subsequent Completion at a Four-Year Institution</t>
  </si>
  <si>
    <t>Two-Year Institutions</t>
  </si>
  <si>
    <t>Four-Year Institutions</t>
  </si>
  <si>
    <t>Completion Rates for Students Who Began at Four-Year Private For-Profit Institutions</t>
  </si>
  <si>
    <t>Completion Rates Across State Lines</t>
  </si>
  <si>
    <t>Completion At Same Institution</t>
  </si>
  <si>
    <t>Completion At Different Institution, In-State</t>
  </si>
  <si>
    <t>Completion At Different Institution, Out-Of-State</t>
  </si>
  <si>
    <t>Completion At Different Institution, Multiple State</t>
  </si>
  <si>
    <t xml:space="preserve">Completion rates for students who began at Multistate institutions </t>
  </si>
  <si>
    <t xml:space="preserve">   </t>
  </si>
  <si>
    <r>
      <t>1</t>
    </r>
    <r>
      <rPr>
        <b/>
        <vertAlign val="superscript"/>
        <sz val="10"/>
        <rFont val="Calibri"/>
        <family val="2"/>
        <scheme val="minor"/>
      </rPr>
      <t>st</t>
    </r>
    <r>
      <rPr>
        <b/>
        <sz val="10"/>
        <rFont val="Calibri"/>
        <family val="2"/>
        <scheme val="minor"/>
      </rPr>
      <t xml:space="preserve"> Completion at Same Institution</t>
    </r>
  </si>
  <si>
    <r>
      <t>1</t>
    </r>
    <r>
      <rPr>
        <b/>
        <vertAlign val="superscript"/>
        <sz val="10"/>
        <rFont val="Calibri"/>
        <family val="2"/>
        <scheme val="minor"/>
      </rPr>
      <t>st</t>
    </r>
    <r>
      <rPr>
        <b/>
        <sz val="10"/>
        <rFont val="Calibri"/>
        <family val="2"/>
        <scheme val="minor"/>
      </rPr>
      <t xml:space="preserve"> Completion at Different Institution</t>
    </r>
  </si>
  <si>
    <t>*Students who began at multistate institutions are not included in the rates presented in this table, thus, the total completion rates here differ from the total completion rates for the overall sample.</t>
  </si>
  <si>
    <t>4yr Public</t>
  </si>
  <si>
    <t>2yr Public</t>
  </si>
  <si>
    <t>4yr Private Nonprofit</t>
  </si>
  <si>
    <t>4yr Private For-Profit</t>
  </si>
  <si>
    <t>Stateline Analysis</t>
  </si>
  <si>
    <t>Multistate Starters</t>
  </si>
  <si>
    <t>List of Tables</t>
  </si>
  <si>
    <t>Table 1. Fall 2012 Cohort by Age at First Entry (N=2,269,618)</t>
  </si>
  <si>
    <t>Table 2. Fall 2012 Cohort by Enrollment Intensity (N=2,269,618)</t>
  </si>
  <si>
    <t>Table 3. Fall 2012 Cohort by Race and Ethnicity (N=2,269,618)</t>
  </si>
  <si>
    <t>Table 4. Fall 2012 Cohort by Age at First Entry and Enrollment Intensity (N=2,269,618)</t>
  </si>
  <si>
    <t>Table 5. Fall 2012 Cohort by Race and Ethnicity and Enrollment Intensity (N=1,661,621)</t>
  </si>
  <si>
    <t>Table 6. Fall 2012 Cohort by Gender (N=2,131,099)</t>
  </si>
  <si>
    <t>Table 7. Fall 2012 Cohort by Race and Ethnicity and Gender (N=1,599,234)</t>
  </si>
  <si>
    <t>Table 8. Fall 2012 Cohort by Gender and Age at First Entry (N=2,131,099)</t>
  </si>
  <si>
    <t>Table 9. Fall 2012 Cohort by Race and Ethnicity and Age at First Entry (N=1,661,697)</t>
  </si>
  <si>
    <t>Table 10. Fall 2012 Cohort by Race and Ethnicity, Gender, and Age at First Entry (N=1,599,234)</t>
  </si>
  <si>
    <t>Table 11. Fall 2012 Cohort by Starting Institution Type (N=2,269,618)</t>
  </si>
  <si>
    <t>Table 12. Fall 2012 Cohort by Race and Ethnicity and Starting Institution Type (N=1,661,697)</t>
  </si>
  <si>
    <t>Table 13. Fall 2012 Cohort by Race and Ethnicity, Enrollment Intensity, and Institution Type for Starting Institution (N=1,661,621)</t>
  </si>
  <si>
    <t>Table 14. Six-Year Outcomes for All Students, Students Who Started at Four-Year Institutions, and Students who Started at Two-Year Institutions (N=2,264,759)</t>
  </si>
  <si>
    <t>Table 15.  Six-Year Outcomes by Starting Institution Type (N=2,259,497)</t>
  </si>
  <si>
    <t>Table 16. Six-Year Outcomes by Enrollment Intensity (N=2,264,543)</t>
  </si>
  <si>
    <t>Table 16a. Six-Year Outcomes by Enrollment Intensity for Students Who Started at Four-year Institutions (N=1,507,075)</t>
  </si>
  <si>
    <t>Table 16b. Six-Year Outcomes by Enrollment Intensity for Students Who Started at Two-year Institutions (N=757,467)</t>
  </si>
  <si>
    <t>Table 18. Six-Year Outcomes by Gender (N=2,126,668)</t>
  </si>
  <si>
    <t>Table 19. Six-Year Outcomes by Age at First Entry (N=2,250,152)</t>
  </si>
  <si>
    <t>Table 20. Six-Year Outcomes by Race and Ethnicity and Gender (N=1,599,059)</t>
  </si>
  <si>
    <t>Table 21. Six-Year Outcomes by Gender and Age at First Entry (N=2,125,595)</t>
  </si>
  <si>
    <t>Table 22. Six-Year Outcomes by Race and Ethnicity and Age at First Entry (N=1,661,023)</t>
  </si>
  <si>
    <t>Table 23. Six-Year Outcomes of Men by Race and Ethnicity and Age of First Entry (N=740,336)</t>
  </si>
  <si>
    <t>Table 24. Six-Year Outcomes of Women by Race and Ethnicity and Age of First Entry (N=858,365)</t>
  </si>
  <si>
    <t>Table 27. Six-Year Outcomes for Students Who Started at Four-Year Public Institutions (N=1,016,340)</t>
  </si>
  <si>
    <t>Table 28. Six-Year Outcomes for Students Who Started at Four-Year Public Institutions by Enrollment Intensity (N=1,016,339)</t>
  </si>
  <si>
    <t>Table 30. Six-Year Outcomes for Students Who Started at Four-Year Public Institutions by Gender (N=949,599)</t>
  </si>
  <si>
    <t>Table 31. Six-Year Outcomes for Students Who Started at Four-Year Public Institutions by Age at First Entry (N=1,009,133)</t>
  </si>
  <si>
    <t>Table 32. Six-Year Outcomes for Students Who Started at Four-Year Public Institutions by Race and Ethnicity and Gender (N=744,203)</t>
  </si>
  <si>
    <t>Table 33. Six-Year Outcomes for Students Who Started at Four-Year Public Institutions by Gender and Age at First Entry (N=949,444)</t>
  </si>
  <si>
    <t>Table 34. Six-Year Outcomes for Students Who Started at Four-Year Public Institutions by Race and Ethnicity and Age at First Entry (N=775,878)</t>
  </si>
  <si>
    <t>Table 35. Six-Year Outcomes of Men Who Started at Four-Year Public Institutions by Race and Ethnicity and Age of First Entry (N=346,056)</t>
  </si>
  <si>
    <t>Table 36. Six-Year Outcomes of Women Who Started at Four-Year Public Institutions by Race and Ethnicity and Age of First Entry (N=398,105)</t>
  </si>
  <si>
    <t>Table 37. Six-Year Outcomes for Students Who Started at Four-Year Public Institutions by Age at First Entry and Enrollment Intensity (N=1,009,130)</t>
  </si>
  <si>
    <t>Table 38. Six-Year Outcomes for Students Who Started at Four-Year Public Institutions by Race and Ethnicity and Enrollment Intensity (N=775,919)</t>
  </si>
  <si>
    <t>*The overall excludes students with gender data missing (6.1 percent of the cohort).</t>
  </si>
  <si>
    <t>*Students with gender data missing (6.1 percent of the cohort) are excluded.</t>
  </si>
  <si>
    <t>Table 39. Six‐Year Outcomes and First Completion for Students Who Started at Two‐Year Public Institutions (N=752,206)</t>
  </si>
  <si>
    <t>Table 40. Six‐Year Outcomes and First Completion for Students Who Started at Two‐Year Public Institutions by Enrollment Intensity (N=752,205)</t>
  </si>
  <si>
    <t>Table 42. Six‐Year Outcomes and First Completion for Students Who Started at Two‐Year Public Institutions by Gender (N=709,062)</t>
  </si>
  <si>
    <t>Table 43. Six‐Year Outcomes and First Completion for Students Who Started at Two‐Year Public Institutions by Age at First Entry (N=749,613)</t>
  </si>
  <si>
    <t>Table 44. Six-Year Outcomes and First Completion for Students Who Started at Two-Year Public Institutions by Race and Ethnicity and Gender (N=523,530)</t>
  </si>
  <si>
    <t>Table 45. Six‐Year Outcomes and First Completion for Students Who Started at Two‐Year Public Institutions by Gender and Age at First Entry (N=708,632)</t>
  </si>
  <si>
    <t>Table 46. Six‐Year Outcomes and First Completion for Students Who Started at Two‐Year Public Institutions by Race and Ethnicity and Age at First Entry (N=543,589)</t>
  </si>
  <si>
    <t>Table 47. Overall Completion Rates of Men by Race and Ethnicity and Age of First Entry for Students Who Started at Two‐Year Public Institutions (N=247,153)</t>
  </si>
  <si>
    <t>Table 48. Overall Completion Rates of Women by Race and Ethnicity and Age of First Entry for Students Who Started at Two‐Year Public Institutions (N=276,140)</t>
  </si>
  <si>
    <t>Table 49. Six‐Year Outcomes and First Completion for Students Who Started at Two‐Year Public Institutions by Age at First Entry and Enrollment Intensity (N=749,612)</t>
  </si>
  <si>
    <t>Table 50. Six‐Year Outcomes and First Completion for Students Who Started at Two‐Year Public Institutions by Race and Ethnicity and Enrollment Intensity (N=543,851)</t>
  </si>
  <si>
    <t>Table 39. Six‐Year Outcomes and First Completion for Students Who Started at Two‐Year Public Institutions (N=752.206)</t>
  </si>
  <si>
    <t>Table 51. Six‐Year Outcomes for Students Who Started at Four‐Year Private Nonprofit Institutions (N=442,773)</t>
  </si>
  <si>
    <t>Table 52. Six‐Year Outcomes for Students Who Started at Four‐Year Private Nonprofit Institutions by Enrollment Intensity (N=442,627)</t>
  </si>
  <si>
    <t>Table 53. Six-Year Outcomes for Students Who Started at Four-Year Private Nonprofit Institutions by Race and Ethnicity (N=442,773)</t>
  </si>
  <si>
    <t>Table 54. Six‐Year Outcomes for Students Who Started at Four‐Year Private Nonprofit Institutions by Gender (N=416,351)</t>
  </si>
  <si>
    <t>Table 56. Six-Year Outcomes for Students Who Started at Four-Year Private Nonprofit Institutions by Gender and Race and Ethnicity (N=313,978)</t>
  </si>
  <si>
    <t>Table 57. Six‐Year Outcomes for Students Who Started at Four‐Year Private Nonprofit Institutions by Gender and Age at First Entry (N=415,880)</t>
  </si>
  <si>
    <t>Table 58. Six-Year Outcomes for Students Who Started at Four-Year Private Nonprofit Institutions by Race and Ethnicity and Age of First Entry (N=323,864)</t>
  </si>
  <si>
    <t>Table 59. Six-Year Outcomes of Men Who Started at Four-Year Private Nonprofit Institutions by Race and Ethnicity and Age of First Entry (N=140,348)</t>
  </si>
  <si>
    <t>Table 60. Six-Year Outcomes of Women Who Started at Four-Year Private Nonprofit Institutions by Race and Ethnicity and Age of First Entry (N=173,560)</t>
  </si>
  <si>
    <t>Table 61. Six‐Year Outcomes for Students Who Started at Four‐Year Private Nonprofit Institutions by Age at First Entry and Enrollment Intensity (N=437,922)</t>
  </si>
  <si>
    <t>Table 62. Six-Year Outcomes for Students Who Started at Four-Year Private Nonprofit Institutions by Race and Ethnicity and Enrollment Intensity (N=323,873)</t>
  </si>
  <si>
    <t>Table 55. Six‐Year Outcomes for Students Who Started at Four‐Year Private Nonprofit Institutions by Age at First Entry (N=438,068)</t>
  </si>
  <si>
    <t>Table 63. Six‐Year Outcomes for Students Who Started at Four‐Year Private For‐Profit Institutions (N=48,178)</t>
  </si>
  <si>
    <t>Table 64. Six‐Year Outcomes for Students Who Started at Four‐Year Private For‐Profit Institutions by Enrollment Intensity (N=48,110)</t>
  </si>
  <si>
    <t>Table 65. Six‐Year Outcomes for Students Who Started at Four‐Year Private For‐Profit Institutions by Gender (N=46,596)</t>
  </si>
  <si>
    <t>Table 66. Six‐Year Outcomes for Students Who Started at Four‐Year Private For‐Profit Institutions by Age at First Entry (N=48,088)</t>
  </si>
  <si>
    <t>Table 67. Six‐Year Outcomes for Students Who Started at Four‐Year Private For‐Profit Institutions by Gender and Age at First Entry (N=46,588)</t>
  </si>
  <si>
    <t>Table 68. Six‐Year Outcomes for Students Who Started at Four‐Year Private For‐Profit Institutions by Age at First Entry and Enrollment Intensity (N=48,020)</t>
  </si>
  <si>
    <t>Table 69. Completion Rates at Different Institutions Across State Lines (N=2,211,755)</t>
  </si>
  <si>
    <t>Table 70. Completion Rates at Different Institutions Across State Lines by Enrollment Intensity (N=2,211,608)</t>
  </si>
  <si>
    <t>Table 71. Completion Rates at Different Institutions Across State Lines by Gender (N=2,076,071)</t>
  </si>
  <si>
    <t>Table 72. Completion Rates at Different Institutions Across State Lines by Age at First Entry (N=2,197,348)</t>
  </si>
  <si>
    <t>Table 73. Completion Rates at Different Institutions Across State Lines by Gender and Age at First Entry (N=2,075,010)</t>
  </si>
  <si>
    <t>Table 74. Completion Rates at Different Institutions Across State Lines by Age at First Entry and Enrollment Intensity (N=2,197,201)</t>
  </si>
  <si>
    <t>Table 75. Completion Rates for Students Who Started at Multistate Institutions (N=53,004)</t>
  </si>
  <si>
    <t>Table 76. Completion Rates for Students Who Started at Multistate Institutions by Enrollment Intensity (N=52,936)</t>
  </si>
  <si>
    <t>Table 77. Completion Rates for Students Who Started at Multistate Institutions by Gender (N=50,598)</t>
  </si>
  <si>
    <t>Table 78. Completion Rates for Students Who Started at Multistate Institutions by Age at First Entry (N=52,804)</t>
  </si>
  <si>
    <t>Table 79. Completion Rates for Students Who Started at Multistate Institutions by Gender and Age at First Entry (N=50,587)</t>
  </si>
  <si>
    <t>Table 25. Six-Year Outcomes by Age at First Entry and Enrollment Intensity (N=2,249,937)</t>
  </si>
  <si>
    <t>Table 25. Six-Year Outcomes by Age at First Entry and Enrollment Intensity (N=2,249,937)</t>
  </si>
  <si>
    <t>Table 26. Six-Year Outcomes by Race and Ethnicity and Enrollment Intensity (N=1,661,325)</t>
  </si>
  <si>
    <t>Nonresident Alien</t>
  </si>
  <si>
    <t>Black, non-Hispanic</t>
  </si>
  <si>
    <t>American Indian/Alaskan Native</t>
  </si>
  <si>
    <t>Native Asian/Pacific Islander</t>
  </si>
  <si>
    <t>Native Hawaiian/Pacific Islander</t>
  </si>
  <si>
    <t>White, Non-Hispanic</t>
  </si>
  <si>
    <t>Two or more races</t>
  </si>
  <si>
    <t>Race/Ethnicity Unknown</t>
  </si>
  <si>
    <t>R/E</t>
  </si>
  <si>
    <t>N</t>
  </si>
  <si>
    <t>%</t>
  </si>
  <si>
    <t>Table 17a. Six-Year Outcomes by Race and Ethnicity (N=2,264,759)</t>
  </si>
  <si>
    <t>Non-Resident Alien</t>
  </si>
  <si>
    <t>Native Hawaiian or Other Pacific Islander</t>
  </si>
  <si>
    <t>Table 4. Fall 2012 Cohort by Age at First Entry and Enrollment Intensity (N=2,270,070)</t>
  </si>
  <si>
    <t>Table 5. Fall 2012 Cohort by Race and Ethnicity and Enrollment Intensity (N=1,613,513)</t>
  </si>
  <si>
    <t>Table 6. Fall 2012 Cohort by Gender (N=2,135,318)</t>
  </si>
  <si>
    <t>Table 7. Fall 2012 Cohort by Race and Ethnicity and Gender (N=1,551,392)</t>
  </si>
  <si>
    <t>Table 8. Fall 2012 Cohort by Gender and Age at First Entry (N=2,135,318)</t>
  </si>
  <si>
    <t>Table 15.  Six-Year Outcomes by Starting Institution Type (N=2,259,591)</t>
  </si>
  <si>
    <t>Table 16. Six-Year Outcomes by Enrollment Intensity (N=2,264,491)</t>
  </si>
  <si>
    <t>Table 16a. Six-Year Outcomes by Enrollment Intensity for Students Who Started at Four-year Institutions (N=1,492,838)</t>
  </si>
  <si>
    <t>Table 16b. Six-Year Outcomes by Enrollment Intensity for Students Who Started at Two-year Institutions (N=771,653)</t>
  </si>
  <si>
    <t>Table 25. Six-Year Outcomes by Age at First Entry and Enrollment Intensity (N=2,258,919)</t>
  </si>
  <si>
    <t>Table 26. Six-Year Outcomes by Race and Ethnicity and Enrollment Intensity (N=1,613,905)</t>
  </si>
  <si>
    <t>Table 27. Six-Year Outcomes for Students Who Started at Four-Year Public Institutions (N=1,011,318)</t>
  </si>
  <si>
    <t>Table 28. Six-Year Outcomes for Students Who Started at Four-Year Public Institutions by Enrollment Intensity (N=1,011,317)</t>
  </si>
  <si>
    <t>Table 30. Six-Year Outcomes for Students Who Started at Four-Year Public Institutions by Gender (N=947,921)</t>
  </si>
  <si>
    <t>Table 31. Six-Year Outcomes for Students Who Started at Four-Year Public Institutions by Age at First Entry (N=1,008,722)</t>
  </si>
  <si>
    <t>Table 32. Six-Year Outcomes for Students Who Started at Four-Year Public Institutions by Race and Ethnicity and Gender (N=731,465)</t>
  </si>
  <si>
    <t>Table 29a. Six-Year Outcomes for Students Who Started at Four-Year Public Institutions by Race and Ethnicity (N=1,011,318)</t>
  </si>
  <si>
    <t>Table 17a. Six-Year Outcomes by Race and Ethnicity (N=2,264,948)</t>
  </si>
  <si>
    <t>Table 29a. Six-Year Outcomes for Students Who Started at Four-Year Public Institutions by Race and Ethnicity (N=1,016,339)</t>
  </si>
  <si>
    <t>Table 29. Six-Year Outcomes for Students Who Started at Four-Year Public Institutions by Expanded Other Race and Ethnicity (N=46,615)</t>
  </si>
  <si>
    <t>Table 29b. Six-Year Outcomes for Students Who Started at Four-Year Public Institutions by Expanded Other Race and Ethnicity (N=46,615)</t>
  </si>
  <si>
    <t>Table 17b. Six-Year Outcomes by Expanded Other Race and Ethnicity (N=85,029)</t>
  </si>
  <si>
    <t>Table 41a. Six-Year Outcomes and First Completion for Students Who Started at Two-Year Public Institutions by Race and Ethnicity (N=752,206)</t>
  </si>
  <si>
    <t>Table 41b. Six-Year Outcomes and First Completion for Students Who Started at Two-Year Public Institutions by Expanded Other Race and Ethnicity (N=15,723)</t>
  </si>
  <si>
    <t>Outcomes for students enrolled in two-year private nonprofit and for-profit institutions (N = 5,262) are not disaggregated by institution type, but are included in overall numbers.</t>
  </si>
  <si>
    <t>Outcomes for students enrolled in two-year private nonprofit and for-profit institutions are not disaggregated by institution type, but are included in overall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</si>
</sst>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10"/>
      <name val="Calibri"/>
      <family val="2"/>
      <scheme val="minor"/>
    </font>
    <font>
      <sz val="9"/>
      <color theme="1"/>
      <name val="Calibri"/>
      <family val="2"/>
      <scheme val="minor"/>
    </font>
    <font>
      <b/>
      <sz val="10"/>
      <name val="Calibri"/>
      <family val="2"/>
      <scheme val="minor"/>
    </font>
    <font>
      <i/>
      <sz val="10"/>
      <name val="Calibri"/>
      <family val="2"/>
      <scheme val="minor"/>
    </font>
    <font>
      <b/>
      <i/>
      <sz val="10"/>
      <name val="Calibri"/>
      <family val="2"/>
      <scheme val="minor"/>
    </font>
    <font>
      <b/>
      <vertAlign val="superscript"/>
      <sz val="10"/>
      <name val="Calibri"/>
      <family val="2"/>
      <scheme val="minor"/>
    </font>
    <font>
      <b/>
      <i/>
      <sz val="10"/>
      <color theme="1"/>
      <name val="Calibri"/>
      <family val="2"/>
      <scheme val="minor"/>
    </font>
    <font>
      <u/>
      <sz val="11"/>
      <color theme="10"/>
      <name val="Calibri"/>
      <family val="2"/>
      <scheme val="minor"/>
    </font>
    <font>
      <b/>
      <sz val="11"/>
      <name val="Calibri"/>
      <family val="2"/>
      <scheme val="minor"/>
    </font>
    <font>
      <u/>
      <sz val="11"/>
      <name val="Calibri"/>
      <family val="2"/>
      <scheme val="minor"/>
    </font>
    <font>
      <sz val="11"/>
      <name val="Calibri"/>
      <family val="2"/>
      <scheme val="minor"/>
    </font>
    <font>
      <sz val="10"/>
      <color rgb="FFFF0000"/>
      <name val="Calibri"/>
      <family val="2"/>
      <scheme val="minor"/>
    </font>
    <font>
      <b/>
      <sz val="10"/>
      <color rgb="FFFF000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7" fillId="0" borderId="0" applyNumberFormat="0" applyFill="0" applyBorder="0" applyAlignment="0" applyProtection="0"/>
  </cellStyleXfs>
  <cellXfs count="282">
    <xf numFmtId="0" fontId="0" fillId="0" borderId="0" xfId="0"/>
    <xf numFmtId="4" fontId="18" fillId="0" borderId="0" xfId="0" applyNumberFormat="1" applyFont="1" applyFill="1" applyBorder="1"/>
    <xf numFmtId="2" fontId="18" fillId="0" borderId="10" xfId="0" applyNumberFormat="1" applyFont="1" applyFill="1" applyBorder="1"/>
    <xf numFmtId="2" fontId="18" fillId="0" borderId="0" xfId="0" applyNumberFormat="1" applyFont="1" applyFill="1" applyBorder="1"/>
    <xf numFmtId="4" fontId="18" fillId="0" borderId="10" xfId="0" applyNumberFormat="1" applyFont="1" applyFill="1" applyBorder="1"/>
    <xf numFmtId="3" fontId="18" fillId="0" borderId="0" xfId="0" applyNumberFormat="1" applyFont="1" applyFill="1"/>
    <xf numFmtId="3" fontId="20" fillId="0" borderId="10" xfId="0" applyNumberFormat="1" applyFont="1" applyFill="1" applyBorder="1"/>
    <xf numFmtId="3" fontId="19" fillId="0" borderId="10" xfId="0" applyNumberFormat="1" applyFont="1" applyFill="1" applyBorder="1" applyAlignment="1">
      <alignment horizontal="center" vertical="center" wrapText="1"/>
    </xf>
    <xf numFmtId="0" fontId="0" fillId="0" borderId="0" xfId="0" applyFont="1" applyFill="1"/>
    <xf numFmtId="3" fontId="18" fillId="0" borderId="10" xfId="0" applyNumberFormat="1" applyFont="1" applyFill="1" applyBorder="1" applyAlignment="1">
      <alignment vertical="top" wrapText="1"/>
    </xf>
    <xf numFmtId="3" fontId="16" fillId="0" borderId="0" xfId="0" applyNumberFormat="1" applyFont="1" applyFill="1" applyBorder="1"/>
    <xf numFmtId="0" fontId="19" fillId="0" borderId="10" xfId="0" applyFont="1" applyFill="1" applyBorder="1"/>
    <xf numFmtId="3" fontId="18" fillId="0" borderId="0" xfId="0" applyNumberFormat="1" applyFont="1" applyFill="1" applyBorder="1"/>
    <xf numFmtId="3" fontId="18" fillId="0" borderId="10" xfId="0" applyNumberFormat="1" applyFont="1" applyFill="1" applyBorder="1"/>
    <xf numFmtId="0" fontId="19" fillId="0" borderId="10" xfId="0" applyFont="1" applyFill="1" applyBorder="1" applyAlignment="1">
      <alignment horizontal="center" vertical="center" wrapText="1"/>
    </xf>
    <xf numFmtId="0" fontId="0" fillId="0" borderId="0" xfId="0"/>
    <xf numFmtId="3" fontId="19" fillId="0" borderId="10" xfId="0" applyNumberFormat="1" applyFont="1" applyFill="1" applyBorder="1"/>
    <xf numFmtId="3" fontId="19" fillId="0" borderId="0" xfId="0" applyNumberFormat="1" applyFont="1" applyBorder="1"/>
    <xf numFmtId="3" fontId="19" fillId="0" borderId="0" xfId="0" applyNumberFormat="1" applyFont="1" applyFill="1" applyBorder="1"/>
    <xf numFmtId="4" fontId="18" fillId="0" borderId="0" xfId="0" applyNumberFormat="1" applyFont="1" applyBorder="1"/>
    <xf numFmtId="3" fontId="18" fillId="0" borderId="0" xfId="0" applyNumberFormat="1" applyFont="1" applyBorder="1"/>
    <xf numFmtId="4" fontId="19" fillId="0" borderId="0" xfId="0" applyNumberFormat="1" applyFont="1" applyFill="1" applyBorder="1"/>
    <xf numFmtId="4" fontId="19" fillId="0" borderId="10" xfId="0" applyNumberFormat="1" applyFont="1" applyFill="1" applyBorder="1"/>
    <xf numFmtId="3" fontId="19" fillId="0" borderId="16" xfId="0" applyNumberFormat="1" applyFont="1" applyFill="1" applyBorder="1" applyAlignment="1">
      <alignment horizontal="left" vertical="center" wrapText="1"/>
    </xf>
    <xf numFmtId="4" fontId="19" fillId="0" borderId="16" xfId="0" applyNumberFormat="1" applyFont="1" applyFill="1" applyBorder="1" applyAlignment="1">
      <alignment horizontal="left" vertical="center" wrapText="1"/>
    </xf>
    <xf numFmtId="4" fontId="19" fillId="0" borderId="10" xfId="0" applyNumberFormat="1" applyFont="1" applyFill="1" applyBorder="1" applyAlignment="1">
      <alignment horizontal="center" vertical="center" wrapText="1"/>
    </xf>
    <xf numFmtId="3" fontId="19" fillId="0" borderId="12" xfId="0" applyNumberFormat="1" applyFont="1" applyFill="1" applyBorder="1" applyAlignment="1">
      <alignment vertical="top"/>
    </xf>
    <xf numFmtId="4" fontId="19" fillId="0" borderId="12" xfId="0" applyNumberFormat="1" applyFont="1" applyFill="1" applyBorder="1" applyAlignment="1">
      <alignment vertical="top"/>
    </xf>
    <xf numFmtId="4" fontId="18" fillId="0" borderId="10" xfId="0" applyNumberFormat="1" applyFont="1" applyBorder="1"/>
    <xf numFmtId="3" fontId="19" fillId="0" borderId="10" xfId="0" applyNumberFormat="1" applyFont="1" applyFill="1" applyBorder="1" applyAlignment="1">
      <alignment vertical="top"/>
    </xf>
    <xf numFmtId="4" fontId="19" fillId="0" borderId="10" xfId="0" applyNumberFormat="1" applyFont="1" applyFill="1" applyBorder="1" applyAlignment="1">
      <alignment vertical="top"/>
    </xf>
    <xf numFmtId="4" fontId="18" fillId="0" borderId="10" xfId="0" applyNumberFormat="1" applyFont="1" applyFill="1" applyBorder="1" applyAlignment="1">
      <alignment vertical="top" wrapText="1"/>
    </xf>
    <xf numFmtId="4" fontId="20" fillId="0" borderId="0" xfId="0" applyNumberFormat="1" applyFont="1" applyFill="1" applyBorder="1"/>
    <xf numFmtId="3" fontId="19" fillId="0" borderId="0" xfId="0" applyNumberFormat="1" applyFont="1" applyFill="1" applyBorder="1" applyAlignment="1">
      <alignment vertical="top"/>
    </xf>
    <xf numFmtId="4" fontId="19" fillId="0" borderId="0" xfId="0" applyNumberFormat="1" applyFont="1" applyFill="1" applyBorder="1" applyAlignment="1">
      <alignment vertical="top"/>
    </xf>
    <xf numFmtId="2" fontId="20" fillId="0" borderId="0" xfId="0" applyNumberFormat="1" applyFont="1" applyFill="1" applyBorder="1"/>
    <xf numFmtId="3" fontId="20" fillId="0" borderId="0" xfId="0" applyNumberFormat="1" applyFont="1" applyFill="1" applyBorder="1"/>
    <xf numFmtId="2" fontId="19" fillId="0" borderId="10" xfId="0" applyNumberFormat="1" applyFont="1" applyFill="1" applyBorder="1" applyAlignment="1">
      <alignment horizontal="center" vertical="center" wrapText="1"/>
    </xf>
    <xf numFmtId="2" fontId="19" fillId="0" borderId="10" xfId="0" applyNumberFormat="1" applyFont="1" applyFill="1" applyBorder="1"/>
    <xf numFmtId="3" fontId="19" fillId="0" borderId="10" xfId="0" applyNumberFormat="1" applyFont="1" applyFill="1" applyBorder="1" applyAlignment="1">
      <alignment horizontal="left" vertical="center" wrapText="1"/>
    </xf>
    <xf numFmtId="3" fontId="19" fillId="0" borderId="13" xfId="0" applyNumberFormat="1" applyFont="1" applyFill="1" applyBorder="1" applyAlignment="1">
      <alignment horizontal="center" vertical="center" wrapText="1"/>
    </xf>
    <xf numFmtId="2" fontId="19" fillId="0" borderId="10" xfId="0" applyNumberFormat="1" applyFont="1" applyFill="1" applyBorder="1" applyAlignment="1">
      <alignment horizontal="left" vertical="center" wrapText="1"/>
    </xf>
    <xf numFmtId="2" fontId="18" fillId="0" borderId="13" xfId="0" applyNumberFormat="1" applyFont="1" applyFill="1" applyBorder="1" applyAlignment="1">
      <alignment horizontal="right" vertical="center" wrapText="1"/>
    </xf>
    <xf numFmtId="2" fontId="19" fillId="0" borderId="10" xfId="0" applyNumberFormat="1" applyFont="1" applyFill="1" applyBorder="1" applyAlignment="1">
      <alignment vertical="top"/>
    </xf>
    <xf numFmtId="0" fontId="0" fillId="0" borderId="0" xfId="0" applyFont="1" applyFill="1" applyAlignment="1"/>
    <xf numFmtId="3" fontId="21" fillId="0" borderId="0" xfId="0" applyNumberFormat="1" applyFont="1" applyFill="1"/>
    <xf numFmtId="4" fontId="21" fillId="0" borderId="0" xfId="0" applyNumberFormat="1" applyFont="1" applyFill="1"/>
    <xf numFmtId="4" fontId="19" fillId="0" borderId="10" xfId="0" applyNumberFormat="1" applyFont="1" applyFill="1" applyBorder="1" applyAlignment="1">
      <alignment horizontal="left" vertical="center" wrapText="1"/>
    </xf>
    <xf numFmtId="0" fontId="20" fillId="0" borderId="0" xfId="0" applyFont="1"/>
    <xf numFmtId="0" fontId="22" fillId="0" borderId="10" xfId="0" applyFont="1" applyFill="1" applyBorder="1"/>
    <xf numFmtId="3" fontId="22" fillId="0" borderId="10" xfId="0" applyNumberFormat="1" applyFont="1" applyFill="1" applyBorder="1"/>
    <xf numFmtId="2" fontId="22" fillId="0" borderId="10" xfId="43" applyNumberFormat="1" applyFont="1" applyFill="1" applyBorder="1"/>
    <xf numFmtId="2" fontId="20" fillId="0" borderId="0" xfId="43" applyNumberFormat="1" applyFont="1"/>
    <xf numFmtId="2" fontId="20" fillId="0" borderId="10" xfId="43" applyNumberFormat="1" applyFont="1" applyFill="1" applyBorder="1"/>
    <xf numFmtId="0" fontId="22" fillId="0" borderId="10" xfId="0" applyFont="1" applyBorder="1" applyAlignment="1">
      <alignment horizontal="left" vertical="top"/>
    </xf>
    <xf numFmtId="0" fontId="20" fillId="0" borderId="10" xfId="0" applyFont="1" applyBorder="1"/>
    <xf numFmtId="4" fontId="20" fillId="0" borderId="10" xfId="0" applyNumberFormat="1" applyFont="1" applyBorder="1"/>
    <xf numFmtId="0" fontId="23" fillId="0" borderId="0" xfId="0" applyFont="1"/>
    <xf numFmtId="4" fontId="20" fillId="0" borderId="0" xfId="0" applyNumberFormat="1" applyFont="1"/>
    <xf numFmtId="0" fontId="22" fillId="0" borderId="0" xfId="0" applyFont="1" applyFill="1" applyBorder="1"/>
    <xf numFmtId="2" fontId="20" fillId="0" borderId="0" xfId="43" applyNumberFormat="1" applyFont="1" applyFill="1" applyBorder="1"/>
    <xf numFmtId="0" fontId="20" fillId="0" borderId="0" xfId="0" applyFont="1" applyBorder="1"/>
    <xf numFmtId="0" fontId="24" fillId="0" borderId="0" xfId="0" applyFont="1" applyFill="1" applyBorder="1"/>
    <xf numFmtId="3" fontId="22" fillId="0" borderId="10" xfId="0" applyNumberFormat="1" applyFont="1" applyFill="1" applyBorder="1" applyAlignment="1">
      <alignment vertical="top" wrapText="1"/>
    </xf>
    <xf numFmtId="2" fontId="22" fillId="0" borderId="10" xfId="43" applyNumberFormat="1" applyFont="1" applyFill="1" applyBorder="1" applyAlignment="1">
      <alignment vertical="top" wrapText="1"/>
    </xf>
    <xf numFmtId="0" fontId="22" fillId="0" borderId="0" xfId="0" applyFont="1" applyFill="1" applyBorder="1" applyAlignment="1">
      <alignment horizontal="left" vertical="top"/>
    </xf>
    <xf numFmtId="3" fontId="22" fillId="0" borderId="0" xfId="0" applyNumberFormat="1" applyFont="1" applyFill="1" applyBorder="1"/>
    <xf numFmtId="3" fontId="20" fillId="0" borderId="10" xfId="0" applyNumberFormat="1" applyFont="1" applyFill="1" applyBorder="1" applyAlignment="1">
      <alignment vertical="top" wrapText="1"/>
    </xf>
    <xf numFmtId="2" fontId="20" fillId="0" borderId="10" xfId="43" applyNumberFormat="1" applyFont="1" applyFill="1" applyBorder="1" applyAlignment="1">
      <alignment vertical="top" wrapText="1"/>
    </xf>
    <xf numFmtId="2" fontId="20" fillId="0" borderId="0" xfId="0" applyNumberFormat="1" applyFont="1"/>
    <xf numFmtId="0" fontId="22" fillId="0" borderId="10" xfId="0" applyFont="1" applyFill="1" applyBorder="1" applyAlignment="1">
      <alignment horizontal="left"/>
    </xf>
    <xf numFmtId="3" fontId="22" fillId="0" borderId="10" xfId="0" applyNumberFormat="1" applyFont="1" applyFill="1" applyBorder="1" applyAlignment="1">
      <alignment horizontal="right"/>
    </xf>
    <xf numFmtId="10" fontId="20" fillId="0" borderId="0" xfId="0" applyNumberFormat="1" applyFont="1"/>
    <xf numFmtId="0" fontId="20" fillId="0" borderId="0" xfId="0" applyFont="1" applyFill="1"/>
    <xf numFmtId="0" fontId="22" fillId="0" borderId="16" xfId="0" applyFont="1" applyFill="1" applyBorder="1" applyAlignment="1">
      <alignment horizontal="left" vertical="center" wrapText="1"/>
    </xf>
    <xf numFmtId="3" fontId="22" fillId="0" borderId="10" xfId="0" applyNumberFormat="1" applyFont="1" applyFill="1" applyBorder="1" applyAlignment="1">
      <alignment horizontal="right" vertical="center" wrapText="1"/>
    </xf>
    <xf numFmtId="2" fontId="22" fillId="0" borderId="10" xfId="43" applyNumberFormat="1" applyFont="1" applyFill="1" applyBorder="1" applyAlignment="1">
      <alignment horizontal="right" vertical="center" wrapText="1"/>
    </xf>
    <xf numFmtId="0" fontId="22" fillId="0" borderId="12" xfId="0" applyFont="1" applyFill="1" applyBorder="1" applyAlignment="1">
      <alignment vertical="top"/>
    </xf>
    <xf numFmtId="0" fontId="22" fillId="0" borderId="12" xfId="0" applyFont="1" applyFill="1" applyBorder="1" applyAlignment="1">
      <alignment horizontal="left" vertical="top"/>
    </xf>
    <xf numFmtId="0" fontId="22" fillId="0" borderId="10" xfId="0" applyFont="1" applyFill="1" applyBorder="1" applyAlignment="1">
      <alignment vertical="top"/>
    </xf>
    <xf numFmtId="0" fontId="22" fillId="0" borderId="0" xfId="0" applyFont="1" applyAlignment="1">
      <alignment horizontal="left" vertical="top"/>
    </xf>
    <xf numFmtId="0" fontId="22" fillId="0" borderId="0" xfId="0" applyFont="1" applyBorder="1" applyAlignment="1">
      <alignment horizontal="left" vertical="top"/>
    </xf>
    <xf numFmtId="2" fontId="20" fillId="0" borderId="0" xfId="0" applyNumberFormat="1" applyFont="1" applyBorder="1"/>
    <xf numFmtId="0" fontId="22" fillId="0" borderId="0" xfId="0" applyFont="1" applyFill="1" applyBorder="1" applyAlignment="1">
      <alignment horizontal="center" vertical="center"/>
    </xf>
    <xf numFmtId="3" fontId="20" fillId="0" borderId="10" xfId="0" applyNumberFormat="1" applyFont="1" applyFill="1" applyBorder="1" applyAlignment="1">
      <alignment horizontal="right" vertical="center" wrapText="1"/>
    </xf>
    <xf numFmtId="2" fontId="20" fillId="0" borderId="10" xfId="43" applyNumberFormat="1" applyFont="1" applyFill="1" applyBorder="1" applyAlignment="1">
      <alignment horizontal="right" vertical="center" wrapText="1"/>
    </xf>
    <xf numFmtId="0" fontId="22" fillId="0" borderId="10" xfId="0" applyFont="1" applyFill="1" applyBorder="1" applyAlignment="1">
      <alignment horizontal="center" vertical="center" wrapText="1"/>
    </xf>
    <xf numFmtId="0" fontId="20" fillId="0" borderId="10" xfId="0" applyFont="1" applyFill="1" applyBorder="1"/>
    <xf numFmtId="0" fontId="20" fillId="0" borderId="10" xfId="0" applyFont="1" applyFill="1" applyBorder="1" applyAlignment="1">
      <alignment vertical="top" wrapText="1"/>
    </xf>
    <xf numFmtId="0" fontId="22" fillId="0" borderId="0" xfId="0" applyFont="1" applyFill="1" applyBorder="1" applyAlignment="1">
      <alignment vertical="top"/>
    </xf>
    <xf numFmtId="0" fontId="20" fillId="0" borderId="0" xfId="0" applyFont="1" applyFill="1" applyBorder="1"/>
    <xf numFmtId="0" fontId="22" fillId="0" borderId="0" xfId="0" applyFont="1" applyFill="1" applyBorder="1" applyAlignment="1">
      <alignment vertical="center" wrapText="1"/>
    </xf>
    <xf numFmtId="3" fontId="20" fillId="0" borderId="21" xfId="0" applyNumberFormat="1" applyFont="1" applyFill="1" applyBorder="1"/>
    <xf numFmtId="4" fontId="20" fillId="0" borderId="10" xfId="0" applyNumberFormat="1" applyFont="1" applyFill="1" applyBorder="1"/>
    <xf numFmtId="2" fontId="20" fillId="0" borderId="10" xfId="0" applyNumberFormat="1" applyFont="1" applyFill="1" applyBorder="1"/>
    <xf numFmtId="3" fontId="20" fillId="0" borderId="14" xfId="0" applyNumberFormat="1" applyFont="1" applyFill="1" applyBorder="1"/>
    <xf numFmtId="0" fontId="20" fillId="0" borderId="0" xfId="0" applyFont="1" applyFill="1" applyBorder="1" applyAlignment="1">
      <alignment horizontal="right" vertical="top" wrapText="1"/>
    </xf>
    <xf numFmtId="0" fontId="20" fillId="0" borderId="0" xfId="0" applyFont="1" applyFill="1" applyBorder="1" applyAlignment="1">
      <alignment vertical="top" wrapText="1"/>
    </xf>
    <xf numFmtId="3" fontId="22" fillId="0" borderId="10" xfId="0" applyNumberFormat="1" applyFont="1" applyFill="1" applyBorder="1" applyAlignment="1">
      <alignment horizontal="center" vertical="center" wrapText="1"/>
    </xf>
    <xf numFmtId="3" fontId="20" fillId="0" borderId="0" xfId="0" applyNumberFormat="1" applyFont="1" applyFill="1" applyBorder="1" applyAlignment="1">
      <alignment vertical="top" wrapText="1"/>
    </xf>
    <xf numFmtId="0" fontId="22" fillId="0" borderId="13" xfId="0" applyFont="1" applyFill="1" applyBorder="1" applyAlignment="1">
      <alignment horizontal="left" vertical="center"/>
    </xf>
    <xf numFmtId="0" fontId="22" fillId="0" borderId="13" xfId="0" applyFont="1" applyFill="1" applyBorder="1" applyAlignment="1">
      <alignment horizontal="center" vertical="center" wrapText="1"/>
    </xf>
    <xf numFmtId="0" fontId="22" fillId="0" borderId="10" xfId="0" applyFont="1" applyFill="1" applyBorder="1" applyAlignment="1">
      <alignment horizontal="left" vertical="center" wrapText="1"/>
    </xf>
    <xf numFmtId="0" fontId="22" fillId="0" borderId="10" xfId="0" applyFont="1" applyFill="1" applyBorder="1" applyAlignment="1">
      <alignment horizontal="left" vertical="top"/>
    </xf>
    <xf numFmtId="3" fontId="20" fillId="0" borderId="0" xfId="0" applyNumberFormat="1" applyFont="1" applyFill="1"/>
    <xf numFmtId="2" fontId="20" fillId="0" borderId="10" xfId="0" applyNumberFormat="1" applyFont="1" applyBorder="1"/>
    <xf numFmtId="0" fontId="22" fillId="0" borderId="0" xfId="0" applyFont="1" applyBorder="1" applyAlignment="1">
      <alignment vertical="top"/>
    </xf>
    <xf numFmtId="0" fontId="22" fillId="0" borderId="0" xfId="0" applyFont="1" applyBorder="1" applyAlignment="1">
      <alignment vertical="center" wrapText="1"/>
    </xf>
    <xf numFmtId="3" fontId="20" fillId="0" borderId="10" xfId="0" applyNumberFormat="1" applyFont="1" applyFill="1" applyBorder="1" applyAlignment="1">
      <alignment horizontal="right"/>
    </xf>
    <xf numFmtId="3" fontId="20" fillId="0" borderId="0" xfId="0" applyNumberFormat="1" applyFont="1" applyFill="1" applyBorder="1" applyAlignment="1">
      <alignment horizontal="right"/>
    </xf>
    <xf numFmtId="0" fontId="22" fillId="0" borderId="0" xfId="0" applyFont="1" applyBorder="1"/>
    <xf numFmtId="0" fontId="22" fillId="0" borderId="10" xfId="0" applyFont="1" applyBorder="1"/>
    <xf numFmtId="0" fontId="20" fillId="0" borderId="10" xfId="0" applyFont="1" applyFill="1" applyBorder="1" applyAlignment="1">
      <alignment horizontal="right"/>
    </xf>
    <xf numFmtId="164" fontId="20" fillId="0" borderId="10" xfId="42" applyNumberFormat="1" applyFont="1" applyFill="1" applyBorder="1" applyAlignment="1"/>
    <xf numFmtId="164" fontId="20" fillId="0" borderId="0" xfId="42" applyNumberFormat="1" applyFont="1" applyFill="1" applyAlignment="1"/>
    <xf numFmtId="164" fontId="20" fillId="0" borderId="10" xfId="42" applyNumberFormat="1" applyFont="1" applyFill="1" applyBorder="1"/>
    <xf numFmtId="164" fontId="20" fillId="0" borderId="0" xfId="42" applyNumberFormat="1" applyFont="1" applyFill="1" applyBorder="1"/>
    <xf numFmtId="0" fontId="20" fillId="0" borderId="16" xfId="0" applyFont="1" applyFill="1" applyBorder="1"/>
    <xf numFmtId="0" fontId="22" fillId="0" borderId="12" xfId="0" applyFont="1" applyFill="1" applyBorder="1" applyAlignment="1">
      <alignment horizontal="left" vertical="top"/>
    </xf>
    <xf numFmtId="0" fontId="22" fillId="0" borderId="10" xfId="0" applyFont="1" applyFill="1" applyBorder="1" applyAlignment="1">
      <alignment horizontal="left" vertical="top"/>
    </xf>
    <xf numFmtId="0" fontId="22" fillId="0" borderId="10"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12" xfId="0" applyFont="1" applyFill="1" applyBorder="1" applyAlignment="1">
      <alignment vertical="top"/>
    </xf>
    <xf numFmtId="0" fontId="22" fillId="0" borderId="13" xfId="0" applyFont="1" applyFill="1" applyBorder="1" applyAlignment="1">
      <alignment horizontal="left" vertical="center"/>
    </xf>
    <xf numFmtId="0" fontId="20" fillId="0" borderId="10" xfId="0" applyFont="1" applyFill="1" applyBorder="1" applyAlignment="1">
      <alignment vertical="top" wrapText="1"/>
    </xf>
    <xf numFmtId="0" fontId="22" fillId="0" borderId="16" xfId="0" applyFont="1" applyFill="1" applyBorder="1" applyAlignment="1">
      <alignment horizontal="left" vertical="center" wrapText="1"/>
    </xf>
    <xf numFmtId="0" fontId="22" fillId="0" borderId="10" xfId="0" applyFont="1" applyFill="1" applyBorder="1" applyAlignment="1">
      <alignment horizontal="center" vertical="center" wrapText="1"/>
    </xf>
    <xf numFmtId="0" fontId="22" fillId="0" borderId="13" xfId="0" applyFont="1" applyFill="1" applyBorder="1" applyAlignment="1">
      <alignment horizontal="left" vertical="center"/>
    </xf>
    <xf numFmtId="0" fontId="22" fillId="0" borderId="10" xfId="0" applyFont="1" applyFill="1" applyBorder="1" applyAlignment="1">
      <alignment horizontal="left" vertical="top"/>
    </xf>
    <xf numFmtId="0" fontId="22" fillId="0" borderId="12" xfId="0" applyFont="1" applyFill="1" applyBorder="1" applyAlignment="1">
      <alignment vertical="top"/>
    </xf>
    <xf numFmtId="0" fontId="22" fillId="0" borderId="13" xfId="0" applyFont="1" applyFill="1" applyBorder="1" applyAlignment="1">
      <alignment horizontal="center" vertical="center" wrapText="1"/>
    </xf>
    <xf numFmtId="0" fontId="20" fillId="0" borderId="10" xfId="0" applyFont="1" applyFill="1" applyBorder="1" applyAlignment="1">
      <alignment vertical="top" wrapText="1"/>
    </xf>
    <xf numFmtId="0" fontId="22" fillId="0" borderId="16" xfId="0" applyFont="1" applyFill="1" applyBorder="1" applyAlignment="1">
      <alignment horizontal="left" vertical="center" wrapText="1"/>
    </xf>
    <xf numFmtId="0" fontId="22" fillId="0" borderId="0" xfId="0" applyFont="1" applyFill="1" applyBorder="1" applyAlignment="1">
      <alignment vertical="center"/>
    </xf>
    <xf numFmtId="3" fontId="20" fillId="0" borderId="0" xfId="0" applyNumberFormat="1" applyFont="1" applyBorder="1"/>
    <xf numFmtId="3" fontId="20" fillId="0" borderId="0" xfId="0" applyNumberFormat="1" applyFont="1"/>
    <xf numFmtId="2" fontId="18" fillId="0" borderId="0" xfId="0" applyNumberFormat="1" applyFont="1" applyFill="1" applyBorder="1" applyAlignment="1">
      <alignment horizontal="center"/>
    </xf>
    <xf numFmtId="3" fontId="26" fillId="0" borderId="0" xfId="0" applyNumberFormat="1" applyFont="1" applyFill="1" applyBorder="1" applyAlignment="1">
      <alignment horizontal="left" wrapText="1"/>
    </xf>
    <xf numFmtId="0" fontId="28" fillId="0" borderId="0" xfId="0" applyFont="1"/>
    <xf numFmtId="0" fontId="29" fillId="0" borderId="0" xfId="45" applyFont="1"/>
    <xf numFmtId="0" fontId="30" fillId="0" borderId="0" xfId="0" applyFont="1"/>
    <xf numFmtId="0" fontId="22" fillId="0" borderId="0" xfId="0" applyFont="1" applyFill="1" applyBorder="1" applyAlignment="1">
      <alignment horizontal="center" vertical="center" wrapText="1"/>
    </xf>
    <xf numFmtId="0" fontId="22" fillId="0" borderId="0" xfId="0" applyFont="1" applyFill="1" applyBorder="1" applyAlignment="1">
      <alignment horizontal="center" vertical="center"/>
    </xf>
    <xf numFmtId="0" fontId="0" fillId="0" borderId="0" xfId="0" applyFill="1"/>
    <xf numFmtId="3" fontId="19" fillId="0" borderId="0" xfId="0" applyNumberFormat="1" applyFont="1" applyFill="1" applyBorder="1" applyAlignment="1">
      <alignment horizontal="left" wrapText="1"/>
    </xf>
    <xf numFmtId="0" fontId="32" fillId="0" borderId="0" xfId="0" applyFont="1" applyBorder="1" applyAlignment="1">
      <alignment horizontal="left" vertical="top"/>
    </xf>
    <xf numFmtId="0" fontId="32" fillId="0" borderId="0" xfId="0" applyFont="1" applyFill="1" applyBorder="1" applyAlignment="1">
      <alignment horizontal="left" vertical="top"/>
    </xf>
    <xf numFmtId="3" fontId="31" fillId="0" borderId="0" xfId="0" applyNumberFormat="1" applyFont="1" applyFill="1" applyBorder="1"/>
    <xf numFmtId="0" fontId="32" fillId="0" borderId="0" xfId="0" applyFont="1" applyFill="1" applyBorder="1"/>
    <xf numFmtId="10" fontId="20" fillId="0" borderId="0" xfId="0" applyNumberFormat="1" applyFont="1" applyFill="1" applyBorder="1"/>
    <xf numFmtId="0" fontId="27" fillId="0" borderId="0" xfId="45"/>
    <xf numFmtId="0" fontId="22" fillId="0" borderId="0" xfId="0" applyFont="1" applyFill="1" applyBorder="1" applyAlignment="1">
      <alignment horizontal="center" vertical="center" wrapText="1"/>
    </xf>
    <xf numFmtId="0" fontId="22" fillId="0" borderId="0" xfId="0" applyFont="1"/>
    <xf numFmtId="0" fontId="22" fillId="0" borderId="0" xfId="0" applyFont="1" applyAlignment="1">
      <alignment horizontal="right"/>
    </xf>
    <xf numFmtId="10" fontId="22" fillId="0" borderId="0" xfId="0" applyNumberFormat="1" applyFont="1"/>
    <xf numFmtId="3" fontId="18" fillId="0" borderId="0" xfId="0" applyNumberFormat="1" applyFont="1" applyAlignment="1">
      <alignment vertical="center"/>
    </xf>
    <xf numFmtId="3" fontId="19" fillId="0" borderId="0" xfId="0" applyNumberFormat="1" applyFont="1" applyAlignment="1">
      <alignment vertical="center"/>
    </xf>
    <xf numFmtId="0" fontId="20" fillId="0" borderId="0" xfId="0" applyFont="1" applyFill="1" applyBorder="1" applyAlignment="1">
      <alignment wrapText="1"/>
    </xf>
    <xf numFmtId="0" fontId="0" fillId="0" borderId="0" xfId="0"/>
    <xf numFmtId="3" fontId="20" fillId="0" borderId="0" xfId="0" applyNumberFormat="1" applyFont="1" applyFill="1" applyBorder="1"/>
    <xf numFmtId="0" fontId="20" fillId="0" borderId="0" xfId="0" applyFont="1" applyFill="1" applyBorder="1"/>
    <xf numFmtId="0" fontId="20" fillId="0" borderId="0" xfId="0" applyFont="1"/>
    <xf numFmtId="0" fontId="22" fillId="0" borderId="10" xfId="0" applyFont="1" applyFill="1" applyBorder="1" applyAlignment="1">
      <alignment horizontal="center" vertical="center" wrapText="1"/>
    </xf>
    <xf numFmtId="3" fontId="20" fillId="0" borderId="10" xfId="0" applyNumberFormat="1" applyFont="1" applyFill="1" applyBorder="1"/>
    <xf numFmtId="3" fontId="20" fillId="0" borderId="14" xfId="0" applyNumberFormat="1" applyFont="1" applyFill="1" applyBorder="1"/>
    <xf numFmtId="2" fontId="20" fillId="0" borderId="10" xfId="0" applyNumberFormat="1" applyFont="1" applyFill="1" applyBorder="1"/>
    <xf numFmtId="2" fontId="20" fillId="0" borderId="0" xfId="0" applyNumberFormat="1" applyFont="1"/>
    <xf numFmtId="4" fontId="20" fillId="0" borderId="0" xfId="0" applyNumberFormat="1" applyFont="1" applyFill="1" applyBorder="1"/>
    <xf numFmtId="0" fontId="22" fillId="0" borderId="0" xfId="0" applyFont="1" applyBorder="1" applyAlignment="1">
      <alignment horizontal="left" vertical="top"/>
    </xf>
    <xf numFmtId="0" fontId="32" fillId="0" borderId="0" xfId="0" applyFont="1" applyBorder="1" applyAlignment="1">
      <alignment horizontal="left" vertical="top"/>
    </xf>
    <xf numFmtId="2" fontId="20" fillId="0" borderId="0" xfId="0" applyNumberFormat="1" applyFont="1" applyFill="1" applyBorder="1"/>
    <xf numFmtId="0" fontId="22" fillId="0" borderId="10" xfId="0" applyFont="1" applyFill="1" applyBorder="1" applyAlignment="1">
      <alignment wrapText="1"/>
    </xf>
    <xf numFmtId="0" fontId="22" fillId="0" borderId="10" xfId="0" applyFont="1" applyBorder="1" applyAlignment="1">
      <alignment horizontal="left" vertical="top" wrapText="1"/>
    </xf>
    <xf numFmtId="3" fontId="0" fillId="0" borderId="0" xfId="0" applyNumberFormat="1"/>
    <xf numFmtId="0" fontId="22" fillId="0" borderId="0" xfId="0" applyFont="1" applyBorder="1" applyAlignment="1">
      <alignment horizontal="center" vertical="center" wrapText="1"/>
    </xf>
    <xf numFmtId="0" fontId="24" fillId="0" borderId="22" xfId="0" applyFont="1" applyFill="1" applyBorder="1" applyAlignment="1">
      <alignment horizontal="left" wrapText="1"/>
    </xf>
    <xf numFmtId="0" fontId="22" fillId="0" borderId="12" xfId="0" applyFont="1" applyFill="1" applyBorder="1" applyAlignment="1">
      <alignment horizontal="left" vertical="top"/>
    </xf>
    <xf numFmtId="0" fontId="22" fillId="0" borderId="16" xfId="0" applyFont="1" applyFill="1" applyBorder="1" applyAlignment="1">
      <alignment horizontal="left" vertical="top"/>
    </xf>
    <xf numFmtId="0" fontId="22" fillId="0" borderId="13" xfId="0" applyFont="1" applyFill="1" applyBorder="1" applyAlignment="1">
      <alignment horizontal="left" vertical="top"/>
    </xf>
    <xf numFmtId="0" fontId="22" fillId="0" borderId="10" xfId="0" applyFont="1" applyFill="1" applyBorder="1" applyAlignment="1">
      <alignment horizontal="left" vertical="top"/>
    </xf>
    <xf numFmtId="0" fontId="22" fillId="0" borderId="12" xfId="0" applyFont="1" applyFill="1" applyBorder="1" applyAlignment="1">
      <alignment vertical="center" wrapText="1"/>
    </xf>
    <xf numFmtId="0" fontId="22" fillId="0" borderId="13" xfId="0" applyFont="1" applyFill="1" applyBorder="1" applyAlignment="1">
      <alignment vertical="center" wrapText="1"/>
    </xf>
    <xf numFmtId="0" fontId="22" fillId="0" borderId="12"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0"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2"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22" fillId="0" borderId="12" xfId="0" applyFont="1" applyFill="1" applyBorder="1" applyAlignment="1">
      <alignment vertical="top"/>
    </xf>
    <xf numFmtId="0" fontId="22" fillId="0" borderId="16" xfId="0" applyFont="1" applyFill="1" applyBorder="1" applyAlignment="1">
      <alignment vertical="top"/>
    </xf>
    <xf numFmtId="0" fontId="22" fillId="0" borderId="13" xfId="0" applyFont="1" applyFill="1" applyBorder="1" applyAlignment="1">
      <alignment vertical="top"/>
    </xf>
    <xf numFmtId="0" fontId="22" fillId="0" borderId="0"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2" xfId="0" applyFont="1" applyFill="1" applyBorder="1" applyAlignment="1">
      <alignment horizontal="left" vertical="center"/>
    </xf>
    <xf numFmtId="0" fontId="22" fillId="0" borderId="13" xfId="0" applyFont="1" applyFill="1" applyBorder="1" applyAlignment="1">
      <alignment horizontal="left" vertical="center"/>
    </xf>
    <xf numFmtId="0" fontId="22" fillId="0" borderId="11" xfId="0" applyFont="1" applyFill="1" applyBorder="1" applyAlignment="1">
      <alignment horizontal="center" vertical="center" wrapText="1"/>
    </xf>
    <xf numFmtId="0" fontId="20" fillId="0" borderId="12" xfId="0" applyFont="1" applyFill="1" applyBorder="1" applyAlignment="1">
      <alignment vertical="top" wrapText="1"/>
    </xf>
    <xf numFmtId="0" fontId="20" fillId="0" borderId="13" xfId="0" applyFont="1" applyFill="1" applyBorder="1" applyAlignment="1">
      <alignment vertical="top" wrapText="1"/>
    </xf>
    <xf numFmtId="0" fontId="22" fillId="0" borderId="14"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2" fillId="0" borderId="0" xfId="0" applyFont="1" applyFill="1" applyAlignment="1">
      <alignment horizontal="center" vertical="center"/>
    </xf>
    <xf numFmtId="0" fontId="22" fillId="0" borderId="0" xfId="0" applyFont="1" applyFill="1" applyAlignment="1">
      <alignment horizontal="center" vertical="center" wrapText="1"/>
    </xf>
    <xf numFmtId="0" fontId="20" fillId="0" borderId="10" xfId="0" applyFont="1" applyFill="1" applyBorder="1" applyAlignment="1">
      <alignment vertical="top" wrapText="1"/>
    </xf>
    <xf numFmtId="0" fontId="22" fillId="0" borderId="12" xfId="0" applyFont="1" applyFill="1" applyBorder="1" applyAlignment="1">
      <alignment horizontal="center"/>
    </xf>
    <xf numFmtId="0" fontId="22" fillId="0" borderId="13" xfId="0" applyFont="1" applyFill="1" applyBorder="1" applyAlignment="1">
      <alignment horizontal="center"/>
    </xf>
    <xf numFmtId="0" fontId="22" fillId="0" borderId="11" xfId="0" applyFont="1" applyBorder="1" applyAlignment="1">
      <alignment horizontal="center" vertical="center" wrapText="1"/>
    </xf>
    <xf numFmtId="0" fontId="22" fillId="0" borderId="16" xfId="0" applyFont="1" applyFill="1" applyBorder="1" applyAlignment="1">
      <alignment vertical="center" wrapText="1"/>
    </xf>
    <xf numFmtId="0" fontId="22" fillId="0" borderId="16"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0" xfId="0" applyFont="1" applyBorder="1" applyAlignment="1">
      <alignment horizontal="center" vertical="center" wrapText="1"/>
    </xf>
    <xf numFmtId="0" fontId="22" fillId="0" borderId="11" xfId="0" applyFont="1" applyBorder="1" applyAlignment="1">
      <alignment horizontal="center" vertical="center"/>
    </xf>
    <xf numFmtId="0" fontId="22" fillId="0" borderId="16" xfId="0" applyFont="1" applyFill="1" applyBorder="1" applyAlignment="1">
      <alignment horizontal="left" vertical="center" wrapText="1"/>
    </xf>
    <xf numFmtId="0" fontId="22" fillId="0" borderId="17" xfId="0" applyFont="1" applyFill="1" applyBorder="1" applyAlignment="1">
      <alignment horizontal="center" vertical="center" wrapText="1"/>
    </xf>
    <xf numFmtId="0" fontId="22" fillId="0" borderId="20" xfId="0" applyFont="1" applyFill="1" applyBorder="1" applyAlignment="1">
      <alignment vertical="center" wrapText="1"/>
    </xf>
    <xf numFmtId="3" fontId="19" fillId="0" borderId="12" xfId="0" applyNumberFormat="1" applyFont="1" applyFill="1" applyBorder="1" applyAlignment="1">
      <alignment vertical="top"/>
    </xf>
    <xf numFmtId="3" fontId="19" fillId="0" borderId="16" xfId="0" applyNumberFormat="1" applyFont="1" applyFill="1" applyBorder="1" applyAlignment="1">
      <alignment vertical="top"/>
    </xf>
    <xf numFmtId="3" fontId="19" fillId="0" borderId="13" xfId="0" applyNumberFormat="1" applyFont="1" applyFill="1" applyBorder="1" applyAlignment="1">
      <alignment vertical="top"/>
    </xf>
    <xf numFmtId="4" fontId="19" fillId="0" borderId="12" xfId="0" applyNumberFormat="1" applyFont="1" applyFill="1" applyBorder="1" applyAlignment="1">
      <alignment vertical="top"/>
    </xf>
    <xf numFmtId="4" fontId="19" fillId="0" borderId="16" xfId="0" applyNumberFormat="1" applyFont="1" applyFill="1" applyBorder="1" applyAlignment="1">
      <alignment vertical="top"/>
    </xf>
    <xf numFmtId="4" fontId="19" fillId="0" borderId="13" xfId="0" applyNumberFormat="1" applyFont="1" applyFill="1" applyBorder="1" applyAlignment="1">
      <alignment vertical="top"/>
    </xf>
    <xf numFmtId="4" fontId="19" fillId="0" borderId="10" xfId="0" applyNumberFormat="1" applyFont="1" applyFill="1" applyBorder="1" applyAlignment="1">
      <alignment horizontal="center" vertical="center" wrapText="1"/>
    </xf>
    <xf numFmtId="3" fontId="19" fillId="0" borderId="11" xfId="0" applyNumberFormat="1" applyFont="1" applyBorder="1" applyAlignment="1">
      <alignment horizontal="center" vertical="center" wrapText="1"/>
    </xf>
    <xf numFmtId="3" fontId="19" fillId="0" borderId="0" xfId="0" applyNumberFormat="1" applyFont="1" applyFill="1" applyAlignment="1">
      <alignment horizontal="center" vertical="center" wrapText="1"/>
    </xf>
    <xf numFmtId="3" fontId="19" fillId="0" borderId="0" xfId="0" applyNumberFormat="1" applyFont="1" applyFill="1" applyAlignment="1">
      <alignment horizontal="center" vertical="center"/>
    </xf>
    <xf numFmtId="3" fontId="18" fillId="0" borderId="10" xfId="0" applyNumberFormat="1" applyFont="1" applyFill="1" applyBorder="1" applyAlignment="1">
      <alignment vertical="top" wrapText="1"/>
    </xf>
    <xf numFmtId="3" fontId="19" fillId="0" borderId="10" xfId="0" applyNumberFormat="1"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3" xfId="0" applyFont="1" applyFill="1" applyBorder="1" applyAlignment="1">
      <alignment horizontal="center" vertical="center" wrapText="1"/>
    </xf>
    <xf numFmtId="4" fontId="18" fillId="0" borderId="10" xfId="0" applyNumberFormat="1" applyFont="1" applyFill="1" applyBorder="1" applyAlignment="1">
      <alignment vertical="top" wrapText="1"/>
    </xf>
    <xf numFmtId="3" fontId="19" fillId="0" borderId="12" xfId="0" applyNumberFormat="1" applyFont="1" applyFill="1" applyBorder="1" applyAlignment="1">
      <alignment horizontal="left" vertical="top"/>
    </xf>
    <xf numFmtId="3" fontId="19" fillId="0" borderId="16" xfId="0" applyNumberFormat="1" applyFont="1" applyFill="1" applyBorder="1" applyAlignment="1">
      <alignment horizontal="left" vertical="top"/>
    </xf>
    <xf numFmtId="4" fontId="19" fillId="0" borderId="12" xfId="0" applyNumberFormat="1" applyFont="1" applyFill="1" applyBorder="1" applyAlignment="1">
      <alignment horizontal="left" vertical="top"/>
    </xf>
    <xf numFmtId="4" fontId="19" fillId="0" borderId="16" xfId="0" applyNumberFormat="1" applyFont="1" applyFill="1" applyBorder="1" applyAlignment="1">
      <alignment horizontal="left" vertical="top"/>
    </xf>
    <xf numFmtId="3" fontId="19" fillId="0" borderId="13" xfId="0" applyNumberFormat="1" applyFont="1" applyFill="1" applyBorder="1" applyAlignment="1">
      <alignment horizontal="left" vertical="top"/>
    </xf>
    <xf numFmtId="4" fontId="19" fillId="0" borderId="13" xfId="0" applyNumberFormat="1" applyFont="1" applyFill="1" applyBorder="1" applyAlignment="1">
      <alignment horizontal="left" vertical="top"/>
    </xf>
    <xf numFmtId="3" fontId="19" fillId="0" borderId="11" xfId="0" applyNumberFormat="1" applyFont="1" applyFill="1" applyBorder="1" applyAlignment="1">
      <alignment horizontal="center" vertical="center" wrapText="1"/>
    </xf>
    <xf numFmtId="0" fontId="19" fillId="0" borderId="12" xfId="0" applyFont="1" applyFill="1" applyBorder="1" applyAlignment="1">
      <alignment horizontal="left" vertical="center" wrapText="1"/>
    </xf>
    <xf numFmtId="0" fontId="19" fillId="0" borderId="13" xfId="0" applyFont="1" applyFill="1" applyBorder="1" applyAlignment="1">
      <alignment horizontal="left" vertical="center" wrapText="1"/>
    </xf>
    <xf numFmtId="4" fontId="19" fillId="0" borderId="12" xfId="0" applyNumberFormat="1" applyFont="1" applyFill="1" applyBorder="1" applyAlignment="1">
      <alignment horizontal="left" vertical="center" wrapText="1"/>
    </xf>
    <xf numFmtId="4" fontId="19" fillId="0" borderId="13" xfId="0" applyNumberFormat="1" applyFont="1" applyFill="1" applyBorder="1" applyAlignment="1">
      <alignment horizontal="left" vertical="center" wrapText="1"/>
    </xf>
    <xf numFmtId="3" fontId="19" fillId="0" borderId="12" xfId="0" applyNumberFormat="1" applyFont="1" applyFill="1" applyBorder="1" applyAlignment="1">
      <alignment horizontal="left" vertical="center" wrapText="1"/>
    </xf>
    <xf numFmtId="3" fontId="19" fillId="0" borderId="13" xfId="0" applyNumberFormat="1" applyFont="1" applyFill="1" applyBorder="1" applyAlignment="1">
      <alignment horizontal="left" vertical="center" wrapText="1"/>
    </xf>
    <xf numFmtId="3" fontId="19" fillId="0" borderId="11" xfId="0" applyNumberFormat="1" applyFont="1" applyFill="1" applyBorder="1" applyAlignment="1">
      <alignment horizontal="center" vertical="center"/>
    </xf>
    <xf numFmtId="4" fontId="19" fillId="0" borderId="12" xfId="0" applyNumberFormat="1" applyFont="1" applyFill="1" applyBorder="1" applyAlignment="1">
      <alignment horizontal="left" vertical="center"/>
    </xf>
    <xf numFmtId="4" fontId="19" fillId="0" borderId="13" xfId="0" applyNumberFormat="1" applyFont="1" applyFill="1" applyBorder="1" applyAlignment="1">
      <alignment horizontal="left" vertical="center"/>
    </xf>
    <xf numFmtId="3" fontId="19" fillId="0" borderId="12" xfId="0" applyNumberFormat="1" applyFont="1" applyFill="1" applyBorder="1" applyAlignment="1">
      <alignment horizontal="left" vertical="center"/>
    </xf>
    <xf numFmtId="3" fontId="19" fillId="0" borderId="13" xfId="0" applyNumberFormat="1" applyFont="1" applyFill="1" applyBorder="1" applyAlignment="1">
      <alignment horizontal="left" vertical="center"/>
    </xf>
    <xf numFmtId="3" fontId="26" fillId="0" borderId="22" xfId="0" applyNumberFormat="1" applyFont="1" applyFill="1" applyBorder="1" applyAlignment="1">
      <alignment horizontal="left" wrapText="1"/>
    </xf>
    <xf numFmtId="3" fontId="18" fillId="0" borderId="22" xfId="0" applyNumberFormat="1" applyFont="1" applyFill="1" applyBorder="1" applyAlignment="1">
      <alignment horizontal="left" wrapText="1"/>
    </xf>
    <xf numFmtId="2" fontId="19" fillId="0" borderId="12" xfId="0" applyNumberFormat="1" applyFont="1" applyFill="1" applyBorder="1" applyAlignment="1">
      <alignment vertical="top"/>
    </xf>
    <xf numFmtId="2" fontId="19" fillId="0" borderId="16" xfId="0" applyNumberFormat="1" applyFont="1" applyFill="1" applyBorder="1" applyAlignment="1">
      <alignment vertical="top"/>
    </xf>
    <xf numFmtId="2" fontId="19" fillId="0" borderId="13" xfId="0" applyNumberFormat="1" applyFont="1" applyFill="1" applyBorder="1" applyAlignment="1">
      <alignment vertical="top"/>
    </xf>
    <xf numFmtId="2" fontId="19" fillId="0" borderId="14" xfId="0" applyNumberFormat="1" applyFont="1" applyFill="1" applyBorder="1" applyAlignment="1">
      <alignment horizontal="center" vertical="center" wrapText="1"/>
    </xf>
    <xf numFmtId="2" fontId="19" fillId="0" borderId="15" xfId="0" applyNumberFormat="1" applyFont="1" applyFill="1" applyBorder="1" applyAlignment="1">
      <alignment horizontal="center" vertical="center" wrapText="1"/>
    </xf>
    <xf numFmtId="2" fontId="19" fillId="0" borderId="12" xfId="0" applyNumberFormat="1" applyFont="1" applyFill="1" applyBorder="1" applyAlignment="1">
      <alignment horizontal="left" vertical="top"/>
    </xf>
    <xf numFmtId="2" fontId="19" fillId="0" borderId="16" xfId="0" applyNumberFormat="1" applyFont="1" applyFill="1" applyBorder="1" applyAlignment="1">
      <alignment horizontal="left" vertical="top"/>
    </xf>
    <xf numFmtId="2" fontId="19" fillId="0" borderId="13" xfId="0" applyNumberFormat="1" applyFont="1" applyFill="1" applyBorder="1" applyAlignment="1">
      <alignment horizontal="left" vertical="top"/>
    </xf>
    <xf numFmtId="3" fontId="19" fillId="0" borderId="14" xfId="0" applyNumberFormat="1" applyFont="1" applyFill="1" applyBorder="1" applyAlignment="1">
      <alignment horizontal="center" vertical="center" wrapText="1"/>
    </xf>
    <xf numFmtId="3" fontId="19" fillId="0" borderId="15" xfId="0" applyNumberFormat="1" applyFont="1" applyFill="1" applyBorder="1" applyAlignment="1">
      <alignment horizontal="center" vertical="center" wrapText="1"/>
    </xf>
    <xf numFmtId="3" fontId="19" fillId="0" borderId="12" xfId="0" applyNumberFormat="1" applyFont="1" applyFill="1" applyBorder="1" applyAlignment="1">
      <alignment horizontal="center"/>
    </xf>
    <xf numFmtId="3" fontId="19" fillId="0" borderId="13" xfId="0" applyNumberFormat="1" applyFont="1" applyFill="1" applyBorder="1" applyAlignment="1">
      <alignment horizontal="center"/>
    </xf>
    <xf numFmtId="3" fontId="19" fillId="0" borderId="12" xfId="0" applyNumberFormat="1" applyFont="1" applyFill="1" applyBorder="1" applyAlignment="1">
      <alignment horizontal="center" vertical="center" wrapText="1"/>
    </xf>
    <xf numFmtId="3" fontId="19" fillId="0" borderId="13" xfId="0" applyNumberFormat="1" applyFont="1" applyFill="1" applyBorder="1" applyAlignment="1">
      <alignment horizontal="center" vertical="center" wrapText="1"/>
    </xf>
    <xf numFmtId="2" fontId="19" fillId="0" borderId="12" xfId="0" applyNumberFormat="1" applyFont="1" applyFill="1" applyBorder="1" applyAlignment="1">
      <alignment horizontal="center"/>
    </xf>
    <xf numFmtId="2" fontId="19" fillId="0" borderId="13" xfId="0" applyNumberFormat="1" applyFont="1" applyFill="1" applyBorder="1" applyAlignment="1">
      <alignment horizontal="center"/>
    </xf>
    <xf numFmtId="2" fontId="19" fillId="0" borderId="12" xfId="0" applyNumberFormat="1" applyFont="1" applyFill="1" applyBorder="1" applyAlignment="1">
      <alignment horizontal="center" vertical="center" wrapText="1"/>
    </xf>
    <xf numFmtId="2" fontId="19" fillId="0" borderId="13" xfId="0" applyNumberFormat="1" applyFont="1" applyFill="1" applyBorder="1" applyAlignment="1">
      <alignment horizontal="center" vertical="center" wrapText="1"/>
    </xf>
    <xf numFmtId="2" fontId="19" fillId="0" borderId="12" xfId="0" applyNumberFormat="1" applyFont="1" applyFill="1" applyBorder="1" applyAlignment="1">
      <alignment horizontal="left" vertical="center" wrapText="1"/>
    </xf>
    <xf numFmtId="2" fontId="19" fillId="0" borderId="13" xfId="0" applyNumberFormat="1" applyFont="1" applyFill="1" applyBorder="1" applyAlignment="1">
      <alignment horizontal="left" vertical="center" wrapText="1"/>
    </xf>
    <xf numFmtId="2" fontId="18" fillId="0" borderId="10" xfId="0" applyNumberFormat="1" applyFont="1" applyFill="1" applyBorder="1" applyAlignment="1">
      <alignment vertical="top" wrapText="1"/>
    </xf>
    <xf numFmtId="3" fontId="19" fillId="0" borderId="11" xfId="0" applyNumberFormat="1" applyFont="1" applyFill="1" applyBorder="1" applyAlignment="1">
      <alignment horizontal="center" wrapText="1"/>
    </xf>
    <xf numFmtId="3" fontId="19" fillId="0" borderId="11" xfId="0" applyNumberFormat="1" applyFont="1" applyFill="1" applyBorder="1" applyAlignment="1">
      <alignment horizontal="center"/>
    </xf>
    <xf numFmtId="4" fontId="19" fillId="0" borderId="12" xfId="0" applyNumberFormat="1" applyFont="1" applyFill="1" applyBorder="1" applyAlignment="1">
      <alignment horizontal="center"/>
    </xf>
    <xf numFmtId="4" fontId="19" fillId="0" borderId="13" xfId="0" applyNumberFormat="1" applyFont="1" applyFill="1" applyBorder="1" applyAlignment="1">
      <alignment horizontal="center"/>
    </xf>
    <xf numFmtId="4" fontId="19" fillId="0" borderId="12" xfId="0" applyNumberFormat="1" applyFont="1" applyFill="1" applyBorder="1" applyAlignment="1">
      <alignment horizontal="center" vertical="center" wrapText="1"/>
    </xf>
    <xf numFmtId="4" fontId="19" fillId="0" borderId="13" xfId="0" applyNumberFormat="1" applyFont="1" applyFill="1" applyBorder="1" applyAlignment="1">
      <alignment horizontal="center" vertical="center" wrapText="1"/>
    </xf>
    <xf numFmtId="4" fontId="19" fillId="0" borderId="14" xfId="0" applyNumberFormat="1" applyFont="1" applyFill="1" applyBorder="1" applyAlignment="1">
      <alignment horizontal="center" vertical="center" wrapText="1"/>
    </xf>
    <xf numFmtId="4" fontId="19" fillId="0" borderId="15" xfId="0" applyNumberFormat="1" applyFont="1" applyFill="1" applyBorder="1" applyAlignment="1">
      <alignment horizontal="center" vertical="center" wrapText="1"/>
    </xf>
    <xf numFmtId="3" fontId="19" fillId="0" borderId="11" xfId="0" applyNumberFormat="1" applyFont="1" applyFill="1" applyBorder="1" applyAlignment="1">
      <alignment horizontal="right" wrapText="1"/>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5"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itle 2" xfId="44" xr:uid="{00000000-0005-0000-0000-00002B000000}"/>
    <cellStyle name="Total" xfId="17" builtinId="25" customBuiltin="1"/>
    <cellStyle name="Warning Text" xfId="14" builtinId="11" customBuiltin="1"/>
  </cellStyles>
  <dxfs count="9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5"/>
  <sheetViews>
    <sheetView workbookViewId="0">
      <selection activeCell="F45" sqref="F45"/>
    </sheetView>
  </sheetViews>
  <sheetFormatPr defaultRowHeight="14.4" x14ac:dyDescent="0.3"/>
  <cols>
    <col min="1" max="1" width="20.6640625" style="140" customWidth="1"/>
    <col min="2" max="2" width="149.6640625" customWidth="1"/>
  </cols>
  <sheetData>
    <row r="1" spans="1:4" x14ac:dyDescent="0.3">
      <c r="A1" s="138" t="s">
        <v>79</v>
      </c>
    </row>
    <row r="2" spans="1:4" s="15" customFormat="1" x14ac:dyDescent="0.3">
      <c r="A2" s="138"/>
    </row>
    <row r="3" spans="1:4" ht="15" customHeight="1" x14ac:dyDescent="0.3">
      <c r="B3" s="15"/>
      <c r="C3" s="15"/>
      <c r="D3" s="15"/>
    </row>
    <row r="4" spans="1:4" s="15" customFormat="1" ht="15" customHeight="1" x14ac:dyDescent="0.3">
      <c r="A4" s="139" t="s">
        <v>34</v>
      </c>
      <c r="B4" s="150" t="s">
        <v>80</v>
      </c>
    </row>
    <row r="5" spans="1:4" x14ac:dyDescent="0.3">
      <c r="B5" s="150" t="s">
        <v>81</v>
      </c>
    </row>
    <row r="6" spans="1:4" x14ac:dyDescent="0.3">
      <c r="B6" s="150" t="s">
        <v>82</v>
      </c>
    </row>
    <row r="7" spans="1:4" s="158" customFormat="1" x14ac:dyDescent="0.3">
      <c r="A7" s="140"/>
      <c r="B7" s="150" t="s">
        <v>176</v>
      </c>
    </row>
    <row r="8" spans="1:4" s="158" customFormat="1" x14ac:dyDescent="0.3">
      <c r="A8" s="140"/>
      <c r="B8" s="150" t="s">
        <v>177</v>
      </c>
    </row>
    <row r="9" spans="1:4" s="158" customFormat="1" x14ac:dyDescent="0.3">
      <c r="A9" s="140"/>
      <c r="B9" s="150" t="s">
        <v>178</v>
      </c>
    </row>
    <row r="10" spans="1:4" s="158" customFormat="1" x14ac:dyDescent="0.3">
      <c r="A10" s="140"/>
      <c r="B10" s="150" t="s">
        <v>179</v>
      </c>
    </row>
    <row r="11" spans="1:4" s="158" customFormat="1" x14ac:dyDescent="0.3">
      <c r="A11" s="140"/>
      <c r="B11" s="150" t="s">
        <v>180</v>
      </c>
    </row>
    <row r="12" spans="1:4" x14ac:dyDescent="0.3">
      <c r="B12" s="150" t="s">
        <v>88</v>
      </c>
    </row>
    <row r="13" spans="1:4" x14ac:dyDescent="0.3">
      <c r="B13" s="150" t="s">
        <v>89</v>
      </c>
    </row>
    <row r="14" spans="1:4" x14ac:dyDescent="0.3">
      <c r="B14" s="150" t="s">
        <v>90</v>
      </c>
    </row>
    <row r="15" spans="1:4" x14ac:dyDescent="0.3">
      <c r="B15" s="150" t="s">
        <v>91</v>
      </c>
    </row>
    <row r="16" spans="1:4" x14ac:dyDescent="0.3">
      <c r="B16" s="150" t="s">
        <v>92</v>
      </c>
    </row>
    <row r="18" spans="1:2" x14ac:dyDescent="0.3">
      <c r="A18" s="139" t="s">
        <v>7</v>
      </c>
      <c r="B18" s="150" t="s">
        <v>93</v>
      </c>
    </row>
    <row r="19" spans="1:2" s="158" customFormat="1" x14ac:dyDescent="0.3">
      <c r="A19" s="139"/>
      <c r="B19" s="150" t="s">
        <v>181</v>
      </c>
    </row>
    <row r="20" spans="1:2" s="158" customFormat="1" x14ac:dyDescent="0.3">
      <c r="A20" s="139"/>
      <c r="B20" s="150" t="s">
        <v>182</v>
      </c>
    </row>
    <row r="21" spans="1:2" s="158" customFormat="1" x14ac:dyDescent="0.3">
      <c r="A21" s="139"/>
      <c r="B21" s="150" t="s">
        <v>183</v>
      </c>
    </row>
    <row r="22" spans="1:2" s="158" customFormat="1" x14ac:dyDescent="0.3">
      <c r="A22" s="139"/>
      <c r="B22" s="150" t="s">
        <v>184</v>
      </c>
    </row>
    <row r="23" spans="1:2" s="158" customFormat="1" x14ac:dyDescent="0.3">
      <c r="A23" s="139"/>
      <c r="B23" s="150" t="s">
        <v>193</v>
      </c>
    </row>
    <row r="24" spans="1:2" s="158" customFormat="1" x14ac:dyDescent="0.3">
      <c r="A24" s="139"/>
      <c r="B24" s="150" t="s">
        <v>197</v>
      </c>
    </row>
    <row r="25" spans="1:2" x14ac:dyDescent="0.3">
      <c r="B25" s="150" t="s">
        <v>98</v>
      </c>
    </row>
    <row r="26" spans="1:2" ht="14.4" customHeight="1" x14ac:dyDescent="0.3">
      <c r="B26" s="150" t="s">
        <v>99</v>
      </c>
    </row>
    <row r="27" spans="1:2" x14ac:dyDescent="0.3">
      <c r="B27" s="150" t="s">
        <v>100</v>
      </c>
    </row>
    <row r="28" spans="1:2" x14ac:dyDescent="0.3">
      <c r="B28" s="150" t="s">
        <v>101</v>
      </c>
    </row>
    <row r="29" spans="1:2" x14ac:dyDescent="0.3">
      <c r="B29" s="150" t="s">
        <v>102</v>
      </c>
    </row>
    <row r="30" spans="1:2" x14ac:dyDescent="0.3">
      <c r="B30" s="150" t="s">
        <v>103</v>
      </c>
    </row>
    <row r="31" spans="1:2" x14ac:dyDescent="0.3">
      <c r="B31" s="150" t="s">
        <v>104</v>
      </c>
    </row>
    <row r="32" spans="1:2" s="158" customFormat="1" x14ac:dyDescent="0.3">
      <c r="A32" s="140"/>
      <c r="B32" s="150" t="s">
        <v>185</v>
      </c>
    </row>
    <row r="33" spans="1:2" s="158" customFormat="1" x14ac:dyDescent="0.3">
      <c r="A33" s="140"/>
      <c r="B33" s="150" t="s">
        <v>186</v>
      </c>
    </row>
    <row r="34" spans="1:2" s="158" customFormat="1" x14ac:dyDescent="0.3">
      <c r="A34" s="140"/>
      <c r="B34" s="150"/>
    </row>
    <row r="35" spans="1:2" s="158" customFormat="1" x14ac:dyDescent="0.3">
      <c r="A35" s="139" t="s">
        <v>73</v>
      </c>
      <c r="B35" s="150" t="s">
        <v>187</v>
      </c>
    </row>
    <row r="36" spans="1:2" s="158" customFormat="1" x14ac:dyDescent="0.3">
      <c r="A36" s="140"/>
      <c r="B36" s="150" t="s">
        <v>188</v>
      </c>
    </row>
    <row r="37" spans="1:2" s="158" customFormat="1" x14ac:dyDescent="0.3">
      <c r="A37" s="140"/>
      <c r="B37" s="150" t="s">
        <v>192</v>
      </c>
    </row>
    <row r="38" spans="1:2" s="158" customFormat="1" x14ac:dyDescent="0.3">
      <c r="A38" s="140"/>
      <c r="B38" s="150" t="s">
        <v>196</v>
      </c>
    </row>
    <row r="39" spans="1:2" s="158" customFormat="1" x14ac:dyDescent="0.3">
      <c r="A39" s="140"/>
      <c r="B39" s="150" t="s">
        <v>189</v>
      </c>
    </row>
    <row r="40" spans="1:2" s="158" customFormat="1" x14ac:dyDescent="0.3">
      <c r="A40" s="140"/>
      <c r="B40" s="150" t="s">
        <v>190</v>
      </c>
    </row>
    <row r="41" spans="1:2" s="158" customFormat="1" x14ac:dyDescent="0.3">
      <c r="A41" s="140"/>
      <c r="B41" s="150" t="s">
        <v>191</v>
      </c>
    </row>
    <row r="42" spans="1:2" x14ac:dyDescent="0.3">
      <c r="B42" s="150" t="s">
        <v>110</v>
      </c>
    </row>
    <row r="43" spans="1:2" x14ac:dyDescent="0.3">
      <c r="B43" s="150" t="s">
        <v>111</v>
      </c>
    </row>
    <row r="44" spans="1:2" x14ac:dyDescent="0.3">
      <c r="B44" s="150" t="s">
        <v>112</v>
      </c>
    </row>
    <row r="45" spans="1:2" x14ac:dyDescent="0.3">
      <c r="B45" s="150" t="s">
        <v>113</v>
      </c>
    </row>
    <row r="46" spans="1:2" x14ac:dyDescent="0.3">
      <c r="B46" s="150" t="s">
        <v>114</v>
      </c>
    </row>
    <row r="47" spans="1:2" x14ac:dyDescent="0.3">
      <c r="B47" s="150" t="s">
        <v>115</v>
      </c>
    </row>
    <row r="49" spans="1:2" x14ac:dyDescent="0.3">
      <c r="A49" s="139" t="s">
        <v>74</v>
      </c>
      <c r="B49" s="150" t="s">
        <v>118</v>
      </c>
    </row>
    <row r="50" spans="1:2" x14ac:dyDescent="0.3">
      <c r="B50" s="150" t="s">
        <v>119</v>
      </c>
    </row>
    <row r="51" spans="1:2" x14ac:dyDescent="0.3">
      <c r="B51" s="150" t="s">
        <v>198</v>
      </c>
    </row>
    <row r="52" spans="1:2" s="158" customFormat="1" x14ac:dyDescent="0.3">
      <c r="A52" s="140"/>
      <c r="B52" s="150" t="s">
        <v>199</v>
      </c>
    </row>
    <row r="53" spans="1:2" x14ac:dyDescent="0.3">
      <c r="B53" s="150" t="s">
        <v>120</v>
      </c>
    </row>
    <row r="54" spans="1:2" x14ac:dyDescent="0.3">
      <c r="B54" s="150" t="s">
        <v>121</v>
      </c>
    </row>
    <row r="55" spans="1:2" x14ac:dyDescent="0.3">
      <c r="B55" s="150" t="s">
        <v>122</v>
      </c>
    </row>
    <row r="56" spans="1:2" x14ac:dyDescent="0.3">
      <c r="B56" s="150" t="s">
        <v>123</v>
      </c>
    </row>
    <row r="57" spans="1:2" x14ac:dyDescent="0.3">
      <c r="B57" s="150" t="s">
        <v>124</v>
      </c>
    </row>
    <row r="58" spans="1:2" x14ac:dyDescent="0.3">
      <c r="B58" s="150" t="s">
        <v>125</v>
      </c>
    </row>
    <row r="59" spans="1:2" x14ac:dyDescent="0.3">
      <c r="B59" s="150" t="s">
        <v>126</v>
      </c>
    </row>
    <row r="60" spans="1:2" x14ac:dyDescent="0.3">
      <c r="B60" s="150" t="s">
        <v>127</v>
      </c>
    </row>
    <row r="61" spans="1:2" x14ac:dyDescent="0.3">
      <c r="B61" s="150" t="s">
        <v>128</v>
      </c>
    </row>
    <row r="63" spans="1:2" x14ac:dyDescent="0.3">
      <c r="A63" s="139" t="s">
        <v>75</v>
      </c>
      <c r="B63" s="150" t="s">
        <v>130</v>
      </c>
    </row>
    <row r="64" spans="1:2" x14ac:dyDescent="0.3">
      <c r="B64" s="150" t="s">
        <v>131</v>
      </c>
    </row>
    <row r="65" spans="1:2" x14ac:dyDescent="0.3">
      <c r="B65" s="150" t="s">
        <v>132</v>
      </c>
    </row>
    <row r="66" spans="1:2" x14ac:dyDescent="0.3">
      <c r="B66" s="150" t="s">
        <v>133</v>
      </c>
    </row>
    <row r="67" spans="1:2" x14ac:dyDescent="0.3">
      <c r="B67" s="150" t="s">
        <v>141</v>
      </c>
    </row>
    <row r="68" spans="1:2" x14ac:dyDescent="0.3">
      <c r="B68" s="150" t="s">
        <v>134</v>
      </c>
    </row>
    <row r="69" spans="1:2" x14ac:dyDescent="0.3">
      <c r="B69" s="150" t="s">
        <v>135</v>
      </c>
    </row>
    <row r="70" spans="1:2" x14ac:dyDescent="0.3">
      <c r="B70" s="150" t="s">
        <v>136</v>
      </c>
    </row>
    <row r="71" spans="1:2" x14ac:dyDescent="0.3">
      <c r="B71" s="150" t="s">
        <v>137</v>
      </c>
    </row>
    <row r="72" spans="1:2" x14ac:dyDescent="0.3">
      <c r="B72" s="150" t="s">
        <v>138</v>
      </c>
    </row>
    <row r="73" spans="1:2" x14ac:dyDescent="0.3">
      <c r="B73" s="150" t="s">
        <v>139</v>
      </c>
    </row>
    <row r="74" spans="1:2" x14ac:dyDescent="0.3">
      <c r="B74" s="150" t="s">
        <v>140</v>
      </c>
    </row>
    <row r="76" spans="1:2" x14ac:dyDescent="0.3">
      <c r="A76" s="139" t="s">
        <v>76</v>
      </c>
      <c r="B76" s="150" t="s">
        <v>142</v>
      </c>
    </row>
    <row r="77" spans="1:2" x14ac:dyDescent="0.3">
      <c r="B77" s="150" t="s">
        <v>143</v>
      </c>
    </row>
    <row r="78" spans="1:2" x14ac:dyDescent="0.3">
      <c r="B78" s="150" t="s">
        <v>144</v>
      </c>
    </row>
    <row r="79" spans="1:2" x14ac:dyDescent="0.3">
      <c r="B79" s="150" t="s">
        <v>145</v>
      </c>
    </row>
    <row r="80" spans="1:2" x14ac:dyDescent="0.3">
      <c r="B80" s="150" t="s">
        <v>146</v>
      </c>
    </row>
    <row r="81" spans="1:2" x14ac:dyDescent="0.3">
      <c r="B81" s="150" t="s">
        <v>147</v>
      </c>
    </row>
    <row r="83" spans="1:2" x14ac:dyDescent="0.3">
      <c r="A83" s="139" t="s">
        <v>77</v>
      </c>
      <c r="B83" s="150" t="s">
        <v>148</v>
      </c>
    </row>
    <row r="84" spans="1:2" x14ac:dyDescent="0.3">
      <c r="B84" s="150" t="s">
        <v>149</v>
      </c>
    </row>
    <row r="85" spans="1:2" x14ac:dyDescent="0.3">
      <c r="B85" s="150" t="s">
        <v>150</v>
      </c>
    </row>
    <row r="86" spans="1:2" x14ac:dyDescent="0.3">
      <c r="B86" s="150" t="s">
        <v>151</v>
      </c>
    </row>
    <row r="87" spans="1:2" x14ac:dyDescent="0.3">
      <c r="B87" s="150" t="s">
        <v>152</v>
      </c>
    </row>
    <row r="88" spans="1:2" x14ac:dyDescent="0.3">
      <c r="B88" s="150" t="s">
        <v>153</v>
      </c>
    </row>
    <row r="90" spans="1:2" x14ac:dyDescent="0.3">
      <c r="A90" s="139" t="s">
        <v>78</v>
      </c>
      <c r="B90" s="150" t="s">
        <v>154</v>
      </c>
    </row>
    <row r="91" spans="1:2" x14ac:dyDescent="0.3">
      <c r="B91" s="150" t="s">
        <v>155</v>
      </c>
    </row>
    <row r="92" spans="1:2" x14ac:dyDescent="0.3">
      <c r="B92" s="150" t="s">
        <v>156</v>
      </c>
    </row>
    <row r="93" spans="1:2" x14ac:dyDescent="0.3">
      <c r="B93" s="150" t="s">
        <v>157</v>
      </c>
    </row>
    <row r="94" spans="1:2" x14ac:dyDescent="0.3">
      <c r="B94" s="150" t="s">
        <v>158</v>
      </c>
    </row>
    <row r="95" spans="1:2" x14ac:dyDescent="0.3">
      <c r="A95"/>
    </row>
    <row r="96" spans="1:2" x14ac:dyDescent="0.3">
      <c r="A96"/>
    </row>
    <row r="97" spans="1:1" x14ac:dyDescent="0.3">
      <c r="A97"/>
    </row>
    <row r="98" spans="1:1" x14ac:dyDescent="0.3">
      <c r="A98"/>
    </row>
    <row r="99" spans="1:1" x14ac:dyDescent="0.3">
      <c r="A99"/>
    </row>
    <row r="100" spans="1:1" x14ac:dyDescent="0.3">
      <c r="A100"/>
    </row>
    <row r="101" spans="1:1" x14ac:dyDescent="0.3">
      <c r="A101"/>
    </row>
    <row r="102" spans="1:1" x14ac:dyDescent="0.3">
      <c r="A102"/>
    </row>
    <row r="103" spans="1:1" x14ac:dyDescent="0.3">
      <c r="A103"/>
    </row>
    <row r="104" spans="1:1" x14ac:dyDescent="0.3">
      <c r="A104"/>
    </row>
    <row r="105" spans="1:1" x14ac:dyDescent="0.3">
      <c r="A105"/>
    </row>
  </sheetData>
  <hyperlinks>
    <hyperlink ref="A4" location="'Unweighted Count'!A1" display="Unweighted Count" xr:uid="{00000000-0004-0000-0000-000000000000}"/>
    <hyperlink ref="A18" location="Overall!A1" display="Overall" xr:uid="{00000000-0004-0000-0000-000001000000}"/>
    <hyperlink ref="A49" location="'2yr Public'!A1" display="2yr Public" xr:uid="{00000000-0004-0000-0000-000003000000}"/>
    <hyperlink ref="A63" location="'4yr Private Nonprofit'!A1" display="4yr Private Nonprofit" xr:uid="{00000000-0004-0000-0000-000004000000}"/>
    <hyperlink ref="A76" location="'4yr Private For-Profit'!A1" display="4yr Private For-Profit" xr:uid="{00000000-0004-0000-0000-000005000000}"/>
    <hyperlink ref="A83" location="'Stateline Analysis'!A1" display="Stateline Analysis" xr:uid="{00000000-0004-0000-0000-000006000000}"/>
    <hyperlink ref="A90" location="'Multistate Starters'!A1" display="Multistate Starters" xr:uid="{00000000-0004-0000-0000-000007000000}"/>
    <hyperlink ref="B4" location="'Unweighted Count'!A2" display="Table 1. Fall 2012 Cohort by Age at First Entry (N=2,270,070)" xr:uid="{00000000-0004-0000-0000-000008000000}"/>
    <hyperlink ref="B5" location="'Cohort Definition'!A13" display="Table 2. Fall 2012 Cohort by Enrollment Intensity (N=2,270,070)" xr:uid="{00000000-0004-0000-0000-000009000000}"/>
    <hyperlink ref="B6" location="'Unweighted Count'!A23" display="Table 3. Fall 2012 Cohort by Race and Ethnicity (N=2,270,070)" xr:uid="{00000000-0004-0000-0000-00000B000000}"/>
    <hyperlink ref="B12" location="'Unweighted Count'!A120" display="Table 9. Fall 2012 Cohort by Race and Ethnicity and Age at First Entry (N=1,613,719)" xr:uid="{00000000-0004-0000-0000-000011000000}"/>
    <hyperlink ref="B13" location="'Unweighted Count'!A142" display="Table 10. Fall 2012 Cohort by Race and Ethnicity, Gender, and Age at First Entry (N=1,599,234)" xr:uid="{00000000-0004-0000-0000-000012000000}"/>
    <hyperlink ref="B14" location="'Unweighted Count'!A181" display="Table 11. Fall 2012 Cohort by Starting Institution Type (N=2,270,070)" xr:uid="{00000000-0004-0000-0000-000013000000}"/>
    <hyperlink ref="B15" location="'Unweighted Count'!A195" display="Table 12. Fall 2012 Cohort by Race and Ethnicity and Starting Institution Type (N=1,613,719)" xr:uid="{00000000-0004-0000-0000-000014000000}"/>
    <hyperlink ref="B16" location="'Unweighted Count'!A213" display="Table 13. Fall 2012 Cohort by Race and Ethnicity, Enrollment Intensity, and Institution Type for Starting Institution (N=1,613,513)" xr:uid="{00000000-0004-0000-0000-000015000000}"/>
    <hyperlink ref="B18" location="Overall!A3" display="Table 14. Six-Year Outcomes for All Students, Students Who Started at Four-Year Institutions, and Students who Started at Two-Year Institutions (N=2,264,759)" xr:uid="{00000000-0004-0000-0000-000016000000}"/>
    <hyperlink ref="B25" location="Overall!A57" display="Table 18. Six-Year Outcomes by Gender (N=2,126,668)" xr:uid="{00000000-0004-0000-0000-00001C000000}"/>
    <hyperlink ref="B26" location="Overall!A64" display="Table 19. Six-Year Outcomes by Age at First Entry (N=2,250,152)" xr:uid="{00000000-0004-0000-0000-00001D000000}"/>
    <hyperlink ref="B27" location="Overall!A72" display="Table 20. Six-Year Outcomes by Race and Ethnicity and Gender (N=1,599,059)" xr:uid="{00000000-0004-0000-0000-00001E000000}"/>
    <hyperlink ref="B28" location="Overall!A85" display="Table 21. Six-Year Outcomes by Gender and Age at First Entry (N=2,125,595)" xr:uid="{00000000-0004-0000-0000-00001F000000}"/>
    <hyperlink ref="B29" location="Overall!A98" display="Table 22. Six-Year Outcomes by Race and Ethnicity and Age at First Entry (N=1,661,023)" xr:uid="{00000000-0004-0000-0000-000020000000}"/>
    <hyperlink ref="B30" location="Overall!A119" display="Table 23. Six-Year Outcomes of Men by Race and Ethnicity and Age of First Entry (N=740,336)" xr:uid="{00000000-0004-0000-0000-000021000000}"/>
    <hyperlink ref="B31" location="Overall!A140" display="Table 24. Six-Year Outcomes of Women by Race and Ethnicity and Age of First Entry (N=858,365)" xr:uid="{00000000-0004-0000-0000-000022000000}"/>
    <hyperlink ref="B42" location="'4yr Public'!A58" display="Table 33. Six-Year Outcomes for Students Who Started at Four-Year Public Institutions by Gender and Age at First Entry (N=949,444)" xr:uid="{00000000-0004-0000-0000-00002A000000}"/>
    <hyperlink ref="B43" location="'4yr Public'!A71" display="Table 34. Six-Year Outcomes for Students Who Started at Four-Year Public Institutions by Race and Ethnicity and Age at First Entry (N=775,878)" xr:uid="{00000000-0004-0000-0000-00002B000000}"/>
    <hyperlink ref="B44" location="'4yr Public'!A92" display="Table 35. Six-Year Outcomes of Men Who Started at Four-Year Public Institutions by Race and Ethnicity and Age of First Entry (N=346,056)" xr:uid="{00000000-0004-0000-0000-00002C000000}"/>
    <hyperlink ref="B45" location="'4yr Public'!A113" display="Table 36. Six-Year Outcomes of Women Who Started at Four-Year Public Institutions by Race and Ethnicity and Age of First Entry (N=398,105)" xr:uid="{00000000-0004-0000-0000-00002D000000}"/>
    <hyperlink ref="B46" location="'4yr Public'!A134" display="Table 37. Six-Year Outcomes for Students Who Started at Four-Year Public Institutions by Age at First Entry and Enrollment Intensity (N=1,009,130)" xr:uid="{00000000-0004-0000-0000-00002E000000}"/>
    <hyperlink ref="B47" location="'4yr Public'!A151" display="Table 38. Six-Year Outcomes for Students Who Started at Four-Year Public Institutions by Race and Ethnicity and Enrollment Intensity (N=775,919)" xr:uid="{00000000-0004-0000-0000-00002F000000}"/>
    <hyperlink ref="B49" location="'2yr Public'!A4" display="Table 39. Six‐Year Outcomes and First Completion for Students Who Started at Two‐Year Public Institutions (N=752,206)" xr:uid="{00000000-0004-0000-0000-000030000000}"/>
    <hyperlink ref="B50" location="'2yr Public'!A10" display="Table 40. Six‐Year Outcomes and First Completion for Students Who Started at Two‐Year Public Institutions by Enrollment Intensity (N=752,205)" xr:uid="{00000000-0004-0000-0000-000031000000}"/>
    <hyperlink ref="B51" location="'2yr Public'!A18" display="Table 41. Six-Year Outcomes and First Completion for Students Who Started at Two-Year Public Institutions by Race and Ethnicity (N=752,206)" xr:uid="{00000000-0004-0000-0000-000032000000}"/>
    <hyperlink ref="B53" location="'2yr Public'!A30" display="Table 42. Six‐Year Outcomes and First Completion for Students Who Started at Two‐Year Public Institutions by Gender (N=709,062)" xr:uid="{00000000-0004-0000-0000-000033000000}"/>
    <hyperlink ref="B54" location="'2yr Public'!A37" display="Table 43. Six‐Year Outcomes and First Completion for Students Who Started at Two‐Year Public Institutions by Age at First Entry (N=749,613)" xr:uid="{00000000-0004-0000-0000-000034000000}"/>
    <hyperlink ref="B55" location="'2yr Public'!A45" display="Table 44. Six-Year Outcomes and First Completion for Students Who Started at Two-Year Public Institutions by Race and Ethnicity and Gender (N=523,530)" xr:uid="{00000000-0004-0000-0000-000035000000}"/>
    <hyperlink ref="B56" location="'2yr Public'!A58" display="Table 45. Six‐Year Outcomes and First Completion for Students Who Started at Two‐Year Public Institutions by Gender and Age at First Entry (N=708,632)" xr:uid="{00000000-0004-0000-0000-000036000000}"/>
    <hyperlink ref="B57" location="'2yr Public'!A71" display="Table 46. Six‐Year Outcomes and First Completion for Students Who Started at Two‐Year Public Institutions by Race and Ethnicity and Age at First Entry (N=543,589)" xr:uid="{00000000-0004-0000-0000-000037000000}"/>
    <hyperlink ref="B58" location="'2yr Public'!A92" display="Table 47. Overall Completion Rates of Men by Race and Ethnicity and Age of First Entry for Students Who Started at Two‐Year Public Institutions (N=247,153)" xr:uid="{00000000-0004-0000-0000-000038000000}"/>
    <hyperlink ref="B59" location="'2yr Public'!A114" display="Table 48. Overall Completion Rates of Women by Race and Ethnicity and Age of First Entry for Students Who Started at Two‐Year Public Institutions (N=276,140)" xr:uid="{00000000-0004-0000-0000-000039000000}"/>
    <hyperlink ref="B60" location="'2yr Public'!A136" display="Table 49. Six‐Year Outcomes and First Completion for Students Who Started at Two‐Year Public Institutions by Age at First Entry and Enrollment Intensity (N=749,612)" xr:uid="{00000000-0004-0000-0000-00003A000000}"/>
    <hyperlink ref="B61" location="'2yr Public'!A153" display="Table 50. Six‐Year Outcomes and First Completion for Students Who Started at Two‐Year Public Institutions by Race and Ethnicity and Enrollment Intensity (N=543,851)" xr:uid="{00000000-0004-0000-0000-00003B000000}"/>
    <hyperlink ref="B63" location="'4yr Private Nonprofit'!A4" display="Table 51. Six‐Year Outcomes for Students Who Started at Four‐Year Private Nonprofit Institutions (N=442,773)" xr:uid="{00000000-0004-0000-0000-00003C000000}"/>
    <hyperlink ref="B64" location="'4yr Private Nonprofit'!A10" display="Table 52. Six‐Year Outcomes for Students Who Started at Four‐Year Private Nonprofit Institutions by Enrollment Intensity (N=442,627)" xr:uid="{00000000-0004-0000-0000-00003D000000}"/>
    <hyperlink ref="B65" location="'4yr Private Nonprofit'!A18" display="Table 53. Six-Year Outcomes for Students Who Started at Four-Year Private Nonprofit Institutions by Race and Ethnicity (N=442,773)" xr:uid="{00000000-0004-0000-0000-00003E000000}"/>
    <hyperlink ref="B66" location="'4yr Private Nonprofit'!A30" display="Table 54. Six‐Year Outcomes for Students Who Started at Four‐Year Private Nonprofit Institutions by Gender (N=416,351)" xr:uid="{00000000-0004-0000-0000-00003F000000}"/>
    <hyperlink ref="B67" location="'4yr Private Nonprofit'!A37" display="Table 55. Six‐Year Outcomes for Students Who Started at Four‐Year Private Nonprofit Institutions by Age at First Entry (N=438,068)" xr:uid="{00000000-0004-0000-0000-000040000000}"/>
    <hyperlink ref="B68" location="'4yr Private Nonprofit'!A45" display="Table 56. Six-Year Outcomes for Students Who Started at Four-Year Private Nonprofit Institutions by Gender and Race and Ethnicity (N=313,978)" xr:uid="{00000000-0004-0000-0000-000041000000}"/>
    <hyperlink ref="B69" location="'4yr Private Nonprofit'!A58" display="Table 57. Six‐Year Outcomes for Students Who Started at Four‐Year Private Nonprofit Institutions by Gender and Age at First Entry (N=415,880)" xr:uid="{00000000-0004-0000-0000-000042000000}"/>
    <hyperlink ref="B70" location="'4yr Private Nonprofit'!A71" display="Table 58. Six-Year Outcomes for Students Who Started at Four-Year Private Nonprofit Institutions by Race and Ethnicity and Age of First Entry (N=323,864)" xr:uid="{00000000-0004-0000-0000-000043000000}"/>
    <hyperlink ref="B71" location="'4yr Private Nonprofit'!A92" display="Table 59. Six-Year Outcomes of Men Who Started at Four-Year Private Nonprofit Institutions by Race and Ethnicity and Age of First Entry (N=140,348)" xr:uid="{00000000-0004-0000-0000-000044000000}"/>
    <hyperlink ref="B72" location="'4yr Private Nonprofit'!A113" display="Table 60. Six-Year Outcomes of Women Who Started at Four-Year Private Nonprofit Institutions by Race and Ethnicity and Age of First Entry (N=173,560)" xr:uid="{00000000-0004-0000-0000-000045000000}"/>
    <hyperlink ref="B73" location="'4yr Private Nonprofit'!A135" display="Table 61. Six‐Year Outcomes for Students Who Started at Four‐Year Private Nonprofit Institutions by Age at First Entry and Enrollment Intensity (N=437,922)" xr:uid="{00000000-0004-0000-0000-000046000000}"/>
    <hyperlink ref="B74" location="'4yr Private Nonprofit'!A153" display="Table 62. Six-Year Outcomes for Students Who Started at Four-Year Private Nonprofit Institutions by Race and Ethnicity and Enrollment Intensity (N=323,873)" xr:uid="{00000000-0004-0000-0000-000047000000}"/>
    <hyperlink ref="B76" location="'4yr Private For-Profit'!A4" display="Table 63. Six‐Year Outcomes for Students Who Started at Four‐Year Private For‐Profit Institutions (N=48,178)" xr:uid="{00000000-0004-0000-0000-000048000000}"/>
    <hyperlink ref="B77" location="'4yr Private For-Profit'!A10" display="Table 64. Six‐Year Outcomes for Students Who Started at Four‐Year Private For‐Profit Institutions by Enrollment Intensity (N=48,110)" xr:uid="{00000000-0004-0000-0000-000049000000}"/>
    <hyperlink ref="B78" location="'4yr Private For-Profit'!A18" display="Table 65. Six‐Year Outcomes for Students Who Started at Four‐Year Private For‐Profit Institutions by Gender (N=46,596)" xr:uid="{00000000-0004-0000-0000-00004A000000}"/>
    <hyperlink ref="B79" location="'4yr Private For-Profit'!A25" display="Table 66. Six‐Year Outcomes for Students Who Started at Four‐Year Private For‐Profit Institutions by Age at First Entry (N=48,088)" xr:uid="{00000000-0004-0000-0000-00004B000000}"/>
    <hyperlink ref="B80" location="'4yr Private For-Profit'!A33" display="Table 67. Six‐Year Outcomes for Students Who Started at Four‐Year Private For‐Profit Institutions by Gender and Age at First Entry (N=46,588)" xr:uid="{00000000-0004-0000-0000-00004C000000}"/>
    <hyperlink ref="B81" location="'4yr Private For-Profit'!A46" display="Table 68. Six‐Year Outcomes for Students Who Started at Four‐Year Private For‐Profit Institutions by Age at First Entry and Enrollment Intensity (N=48,020)" xr:uid="{00000000-0004-0000-0000-00004D000000}"/>
    <hyperlink ref="B83" location="'Stateline Analysis'!A3" display="Table 69. Completion Rates at Different Institutions Across State Lines (N=2,211,755)" xr:uid="{00000000-0004-0000-0000-00004E000000}"/>
    <hyperlink ref="B84" location="'Stateline Analysis'!A10" display="Table 70. Completion Rates at Different Institutions Across State Lines by Enrollment Intensity (N=2,211,608)" xr:uid="{00000000-0004-0000-0000-00004F000000}"/>
    <hyperlink ref="B85" location="'Stateline Analysis'!A19" display="Table 71. Completion Rates at Different Institutions Across State Lines by Gender (N=2,076,071)" xr:uid="{00000000-0004-0000-0000-000050000000}"/>
    <hyperlink ref="B86" location="'Stateline Analysis'!A27" display="Table 72. Completion Rates at Different Institutions Across State Lines by Age at First Entry (N=2,197,348)" xr:uid="{00000000-0004-0000-0000-000051000000}"/>
    <hyperlink ref="B87" location="'Stateline Analysis'!A36" display="Table 73. Completion Rates at Different Institutions Across State Lines by Gender and Age at First Entry (N=2,075,010)" xr:uid="{00000000-0004-0000-0000-000052000000}"/>
    <hyperlink ref="B88" location="'Stateline Analysis'!A50" display="Table 74. Completion Rates at Different Institutions Across State Lines by Age at First Entry and Enrollment Intensity (N=2,197,201)" xr:uid="{00000000-0004-0000-0000-000053000000}"/>
    <hyperlink ref="B90" location="'Multistate Starters'!A3" display="Table 75. Completion Rates for Students Who Started at Multistate Institutions (N=53,004)" xr:uid="{00000000-0004-0000-0000-000054000000}"/>
    <hyperlink ref="B91" location="'Multistate Starters'!A9" display="Table 76. Completion Rates for Students Who Started at Multistate Institutions by Enrollment Intensity (N=52,936)" xr:uid="{00000000-0004-0000-0000-000055000000}"/>
    <hyperlink ref="B92" location="'Multistate Starters'!A17" display="Table 77. Completion Rates for Students Who Started at Multistate Institutions by Gender (N=50,598)" xr:uid="{00000000-0004-0000-0000-000056000000}"/>
    <hyperlink ref="B93" location="'Multistate Starters'!A24" display="Table 78. Completion Rates for Students Who Started at Multistate Institutions by Age at First Entry (N=52,804)" xr:uid="{00000000-0004-0000-0000-000057000000}"/>
    <hyperlink ref="B94" location="'Multistate Starters'!A32" display="Table 79. Completion Rates for Students Who Started at Multistate Institutions by Gender and Age at First Entry (N=50,587)" xr:uid="{00000000-0004-0000-0000-000058000000}"/>
    <hyperlink ref="A35" location="'4yr Public'!A1" display="4yr Public" xr:uid="{5BDC02AD-1BE2-47C1-80C3-C2329E5B6882}"/>
    <hyperlink ref="B52" location="'2yr Public'!A29" display="Table 41b. Six-Year Outcomes and First Completion for Students Who Started at Two-Year Public Institutions by Expanded Other Race and Ethnicity (N=15,723)" xr:uid="{DC8804ED-2179-48FE-89B5-B74238A80EF2}"/>
    <hyperlink ref="B7" location="'Unweighted Count'!A39" display="Table 4. Fall 2012 Cohort by Age at First Entry and Enrollment Intensity (N=2,270,070)" xr:uid="{FF0D11E1-AAA5-4770-894B-57C697DD0DC2}"/>
    <hyperlink ref="B8" location="'Unweighted Count'!A61" display="Table 5. Fall 2012 Cohort by Race and Ethnicity and Enrollment Intensity (N=1,613,513)" xr:uid="{D1EAE9C4-2AC3-4489-AB09-A0FB4BDD6333}"/>
    <hyperlink ref="B9" location="'Unweighted Count'!A79" display="Table 6. Fall 2012 Cohort by Gender (N=2,135,318)" xr:uid="{B40ACC74-A3CC-4123-9E73-B048CAF3D45E}"/>
    <hyperlink ref="B10" location="'Unweighted Count'!A89" display="Table 7. Fall 2012 Cohort by Race and Ethnicity and Gender (N=1,551,392)" xr:uid="{DADE2571-96AE-44A2-925E-7D12168F0D25}"/>
    <hyperlink ref="B11" location="'Unweighted Count'!A104" display="Table 8. Fall 2012 Cohort by Gender and Age at First Entry (N=2,135,318)" xr:uid="{241B7E64-4052-444A-9296-92A6F654B138}"/>
    <hyperlink ref="B19" location="Overall!A11" display="Table 15.  Six-Year Outcomes by Starting Institution Type (N=2,259,591)" xr:uid="{AB5A7251-40FC-4372-B8BE-7812856E07AE}"/>
    <hyperlink ref="B20" location="Overall!A21" display="Table 16. Six-Year Outcomes by Enrollment Intensity (N=2,264,491)" xr:uid="{80795608-6E39-4B8A-B13C-C1DC26ED9DC6}"/>
    <hyperlink ref="B21" location="Overall!A21" display="Table 16a. Six-Year Outcomes by Enrollment Intensity for Students Who Started at Four-year Institutions (N=1,492,838)" xr:uid="{59B96A8C-3EE0-474E-A76D-3DD3249C484B}"/>
    <hyperlink ref="B22" location="Overall!A29" display="Table 16b. Six-Year Outcomes by Enrollment Intensity for Students Who Started at Two-year Institutions (N=771,653)" xr:uid="{196E75BD-E2BA-4E26-B110-02B1FA0CA6D5}"/>
    <hyperlink ref="B23" location="Overall!A45" display="Table 17a. Six-Year Outcomes by Race and Ethnicity (N=2,264,948)" xr:uid="{870E9689-AC60-4926-9CE9-36453DAF30E6}"/>
    <hyperlink ref="B24" location="Overall!A57" display="Table 17b. Six-Year Outcomes by Expanded Other Race and Ethnicity (N=85,029)" xr:uid="{4ACD04A2-2B0E-4AF9-B9B3-783F346B0A42}"/>
    <hyperlink ref="B32" location="Overall!A170" display="Table 25. Six-Year Outcomes by Age at First Entry and Enrollment Intensity (N=2,258,919)" xr:uid="{34F9C99B-6D7B-40EE-AF08-A2400BC1DBE6}"/>
    <hyperlink ref="B33" location="'List of Tables'!A187" display="Table 26. Six-Year Outcomes by Race and Ethnicity and Enrollment Intensity (N=1,613,905)" xr:uid="{979DA942-FFD6-4247-BA5A-AC63B9FD3757}"/>
    <hyperlink ref="B35" location="'4yr Public'!A4" display="Table 27. Six-Year Outcomes for Students Who Started at Four-Year Public Institutions (N=1,011,318)" xr:uid="{05CA0AAC-419D-4888-B1FA-A1953EC90A56}"/>
    <hyperlink ref="B36" location="'List of Tables'!A10" display="Table 28. Six-Year Outcomes for Students Who Started at Four-Year Public Institutions by Enrollment Intensity (N=1,011,317)" xr:uid="{9696F055-887F-4D39-9578-1FBAD86E6529}"/>
    <hyperlink ref="B37" location="'List of Tables'!A18" display="Table 29a. Six-Year Outcomes for Students Who Started at Four-Year Public Institutions by Race and Ethnicity (N=1,011,318)" xr:uid="{2BD02044-6761-4E0F-9A72-F1675CD17C09}"/>
    <hyperlink ref="B38" location="'List of Tables'!A30" display="Table 29b. Six-Year Outcomes for Students Who Started at Four-Year Public Institutions by Expanded Other Race and Ethnicity (N=46,615)" xr:uid="{B7645094-DF27-498C-902A-AA587F4C90A0}"/>
    <hyperlink ref="B39" location="'4yr Public'!A39" display="Table 30. Six-Year Outcomes for Students Who Started at Four-Year Public Institutions by Gender (N=947,921)" xr:uid="{A0AE59D0-6003-4650-9EEF-42BF00936258}"/>
    <hyperlink ref="B40" location="'List of Tables'!A46" display="Table 31. Six-Year Outcomes for Students Who Started at Four-Year Public Institutions by Age at First Entry (N=1,008,722)" xr:uid="{FF37D1BA-8146-4C55-AD97-C55642E3DCBE}"/>
    <hyperlink ref="B41" location="'List of Tables'!A54" display="Table 32. Six-Year Outcomes for Students Who Started at Four-Year Public Institutions by Race and Ethnicity and Gender (N=731,465)" xr:uid="{537AD939-97E2-4F71-A510-731C42E3FEB7}"/>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33CC"/>
  </sheetPr>
  <dimension ref="A2:T252"/>
  <sheetViews>
    <sheetView topLeftCell="A6" workbookViewId="0">
      <selection activeCell="H26" sqref="H26"/>
    </sheetView>
  </sheetViews>
  <sheetFormatPr defaultColWidth="9.109375" defaultRowHeight="13.8" x14ac:dyDescent="0.3"/>
  <cols>
    <col min="1" max="1" width="32.6640625" style="48" customWidth="1"/>
    <col min="2" max="2" width="21.33203125" style="48" customWidth="1"/>
    <col min="3" max="3" width="18.33203125" style="48" customWidth="1"/>
    <col min="4" max="4" width="20.88671875" style="48" bestFit="1" customWidth="1"/>
    <col min="5" max="5" width="15.44140625" style="48" customWidth="1"/>
    <col min="6" max="17" width="9.109375" style="48"/>
    <col min="18" max="18" width="26.88671875" style="48" bestFit="1" customWidth="1"/>
    <col min="19" max="16384" width="9.109375" style="48"/>
  </cols>
  <sheetData>
    <row r="2" spans="1:8" x14ac:dyDescent="0.3">
      <c r="A2" s="194" t="s">
        <v>80</v>
      </c>
      <c r="B2" s="194"/>
      <c r="C2" s="194"/>
    </row>
    <row r="3" spans="1:8" ht="15" customHeight="1" x14ac:dyDescent="0.3">
      <c r="A3" s="180" t="s">
        <v>28</v>
      </c>
      <c r="B3" s="187" t="s">
        <v>34</v>
      </c>
      <c r="C3" s="187" t="s">
        <v>35</v>
      </c>
    </row>
    <row r="4" spans="1:8" x14ac:dyDescent="0.3">
      <c r="A4" s="181"/>
      <c r="B4" s="187"/>
      <c r="C4" s="187"/>
    </row>
    <row r="5" spans="1:8" x14ac:dyDescent="0.3">
      <c r="A5" s="49" t="s">
        <v>7</v>
      </c>
      <c r="B5" s="50">
        <v>2269618</v>
      </c>
      <c r="C5" s="51">
        <v>100</v>
      </c>
      <c r="D5" s="52"/>
    </row>
    <row r="6" spans="1:8" x14ac:dyDescent="0.3">
      <c r="A6" s="49" t="s">
        <v>18</v>
      </c>
      <c r="B6" s="6">
        <v>1766179</v>
      </c>
      <c r="C6" s="53">
        <v>77.819999999999993</v>
      </c>
      <c r="D6" s="52"/>
      <c r="H6" s="69"/>
    </row>
    <row r="7" spans="1:8" x14ac:dyDescent="0.3">
      <c r="A7" s="49" t="s">
        <v>33</v>
      </c>
      <c r="B7" s="6">
        <v>206759</v>
      </c>
      <c r="C7" s="53">
        <v>9.11</v>
      </c>
      <c r="D7" s="52"/>
      <c r="H7" s="69"/>
    </row>
    <row r="8" spans="1:8" x14ac:dyDescent="0.3">
      <c r="A8" s="49" t="s">
        <v>19</v>
      </c>
      <c r="B8" s="6">
        <v>282007</v>
      </c>
      <c r="C8" s="53">
        <v>12.43</v>
      </c>
      <c r="D8" s="52"/>
      <c r="H8" s="69"/>
    </row>
    <row r="9" spans="1:8" x14ac:dyDescent="0.3">
      <c r="A9" s="54" t="s">
        <v>41</v>
      </c>
      <c r="B9" s="55">
        <v>14673</v>
      </c>
      <c r="C9" s="56">
        <v>0.65</v>
      </c>
      <c r="H9" s="69"/>
    </row>
    <row r="10" spans="1:8" x14ac:dyDescent="0.3">
      <c r="A10" s="57"/>
      <c r="C10" s="58"/>
    </row>
    <row r="11" spans="1:8" x14ac:dyDescent="0.3">
      <c r="A11" s="57"/>
      <c r="C11" s="58"/>
    </row>
    <row r="13" spans="1:8" x14ac:dyDescent="0.3">
      <c r="A13" s="194" t="s">
        <v>81</v>
      </c>
      <c r="B13" s="194"/>
      <c r="C13" s="194"/>
    </row>
    <row r="14" spans="1:8" x14ac:dyDescent="0.3">
      <c r="A14" s="180" t="s">
        <v>10</v>
      </c>
      <c r="B14" s="187" t="s">
        <v>34</v>
      </c>
      <c r="C14" s="187" t="s">
        <v>35</v>
      </c>
    </row>
    <row r="15" spans="1:8" x14ac:dyDescent="0.3">
      <c r="A15" s="181"/>
      <c r="B15" s="187"/>
      <c r="C15" s="187"/>
    </row>
    <row r="16" spans="1:8" x14ac:dyDescent="0.3">
      <c r="A16" s="49" t="s">
        <v>7</v>
      </c>
      <c r="B16" s="50">
        <v>2269618</v>
      </c>
      <c r="C16" s="51">
        <v>100</v>
      </c>
      <c r="D16" s="52"/>
    </row>
    <row r="17" spans="1:20" x14ac:dyDescent="0.3">
      <c r="A17" s="49" t="s">
        <v>26</v>
      </c>
      <c r="B17" s="6">
        <v>1066071</v>
      </c>
      <c r="C17" s="53">
        <v>46.97</v>
      </c>
      <c r="D17" s="52"/>
      <c r="H17" s="69"/>
    </row>
    <row r="18" spans="1:20" x14ac:dyDescent="0.3">
      <c r="A18" s="49" t="s">
        <v>27</v>
      </c>
      <c r="B18" s="6">
        <v>142602</v>
      </c>
      <c r="C18" s="53">
        <v>6.28</v>
      </c>
      <c r="D18" s="52"/>
      <c r="H18" s="69"/>
    </row>
    <row r="19" spans="1:20" x14ac:dyDescent="0.3">
      <c r="A19" s="49" t="s">
        <v>8</v>
      </c>
      <c r="B19" s="6">
        <v>1060713</v>
      </c>
      <c r="C19" s="53">
        <v>46.74</v>
      </c>
      <c r="D19" s="52"/>
      <c r="H19" s="69"/>
    </row>
    <row r="20" spans="1:20" x14ac:dyDescent="0.3">
      <c r="A20" s="59"/>
      <c r="B20" s="36"/>
      <c r="C20" s="60"/>
      <c r="D20" s="52"/>
      <c r="P20" s="48">
        <v>0</v>
      </c>
      <c r="R20" s="152" t="s">
        <v>170</v>
      </c>
      <c r="S20" s="153" t="s">
        <v>171</v>
      </c>
      <c r="T20" s="153" t="s">
        <v>172</v>
      </c>
    </row>
    <row r="21" spans="1:20" x14ac:dyDescent="0.3">
      <c r="C21" s="58"/>
      <c r="P21" s="48">
        <v>1</v>
      </c>
      <c r="R21" s="48" t="s">
        <v>162</v>
      </c>
      <c r="S21" s="155">
        <v>35876</v>
      </c>
      <c r="T21" s="72">
        <f>S21/1917440</f>
        <v>1.8710363818424565E-2</v>
      </c>
    </row>
    <row r="22" spans="1:20" x14ac:dyDescent="0.3">
      <c r="A22" s="57"/>
      <c r="P22" s="48">
        <v>2</v>
      </c>
      <c r="R22" s="48" t="s">
        <v>44</v>
      </c>
      <c r="S22" s="155">
        <v>91471</v>
      </c>
      <c r="T22" s="72">
        <f t="shared" ref="T22:T30" si="0">S22/1917440</f>
        <v>4.7704752169559411E-2</v>
      </c>
    </row>
    <row r="23" spans="1:20" x14ac:dyDescent="0.3">
      <c r="A23" s="193" t="s">
        <v>82</v>
      </c>
      <c r="B23" s="193"/>
      <c r="C23" s="193"/>
      <c r="D23" s="61"/>
      <c r="P23" s="48">
        <v>3</v>
      </c>
      <c r="R23" s="48" t="s">
        <v>163</v>
      </c>
      <c r="S23" s="155">
        <v>230129</v>
      </c>
      <c r="T23" s="72">
        <f t="shared" si="0"/>
        <v>0.12001887933911883</v>
      </c>
    </row>
    <row r="24" spans="1:20" x14ac:dyDescent="0.3">
      <c r="A24" s="180" t="s">
        <v>43</v>
      </c>
      <c r="B24" s="187" t="s">
        <v>34</v>
      </c>
      <c r="C24" s="187" t="s">
        <v>35</v>
      </c>
      <c r="P24" s="48">
        <v>4</v>
      </c>
      <c r="R24" s="48" t="s">
        <v>46</v>
      </c>
      <c r="S24" s="155">
        <v>249351</v>
      </c>
      <c r="T24" s="72">
        <f t="shared" si="0"/>
        <v>0.13004370410547397</v>
      </c>
    </row>
    <row r="25" spans="1:20" x14ac:dyDescent="0.3">
      <c r="A25" s="181"/>
      <c r="B25" s="187"/>
      <c r="C25" s="187"/>
      <c r="P25" s="48">
        <v>5</v>
      </c>
      <c r="R25" s="48" t="s">
        <v>166</v>
      </c>
      <c r="S25" s="155">
        <v>4800</v>
      </c>
      <c r="T25" s="72">
        <f t="shared" si="0"/>
        <v>2.5033377837116156E-3</v>
      </c>
    </row>
    <row r="26" spans="1:20" x14ac:dyDescent="0.3">
      <c r="A26" s="49" t="s">
        <v>7</v>
      </c>
      <c r="B26" s="50">
        <v>2269618</v>
      </c>
      <c r="C26" s="51">
        <v>100</v>
      </c>
      <c r="H26" s="69"/>
      <c r="P26" s="48">
        <v>6</v>
      </c>
      <c r="R26" s="152" t="s">
        <v>164</v>
      </c>
      <c r="S26" s="156">
        <v>14564</v>
      </c>
      <c r="T26" s="154">
        <f t="shared" si="0"/>
        <v>7.5955440587449933E-3</v>
      </c>
    </row>
    <row r="27" spans="1:20" x14ac:dyDescent="0.3">
      <c r="A27" s="49" t="s">
        <v>44</v>
      </c>
      <c r="B27" s="6">
        <v>91471</v>
      </c>
      <c r="C27" s="53">
        <v>4.03</v>
      </c>
      <c r="H27" s="69"/>
      <c r="P27" s="48">
        <v>7</v>
      </c>
      <c r="R27" s="48" t="s">
        <v>165</v>
      </c>
      <c r="S27" s="155">
        <v>29799</v>
      </c>
      <c r="T27" s="72">
        <f t="shared" si="0"/>
        <v>1.5541033878504673E-2</v>
      </c>
    </row>
    <row r="28" spans="1:20" x14ac:dyDescent="0.3">
      <c r="A28" s="49" t="s">
        <v>45</v>
      </c>
      <c r="B28" s="6">
        <v>230129</v>
      </c>
      <c r="C28" s="53">
        <v>10.14</v>
      </c>
      <c r="H28" s="69"/>
      <c r="P28" s="48">
        <v>8</v>
      </c>
      <c r="R28" s="48" t="s">
        <v>168</v>
      </c>
      <c r="S28" s="155">
        <v>57396</v>
      </c>
      <c r="T28" s="72">
        <f t="shared" si="0"/>
        <v>2.9933661548731644E-2</v>
      </c>
    </row>
    <row r="29" spans="1:20" x14ac:dyDescent="0.3">
      <c r="A29" s="49" t="s">
        <v>46</v>
      </c>
      <c r="B29" s="6">
        <v>249351</v>
      </c>
      <c r="C29" s="53">
        <v>10.99</v>
      </c>
      <c r="H29" s="69"/>
      <c r="P29" s="48">
        <v>9</v>
      </c>
      <c r="R29" s="48" t="s">
        <v>169</v>
      </c>
      <c r="S29" s="155">
        <v>113308</v>
      </c>
      <c r="T29" s="72">
        <f t="shared" si="0"/>
        <v>5.9093374499332441E-2</v>
      </c>
    </row>
    <row r="30" spans="1:20" x14ac:dyDescent="0.3">
      <c r="A30" s="54" t="s">
        <v>47</v>
      </c>
      <c r="B30" s="6">
        <v>1090746</v>
      </c>
      <c r="C30" s="56">
        <v>48.06</v>
      </c>
      <c r="H30" s="69"/>
      <c r="P30" s="48">
        <v>10</v>
      </c>
      <c r="R30" s="48" t="s">
        <v>167</v>
      </c>
      <c r="S30" s="155">
        <v>1090746</v>
      </c>
      <c r="T30" s="72">
        <f t="shared" si="0"/>
        <v>0.56885534879839783</v>
      </c>
    </row>
    <row r="31" spans="1:20" x14ac:dyDescent="0.3">
      <c r="A31" s="54" t="s">
        <v>48</v>
      </c>
      <c r="B31" s="6">
        <v>85039</v>
      </c>
      <c r="C31" s="56">
        <v>3.75</v>
      </c>
      <c r="H31" s="69"/>
      <c r="R31" s="48" t="s">
        <v>40</v>
      </c>
      <c r="S31" s="135">
        <f>SUM(S21:S30)</f>
        <v>1917440</v>
      </c>
    </row>
    <row r="32" spans="1:20" x14ac:dyDescent="0.3">
      <c r="A32" s="54" t="s">
        <v>49</v>
      </c>
      <c r="B32" s="6">
        <v>57396</v>
      </c>
      <c r="C32" s="56">
        <v>2.5299999999999998</v>
      </c>
      <c r="H32" s="69"/>
    </row>
    <row r="33" spans="1:8" x14ac:dyDescent="0.3">
      <c r="A33" s="54" t="s">
        <v>50</v>
      </c>
      <c r="B33" s="6">
        <v>465486</v>
      </c>
      <c r="C33" s="56">
        <v>20.51</v>
      </c>
      <c r="H33" s="69"/>
    </row>
    <row r="34" spans="1:8" ht="24" customHeight="1" x14ac:dyDescent="0.3">
      <c r="A34" s="175" t="s">
        <v>51</v>
      </c>
      <c r="B34" s="175"/>
      <c r="C34" s="175"/>
    </row>
    <row r="35" spans="1:8" x14ac:dyDescent="0.3">
      <c r="A35" s="62" t="s">
        <v>52</v>
      </c>
      <c r="C35" s="58"/>
    </row>
    <row r="36" spans="1:8" x14ac:dyDescent="0.3">
      <c r="A36" s="62"/>
      <c r="C36" s="58"/>
    </row>
    <row r="37" spans="1:8" x14ac:dyDescent="0.3">
      <c r="A37" s="57"/>
    </row>
    <row r="39" spans="1:8" x14ac:dyDescent="0.3">
      <c r="A39" s="194" t="s">
        <v>83</v>
      </c>
      <c r="B39" s="194"/>
      <c r="C39" s="194"/>
      <c r="D39" s="194"/>
    </row>
    <row r="40" spans="1:8" x14ac:dyDescent="0.3">
      <c r="A40" s="188" t="s">
        <v>28</v>
      </c>
      <c r="B40" s="188" t="s">
        <v>10</v>
      </c>
      <c r="C40" s="187" t="s">
        <v>34</v>
      </c>
      <c r="D40" s="187" t="s">
        <v>36</v>
      </c>
    </row>
    <row r="41" spans="1:8" x14ac:dyDescent="0.3">
      <c r="A41" s="189"/>
      <c r="B41" s="189"/>
      <c r="C41" s="187"/>
      <c r="D41" s="187"/>
    </row>
    <row r="42" spans="1:8" x14ac:dyDescent="0.3">
      <c r="A42" s="190" t="s">
        <v>18</v>
      </c>
      <c r="B42" s="49" t="s">
        <v>7</v>
      </c>
      <c r="C42" s="63">
        <v>1766179</v>
      </c>
      <c r="D42" s="64">
        <v>100</v>
      </c>
    </row>
    <row r="43" spans="1:8" x14ac:dyDescent="0.3">
      <c r="A43" s="191"/>
      <c r="B43" s="49" t="s">
        <v>26</v>
      </c>
      <c r="C43" s="6">
        <v>882479</v>
      </c>
      <c r="D43" s="53">
        <v>49.97</v>
      </c>
      <c r="H43" s="69"/>
    </row>
    <row r="44" spans="1:8" x14ac:dyDescent="0.3">
      <c r="A44" s="191"/>
      <c r="B44" s="49" t="s">
        <v>27</v>
      </c>
      <c r="C44" s="6">
        <v>58612</v>
      </c>
      <c r="D44" s="53">
        <v>3.32</v>
      </c>
      <c r="H44" s="69"/>
    </row>
    <row r="45" spans="1:8" x14ac:dyDescent="0.3">
      <c r="A45" s="192"/>
      <c r="B45" s="49" t="s">
        <v>8</v>
      </c>
      <c r="C45" s="6">
        <v>825079</v>
      </c>
      <c r="D45" s="53">
        <v>46.72</v>
      </c>
      <c r="H45" s="69"/>
    </row>
    <row r="46" spans="1:8" x14ac:dyDescent="0.3">
      <c r="A46" s="176" t="s">
        <v>33</v>
      </c>
      <c r="B46" s="49" t="s">
        <v>7</v>
      </c>
      <c r="C46" s="50">
        <v>206759</v>
      </c>
      <c r="D46" s="51">
        <v>100</v>
      </c>
      <c r="H46" s="69"/>
    </row>
    <row r="47" spans="1:8" x14ac:dyDescent="0.3">
      <c r="A47" s="177"/>
      <c r="B47" s="49" t="s">
        <v>26</v>
      </c>
      <c r="C47" s="6">
        <v>84399</v>
      </c>
      <c r="D47" s="53">
        <v>40.82</v>
      </c>
      <c r="H47" s="69"/>
    </row>
    <row r="48" spans="1:8" x14ac:dyDescent="0.3">
      <c r="A48" s="177"/>
      <c r="B48" s="49" t="s">
        <v>27</v>
      </c>
      <c r="C48" s="6">
        <v>23336</v>
      </c>
      <c r="D48" s="53">
        <v>11.29</v>
      </c>
      <c r="H48" s="69"/>
    </row>
    <row r="49" spans="1:8" x14ac:dyDescent="0.3">
      <c r="A49" s="178"/>
      <c r="B49" s="49" t="s">
        <v>8</v>
      </c>
      <c r="C49" s="6">
        <v>98993</v>
      </c>
      <c r="D49" s="53">
        <v>47.88</v>
      </c>
      <c r="H49" s="69"/>
    </row>
    <row r="50" spans="1:8" x14ac:dyDescent="0.3">
      <c r="A50" s="190" t="s">
        <v>19</v>
      </c>
      <c r="B50" s="49" t="s">
        <v>7</v>
      </c>
      <c r="C50" s="50">
        <v>282007</v>
      </c>
      <c r="D50" s="51">
        <v>100</v>
      </c>
      <c r="H50" s="69"/>
    </row>
    <row r="51" spans="1:8" x14ac:dyDescent="0.3">
      <c r="A51" s="191"/>
      <c r="B51" s="49" t="s">
        <v>26</v>
      </c>
      <c r="C51" s="6">
        <v>89866</v>
      </c>
      <c r="D51" s="53">
        <v>31.87</v>
      </c>
      <c r="H51" s="69"/>
    </row>
    <row r="52" spans="1:8" x14ac:dyDescent="0.3">
      <c r="A52" s="191"/>
      <c r="B52" s="49" t="s">
        <v>27</v>
      </c>
      <c r="C52" s="6">
        <v>59518</v>
      </c>
      <c r="D52" s="53">
        <v>21.11</v>
      </c>
      <c r="H52" s="69"/>
    </row>
    <row r="53" spans="1:8" x14ac:dyDescent="0.3">
      <c r="A53" s="192"/>
      <c r="B53" s="49" t="s">
        <v>8</v>
      </c>
      <c r="C53" s="6">
        <v>132431</v>
      </c>
      <c r="D53" s="53">
        <v>46.96</v>
      </c>
      <c r="H53" s="69"/>
    </row>
    <row r="54" spans="1:8" x14ac:dyDescent="0.3">
      <c r="A54" s="179" t="s">
        <v>41</v>
      </c>
      <c r="B54" s="50" t="s">
        <v>7</v>
      </c>
      <c r="C54" s="6">
        <v>14673</v>
      </c>
      <c r="D54" s="55">
        <v>100</v>
      </c>
      <c r="H54" s="69"/>
    </row>
    <row r="55" spans="1:8" x14ac:dyDescent="0.3">
      <c r="A55" s="179"/>
      <c r="B55" s="50" t="s">
        <v>26</v>
      </c>
      <c r="C55" s="6">
        <v>9327</v>
      </c>
      <c r="D55" s="55">
        <v>63.57</v>
      </c>
      <c r="H55" s="69"/>
    </row>
    <row r="56" spans="1:8" x14ac:dyDescent="0.3">
      <c r="A56" s="179"/>
      <c r="B56" s="50" t="s">
        <v>27</v>
      </c>
      <c r="C56" s="6">
        <v>1136</v>
      </c>
      <c r="D56" s="55">
        <v>7.74</v>
      </c>
      <c r="H56" s="69"/>
    </row>
    <row r="57" spans="1:8" x14ac:dyDescent="0.3">
      <c r="A57" s="179"/>
      <c r="B57" s="50" t="s">
        <v>8</v>
      </c>
      <c r="C57" s="6">
        <v>4210</v>
      </c>
      <c r="D57" s="55">
        <v>28.69</v>
      </c>
      <c r="H57" s="69"/>
    </row>
    <row r="58" spans="1:8" x14ac:dyDescent="0.3">
      <c r="A58" s="65"/>
      <c r="B58" s="66"/>
      <c r="C58" s="36"/>
      <c r="D58" s="61"/>
    </row>
    <row r="59" spans="1:8" x14ac:dyDescent="0.3">
      <c r="A59" s="65"/>
      <c r="B59" s="66"/>
      <c r="C59" s="36"/>
      <c r="D59" s="61"/>
    </row>
    <row r="60" spans="1:8" x14ac:dyDescent="0.3">
      <c r="A60" s="65"/>
      <c r="B60" s="66"/>
      <c r="C60" s="36"/>
      <c r="D60" s="61"/>
    </row>
    <row r="61" spans="1:8" ht="15" customHeight="1" x14ac:dyDescent="0.3">
      <c r="A61" s="193" t="s">
        <v>84</v>
      </c>
      <c r="B61" s="193"/>
      <c r="C61" s="193"/>
      <c r="D61" s="193"/>
    </row>
    <row r="62" spans="1:8" ht="15" customHeight="1" x14ac:dyDescent="0.3">
      <c r="A62" s="180" t="s">
        <v>43</v>
      </c>
      <c r="B62" s="188" t="s">
        <v>10</v>
      </c>
      <c r="C62" s="187" t="s">
        <v>34</v>
      </c>
      <c r="D62" s="187" t="s">
        <v>53</v>
      </c>
    </row>
    <row r="63" spans="1:8" x14ac:dyDescent="0.3">
      <c r="A63" s="181"/>
      <c r="B63" s="189"/>
      <c r="C63" s="187"/>
      <c r="D63" s="187"/>
    </row>
    <row r="64" spans="1:8" x14ac:dyDescent="0.3">
      <c r="A64" s="177" t="s">
        <v>44</v>
      </c>
      <c r="B64" s="49" t="s">
        <v>26</v>
      </c>
      <c r="C64" s="67">
        <v>43980</v>
      </c>
      <c r="D64" s="68">
        <v>48.08</v>
      </c>
      <c r="H64" s="69"/>
    </row>
    <row r="65" spans="1:8" x14ac:dyDescent="0.3">
      <c r="A65" s="177"/>
      <c r="B65" s="49" t="s">
        <v>27</v>
      </c>
      <c r="C65" s="6">
        <v>3259</v>
      </c>
      <c r="D65" s="53">
        <v>3.56</v>
      </c>
      <c r="H65" s="69"/>
    </row>
    <row r="66" spans="1:8" x14ac:dyDescent="0.3">
      <c r="A66" s="177"/>
      <c r="B66" s="49" t="s">
        <v>8</v>
      </c>
      <c r="C66" s="6">
        <v>44232</v>
      </c>
      <c r="D66" s="53">
        <v>48.36</v>
      </c>
      <c r="H66" s="69"/>
    </row>
    <row r="67" spans="1:8" x14ac:dyDescent="0.3">
      <c r="A67" s="179" t="s">
        <v>54</v>
      </c>
      <c r="B67" s="49" t="s">
        <v>26</v>
      </c>
      <c r="C67" s="67">
        <v>80907</v>
      </c>
      <c r="D67" s="68">
        <v>35.159999999999997</v>
      </c>
      <c r="H67" s="69"/>
    </row>
    <row r="68" spans="1:8" x14ac:dyDescent="0.3">
      <c r="A68" s="179"/>
      <c r="B68" s="49" t="s">
        <v>27</v>
      </c>
      <c r="C68" s="6">
        <v>17174</v>
      </c>
      <c r="D68" s="53">
        <v>7.46</v>
      </c>
      <c r="H68" s="69"/>
    </row>
    <row r="69" spans="1:8" x14ac:dyDescent="0.3">
      <c r="A69" s="179"/>
      <c r="B69" s="49" t="s">
        <v>8</v>
      </c>
      <c r="C69" s="6">
        <v>132024</v>
      </c>
      <c r="D69" s="53">
        <v>57.37</v>
      </c>
      <c r="H69" s="69"/>
    </row>
    <row r="70" spans="1:8" x14ac:dyDescent="0.3">
      <c r="A70" s="177" t="s">
        <v>46</v>
      </c>
      <c r="B70" s="49" t="s">
        <v>26</v>
      </c>
      <c r="C70" s="67">
        <v>81163</v>
      </c>
      <c r="D70" s="68">
        <v>32.549999999999997</v>
      </c>
      <c r="H70" s="69"/>
    </row>
    <row r="71" spans="1:8" x14ac:dyDescent="0.3">
      <c r="A71" s="177"/>
      <c r="B71" s="49" t="s">
        <v>27</v>
      </c>
      <c r="C71" s="6">
        <v>19184</v>
      </c>
      <c r="D71" s="53">
        <v>7.69</v>
      </c>
      <c r="H71" s="69"/>
    </row>
    <row r="72" spans="1:8" x14ac:dyDescent="0.3">
      <c r="A72" s="178"/>
      <c r="B72" s="49" t="s">
        <v>8</v>
      </c>
      <c r="C72" s="6">
        <v>149003</v>
      </c>
      <c r="D72" s="53">
        <v>59.76</v>
      </c>
      <c r="H72" s="69"/>
    </row>
    <row r="73" spans="1:8" x14ac:dyDescent="0.3">
      <c r="A73" s="179" t="s">
        <v>55</v>
      </c>
      <c r="B73" s="49" t="s">
        <v>26</v>
      </c>
      <c r="C73" s="67">
        <v>571868</v>
      </c>
      <c r="D73" s="68">
        <v>52.43</v>
      </c>
      <c r="H73" s="69"/>
    </row>
    <row r="74" spans="1:8" x14ac:dyDescent="0.3">
      <c r="A74" s="179"/>
      <c r="B74" s="49" t="s">
        <v>27</v>
      </c>
      <c r="C74" s="6">
        <v>47459</v>
      </c>
      <c r="D74" s="53">
        <v>4.3499999999999996</v>
      </c>
      <c r="H74" s="69"/>
    </row>
    <row r="75" spans="1:8" x14ac:dyDescent="0.3">
      <c r="A75" s="179"/>
      <c r="B75" s="49" t="s">
        <v>8</v>
      </c>
      <c r="C75" s="6">
        <v>471368</v>
      </c>
      <c r="D75" s="55">
        <v>43.22</v>
      </c>
      <c r="H75" s="69"/>
    </row>
    <row r="76" spans="1:8" x14ac:dyDescent="0.3">
      <c r="A76" s="65"/>
      <c r="B76" s="59"/>
      <c r="C76" s="36"/>
      <c r="D76" s="61"/>
    </row>
    <row r="77" spans="1:8" x14ac:dyDescent="0.3">
      <c r="A77" s="65"/>
      <c r="B77" s="59"/>
      <c r="C77" s="36"/>
      <c r="D77" s="61"/>
    </row>
    <row r="79" spans="1:8" x14ac:dyDescent="0.3">
      <c r="A79" s="194" t="s">
        <v>85</v>
      </c>
      <c r="B79" s="194"/>
      <c r="C79" s="194"/>
    </row>
    <row r="80" spans="1:8" x14ac:dyDescent="0.3">
      <c r="A80" s="188" t="s">
        <v>22</v>
      </c>
      <c r="B80" s="187" t="s">
        <v>34</v>
      </c>
      <c r="C80" s="187" t="s">
        <v>35</v>
      </c>
      <c r="E80" s="61"/>
      <c r="F80" s="61"/>
    </row>
    <row r="81" spans="1:8" x14ac:dyDescent="0.3">
      <c r="A81" s="189"/>
      <c r="B81" s="187"/>
      <c r="C81" s="187"/>
    </row>
    <row r="82" spans="1:8" x14ac:dyDescent="0.3">
      <c r="A82" s="70" t="s">
        <v>7</v>
      </c>
      <c r="B82" s="71">
        <v>2131099</v>
      </c>
      <c r="C82" s="51">
        <v>100</v>
      </c>
    </row>
    <row r="83" spans="1:8" x14ac:dyDescent="0.3">
      <c r="A83" s="70" t="s">
        <v>20</v>
      </c>
      <c r="B83" s="6">
        <v>993883</v>
      </c>
      <c r="C83" s="53">
        <v>46.64</v>
      </c>
      <c r="D83" s="36"/>
      <c r="H83" s="69"/>
    </row>
    <row r="84" spans="1:8" x14ac:dyDescent="0.3">
      <c r="A84" s="70" t="s">
        <v>23</v>
      </c>
      <c r="B84" s="6">
        <v>1137216</v>
      </c>
      <c r="C84" s="53">
        <v>53.36</v>
      </c>
      <c r="D84" s="36"/>
      <c r="H84" s="69"/>
    </row>
    <row r="85" spans="1:8" x14ac:dyDescent="0.3">
      <c r="A85" s="62" t="s">
        <v>116</v>
      </c>
      <c r="D85" s="72"/>
    </row>
    <row r="86" spans="1:8" x14ac:dyDescent="0.3">
      <c r="B86" s="36"/>
      <c r="C86" s="36"/>
      <c r="D86" s="73"/>
    </row>
    <row r="87" spans="1:8" x14ac:dyDescent="0.3">
      <c r="B87" s="36"/>
      <c r="C87" s="36"/>
    </row>
    <row r="88" spans="1:8" x14ac:dyDescent="0.3">
      <c r="B88" s="36"/>
      <c r="C88" s="36"/>
    </row>
    <row r="89" spans="1:8" x14ac:dyDescent="0.3">
      <c r="A89" s="193" t="s">
        <v>86</v>
      </c>
      <c r="B89" s="193"/>
      <c r="C89" s="193"/>
      <c r="D89" s="193"/>
    </row>
    <row r="90" spans="1:8" x14ac:dyDescent="0.3">
      <c r="A90" s="180" t="s">
        <v>43</v>
      </c>
      <c r="B90" s="188" t="s">
        <v>22</v>
      </c>
      <c r="C90" s="187" t="s">
        <v>34</v>
      </c>
      <c r="D90" s="187" t="s">
        <v>53</v>
      </c>
    </row>
    <row r="91" spans="1:8" x14ac:dyDescent="0.3">
      <c r="A91" s="181"/>
      <c r="B91" s="189"/>
      <c r="C91" s="187"/>
      <c r="D91" s="187"/>
    </row>
    <row r="92" spans="1:8" x14ac:dyDescent="0.3">
      <c r="A92" s="176" t="s">
        <v>44</v>
      </c>
      <c r="B92" s="49" t="s">
        <v>20</v>
      </c>
      <c r="C92" s="6">
        <v>40896</v>
      </c>
      <c r="D92" s="53">
        <v>48.99</v>
      </c>
      <c r="H92" s="69"/>
    </row>
    <row r="93" spans="1:8" ht="12.75" customHeight="1" x14ac:dyDescent="0.3">
      <c r="A93" s="178"/>
      <c r="B93" s="49" t="s">
        <v>21</v>
      </c>
      <c r="C93" s="6">
        <v>42586</v>
      </c>
      <c r="D93" s="53">
        <v>51.01</v>
      </c>
      <c r="H93" s="69"/>
    </row>
    <row r="94" spans="1:8" ht="12.75" customHeight="1" x14ac:dyDescent="0.3">
      <c r="A94" s="176" t="s">
        <v>54</v>
      </c>
      <c r="B94" s="49" t="s">
        <v>20</v>
      </c>
      <c r="C94" s="6">
        <v>92631</v>
      </c>
      <c r="D94" s="53">
        <v>43.27</v>
      </c>
      <c r="H94" s="69"/>
    </row>
    <row r="95" spans="1:8" x14ac:dyDescent="0.3">
      <c r="A95" s="178"/>
      <c r="B95" s="49" t="s">
        <v>21</v>
      </c>
      <c r="C95" s="6">
        <v>121427</v>
      </c>
      <c r="D95" s="53">
        <v>56.73</v>
      </c>
      <c r="H95" s="69"/>
    </row>
    <row r="96" spans="1:8" x14ac:dyDescent="0.3">
      <c r="A96" s="176" t="s">
        <v>46</v>
      </c>
      <c r="B96" s="49" t="s">
        <v>20</v>
      </c>
      <c r="C96" s="6">
        <v>107055</v>
      </c>
      <c r="D96" s="53">
        <v>44.14</v>
      </c>
      <c r="H96" s="69"/>
    </row>
    <row r="97" spans="1:8" x14ac:dyDescent="0.3">
      <c r="A97" s="178"/>
      <c r="B97" s="49" t="s">
        <v>21</v>
      </c>
      <c r="C97" s="6">
        <v>135468</v>
      </c>
      <c r="D97" s="53">
        <v>55.86</v>
      </c>
      <c r="H97" s="69"/>
    </row>
    <row r="98" spans="1:8" x14ac:dyDescent="0.3">
      <c r="A98" s="176" t="s">
        <v>55</v>
      </c>
      <c r="B98" s="49" t="s">
        <v>20</v>
      </c>
      <c r="C98" s="6">
        <v>500525</v>
      </c>
      <c r="D98" s="55">
        <v>47.26</v>
      </c>
      <c r="H98" s="69"/>
    </row>
    <row r="99" spans="1:8" x14ac:dyDescent="0.3">
      <c r="A99" s="178"/>
      <c r="B99" s="49" t="s">
        <v>21</v>
      </c>
      <c r="C99" s="6">
        <v>558646</v>
      </c>
      <c r="D99" s="55">
        <v>52.74</v>
      </c>
      <c r="H99" s="69"/>
    </row>
    <row r="100" spans="1:8" x14ac:dyDescent="0.3">
      <c r="A100" s="62" t="s">
        <v>117</v>
      </c>
      <c r="B100" s="59"/>
      <c r="C100" s="36"/>
      <c r="D100" s="61"/>
      <c r="F100" s="61"/>
    </row>
    <row r="101" spans="1:8" x14ac:dyDescent="0.3">
      <c r="A101" s="62"/>
      <c r="B101" s="59"/>
      <c r="C101" s="36"/>
      <c r="D101" s="61"/>
      <c r="F101" s="61"/>
    </row>
    <row r="102" spans="1:8" x14ac:dyDescent="0.3">
      <c r="A102" s="62"/>
      <c r="B102" s="59"/>
      <c r="C102" s="36"/>
      <c r="D102" s="61"/>
      <c r="F102" s="61"/>
    </row>
    <row r="103" spans="1:8" x14ac:dyDescent="0.3">
      <c r="A103" s="59"/>
      <c r="B103" s="36"/>
      <c r="C103" s="36"/>
    </row>
    <row r="104" spans="1:8" x14ac:dyDescent="0.3">
      <c r="A104" s="194" t="s">
        <v>87</v>
      </c>
      <c r="B104" s="194"/>
      <c r="C104" s="194"/>
      <c r="D104" s="194"/>
    </row>
    <row r="105" spans="1:8" x14ac:dyDescent="0.3">
      <c r="A105" s="195" t="s">
        <v>22</v>
      </c>
      <c r="B105" s="188" t="s">
        <v>28</v>
      </c>
      <c r="C105" s="187" t="s">
        <v>34</v>
      </c>
      <c r="D105" s="187" t="s">
        <v>37</v>
      </c>
      <c r="F105" s="61"/>
    </row>
    <row r="106" spans="1:8" x14ac:dyDescent="0.3">
      <c r="A106" s="196"/>
      <c r="B106" s="189"/>
      <c r="C106" s="187"/>
      <c r="D106" s="187"/>
    </row>
    <row r="107" spans="1:8" x14ac:dyDescent="0.3">
      <c r="A107" s="176" t="s">
        <v>20</v>
      </c>
      <c r="B107" s="74" t="s">
        <v>7</v>
      </c>
      <c r="C107" s="75">
        <v>993883</v>
      </c>
      <c r="D107" s="76">
        <v>100</v>
      </c>
    </row>
    <row r="108" spans="1:8" x14ac:dyDescent="0.3">
      <c r="A108" s="177"/>
      <c r="B108" s="77" t="s">
        <v>18</v>
      </c>
      <c r="C108" s="67">
        <v>781771</v>
      </c>
      <c r="D108" s="68">
        <v>78.66</v>
      </c>
      <c r="H108" s="69"/>
    </row>
    <row r="109" spans="1:8" x14ac:dyDescent="0.3">
      <c r="A109" s="177"/>
      <c r="B109" s="78" t="s">
        <v>33</v>
      </c>
      <c r="C109" s="6">
        <v>95998</v>
      </c>
      <c r="D109" s="53">
        <v>9.66</v>
      </c>
      <c r="H109" s="69"/>
    </row>
    <row r="110" spans="1:8" x14ac:dyDescent="0.3">
      <c r="A110" s="177"/>
      <c r="B110" s="79" t="s">
        <v>19</v>
      </c>
      <c r="C110" s="6">
        <v>115628</v>
      </c>
      <c r="D110" s="53">
        <v>11.63</v>
      </c>
      <c r="H110" s="69"/>
    </row>
    <row r="111" spans="1:8" x14ac:dyDescent="0.3">
      <c r="A111" s="178"/>
      <c r="B111" s="80" t="s">
        <v>41</v>
      </c>
      <c r="C111" s="6">
        <v>486</v>
      </c>
      <c r="D111" s="53">
        <v>0.05</v>
      </c>
      <c r="H111" s="69"/>
    </row>
    <row r="112" spans="1:8" x14ac:dyDescent="0.3">
      <c r="A112" s="179" t="s">
        <v>21</v>
      </c>
      <c r="B112" s="77" t="s">
        <v>7</v>
      </c>
      <c r="C112" s="50">
        <v>1137216</v>
      </c>
      <c r="D112" s="51">
        <v>100</v>
      </c>
      <c r="H112" s="69"/>
    </row>
    <row r="113" spans="1:8" x14ac:dyDescent="0.3">
      <c r="A113" s="179"/>
      <c r="B113" s="77" t="s">
        <v>18</v>
      </c>
      <c r="C113" s="67">
        <v>900435</v>
      </c>
      <c r="D113" s="68">
        <v>79.180000000000007</v>
      </c>
      <c r="H113" s="69"/>
    </row>
    <row r="114" spans="1:8" x14ac:dyDescent="0.3">
      <c r="A114" s="179"/>
      <c r="B114" s="78" t="s">
        <v>33</v>
      </c>
      <c r="C114" s="6">
        <v>90113</v>
      </c>
      <c r="D114" s="53">
        <v>7.92</v>
      </c>
      <c r="H114" s="69"/>
    </row>
    <row r="115" spans="1:8" x14ac:dyDescent="0.3">
      <c r="A115" s="179"/>
      <c r="B115" s="79" t="s">
        <v>19</v>
      </c>
      <c r="C115" s="6">
        <v>146075</v>
      </c>
      <c r="D115" s="53">
        <v>12.84</v>
      </c>
      <c r="H115" s="69"/>
    </row>
    <row r="116" spans="1:8" x14ac:dyDescent="0.3">
      <c r="A116" s="179"/>
      <c r="B116" s="54" t="s">
        <v>41</v>
      </c>
      <c r="C116" s="55">
        <v>593</v>
      </c>
      <c r="D116" s="55">
        <v>0.05</v>
      </c>
      <c r="H116" s="69"/>
    </row>
    <row r="117" spans="1:8" x14ac:dyDescent="0.3">
      <c r="A117" s="65"/>
      <c r="B117" s="81"/>
      <c r="C117" s="134"/>
      <c r="D117" s="61"/>
    </row>
    <row r="118" spans="1:8" x14ac:dyDescent="0.3">
      <c r="A118" s="65"/>
      <c r="B118" s="81"/>
      <c r="C118" s="61"/>
      <c r="D118" s="61"/>
    </row>
    <row r="120" spans="1:8" x14ac:dyDescent="0.3">
      <c r="A120" s="193" t="s">
        <v>88</v>
      </c>
      <c r="B120" s="193"/>
      <c r="C120" s="193"/>
      <c r="D120" s="193"/>
      <c r="E120" s="61"/>
    </row>
    <row r="121" spans="1:8" x14ac:dyDescent="0.3">
      <c r="A121" s="180" t="s">
        <v>43</v>
      </c>
      <c r="B121" s="188" t="s">
        <v>28</v>
      </c>
      <c r="C121" s="187" t="s">
        <v>34</v>
      </c>
      <c r="D121" s="187" t="s">
        <v>53</v>
      </c>
    </row>
    <row r="122" spans="1:8" x14ac:dyDescent="0.3">
      <c r="A122" s="181"/>
      <c r="B122" s="189"/>
      <c r="C122" s="187"/>
      <c r="D122" s="187"/>
    </row>
    <row r="123" spans="1:8" x14ac:dyDescent="0.3">
      <c r="A123" s="176" t="s">
        <v>44</v>
      </c>
      <c r="B123" s="77" t="s">
        <v>18</v>
      </c>
      <c r="C123" s="67">
        <v>72632</v>
      </c>
      <c r="D123" s="68">
        <v>79.400000000000006</v>
      </c>
      <c r="H123" s="69"/>
    </row>
    <row r="124" spans="1:8" x14ac:dyDescent="0.3">
      <c r="A124" s="177"/>
      <c r="B124" s="78" t="s">
        <v>33</v>
      </c>
      <c r="C124" s="6">
        <v>10392</v>
      </c>
      <c r="D124" s="53">
        <v>11.36</v>
      </c>
      <c r="H124" s="69"/>
    </row>
    <row r="125" spans="1:8" x14ac:dyDescent="0.3">
      <c r="A125" s="177"/>
      <c r="B125" s="79" t="s">
        <v>19</v>
      </c>
      <c r="C125" s="6">
        <v>8429</v>
      </c>
      <c r="D125" s="53">
        <v>9.2100000000000009</v>
      </c>
      <c r="H125" s="69"/>
    </row>
    <row r="126" spans="1:8" x14ac:dyDescent="0.3">
      <c r="A126" s="178"/>
      <c r="B126" s="80" t="s">
        <v>41</v>
      </c>
      <c r="C126" s="6">
        <v>18</v>
      </c>
      <c r="D126" s="53">
        <v>0.02</v>
      </c>
      <c r="E126" s="82"/>
      <c r="H126" s="69"/>
    </row>
    <row r="127" spans="1:8" x14ac:dyDescent="0.3">
      <c r="A127" s="176" t="s">
        <v>54</v>
      </c>
      <c r="B127" s="77" t="s">
        <v>18</v>
      </c>
      <c r="C127" s="67">
        <v>178380</v>
      </c>
      <c r="D127" s="68">
        <v>77.510000000000005</v>
      </c>
      <c r="E127" s="61"/>
      <c r="H127" s="69"/>
    </row>
    <row r="128" spans="1:8" x14ac:dyDescent="0.3">
      <c r="A128" s="177"/>
      <c r="B128" s="78" t="s">
        <v>33</v>
      </c>
      <c r="C128" s="6">
        <v>21691</v>
      </c>
      <c r="D128" s="53">
        <v>9.43</v>
      </c>
      <c r="E128" s="61"/>
      <c r="H128" s="69"/>
    </row>
    <row r="129" spans="1:8" x14ac:dyDescent="0.3">
      <c r="A129" s="177"/>
      <c r="B129" s="79" t="s">
        <v>19</v>
      </c>
      <c r="C129" s="6">
        <v>30025</v>
      </c>
      <c r="D129" s="53">
        <v>13.05</v>
      </c>
      <c r="E129" s="61"/>
      <c r="H129" s="69"/>
    </row>
    <row r="130" spans="1:8" x14ac:dyDescent="0.3">
      <c r="A130" s="178"/>
      <c r="B130" s="54" t="s">
        <v>41</v>
      </c>
      <c r="C130" s="55">
        <v>33</v>
      </c>
      <c r="D130" s="55">
        <v>0.01</v>
      </c>
      <c r="E130" s="61"/>
      <c r="H130" s="69"/>
    </row>
    <row r="131" spans="1:8" x14ac:dyDescent="0.3">
      <c r="A131" s="177" t="s">
        <v>46</v>
      </c>
      <c r="B131" s="77" t="s">
        <v>18</v>
      </c>
      <c r="C131" s="67">
        <v>211774</v>
      </c>
      <c r="D131" s="68">
        <v>84.93</v>
      </c>
      <c r="H131" s="69"/>
    </row>
    <row r="132" spans="1:8" x14ac:dyDescent="0.3">
      <c r="A132" s="177"/>
      <c r="B132" s="78" t="s">
        <v>33</v>
      </c>
      <c r="C132" s="6">
        <v>20920</v>
      </c>
      <c r="D132" s="53">
        <v>8.39</v>
      </c>
      <c r="H132" s="69"/>
    </row>
    <row r="133" spans="1:8" x14ac:dyDescent="0.3">
      <c r="A133" s="177"/>
      <c r="B133" s="79" t="s">
        <v>19</v>
      </c>
      <c r="C133" s="6">
        <v>16595</v>
      </c>
      <c r="D133" s="53">
        <v>6.66</v>
      </c>
      <c r="H133" s="69"/>
    </row>
    <row r="134" spans="1:8" x14ac:dyDescent="0.3">
      <c r="A134" s="178"/>
      <c r="B134" s="80" t="s">
        <v>41</v>
      </c>
      <c r="C134" s="6">
        <v>62</v>
      </c>
      <c r="D134" s="53">
        <v>0.02</v>
      </c>
      <c r="E134" s="61"/>
      <c r="H134" s="69"/>
    </row>
    <row r="135" spans="1:8" x14ac:dyDescent="0.3">
      <c r="A135" s="179" t="s">
        <v>55</v>
      </c>
      <c r="B135" s="77" t="s">
        <v>18</v>
      </c>
      <c r="C135" s="67">
        <v>960680</v>
      </c>
      <c r="D135" s="68">
        <v>88.08</v>
      </c>
      <c r="E135" s="61"/>
      <c r="H135" s="69"/>
    </row>
    <row r="136" spans="1:8" x14ac:dyDescent="0.3">
      <c r="A136" s="179"/>
      <c r="B136" s="78" t="s">
        <v>33</v>
      </c>
      <c r="C136" s="6">
        <v>56069</v>
      </c>
      <c r="D136" s="53">
        <v>5.14</v>
      </c>
      <c r="E136" s="61"/>
      <c r="H136" s="69"/>
    </row>
    <row r="137" spans="1:8" x14ac:dyDescent="0.3">
      <c r="A137" s="179"/>
      <c r="B137" s="79" t="s">
        <v>19</v>
      </c>
      <c r="C137" s="6">
        <v>73732</v>
      </c>
      <c r="D137" s="53">
        <v>6.76</v>
      </c>
      <c r="E137" s="61"/>
      <c r="H137" s="69"/>
    </row>
    <row r="138" spans="1:8" x14ac:dyDescent="0.3">
      <c r="A138" s="179"/>
      <c r="B138" s="54" t="s">
        <v>41</v>
      </c>
      <c r="C138" s="55">
        <v>265</v>
      </c>
      <c r="D138" s="55">
        <v>0.02</v>
      </c>
      <c r="E138" s="61"/>
      <c r="H138" s="69"/>
    </row>
    <row r="139" spans="1:8" x14ac:dyDescent="0.3">
      <c r="A139" s="65"/>
      <c r="B139" s="81"/>
      <c r="C139" s="134"/>
      <c r="D139" s="61"/>
      <c r="E139" s="61"/>
    </row>
    <row r="140" spans="1:8" x14ac:dyDescent="0.3">
      <c r="A140" s="65"/>
      <c r="B140" s="81"/>
      <c r="C140" s="61"/>
      <c r="D140" s="61"/>
      <c r="E140" s="61"/>
    </row>
    <row r="141" spans="1:8" x14ac:dyDescent="0.3">
      <c r="A141" s="83"/>
      <c r="B141" s="83"/>
      <c r="C141" s="83"/>
      <c r="D141" s="83"/>
      <c r="E141" s="61"/>
    </row>
    <row r="142" spans="1:8" x14ac:dyDescent="0.3">
      <c r="A142" s="193" t="s">
        <v>89</v>
      </c>
      <c r="B142" s="193"/>
      <c r="C142" s="193"/>
      <c r="D142" s="193"/>
      <c r="E142" s="193"/>
    </row>
    <row r="143" spans="1:8" ht="15" customHeight="1" x14ac:dyDescent="0.3">
      <c r="A143" s="180" t="s">
        <v>43</v>
      </c>
      <c r="B143" s="188" t="s">
        <v>22</v>
      </c>
      <c r="C143" s="188" t="s">
        <v>28</v>
      </c>
      <c r="D143" s="187" t="s">
        <v>34</v>
      </c>
      <c r="E143" s="187" t="s">
        <v>53</v>
      </c>
    </row>
    <row r="144" spans="1:8" x14ac:dyDescent="0.3">
      <c r="A144" s="181"/>
      <c r="B144" s="189"/>
      <c r="C144" s="189"/>
      <c r="D144" s="187"/>
      <c r="E144" s="187"/>
    </row>
    <row r="145" spans="1:8" x14ac:dyDescent="0.3">
      <c r="A145" s="176" t="s">
        <v>44</v>
      </c>
      <c r="B145" s="177" t="s">
        <v>20</v>
      </c>
      <c r="C145" s="77" t="s">
        <v>18</v>
      </c>
      <c r="D145" s="67">
        <v>32797</v>
      </c>
      <c r="E145" s="68">
        <v>39.29</v>
      </c>
      <c r="H145" s="69"/>
    </row>
    <row r="146" spans="1:8" x14ac:dyDescent="0.3">
      <c r="A146" s="177"/>
      <c r="B146" s="177"/>
      <c r="C146" s="78" t="s">
        <v>33</v>
      </c>
      <c r="D146" s="6">
        <v>4645</v>
      </c>
      <c r="E146" s="53">
        <v>5.56</v>
      </c>
      <c r="H146" s="69"/>
    </row>
    <row r="147" spans="1:8" x14ac:dyDescent="0.3">
      <c r="A147" s="177"/>
      <c r="B147" s="177"/>
      <c r="C147" s="79" t="s">
        <v>19</v>
      </c>
      <c r="D147" s="6">
        <v>3446</v>
      </c>
      <c r="E147" s="53">
        <v>4.13</v>
      </c>
      <c r="H147" s="69"/>
    </row>
    <row r="148" spans="1:8" x14ac:dyDescent="0.3">
      <c r="A148" s="177"/>
      <c r="B148" s="178"/>
      <c r="C148" s="80" t="s">
        <v>41</v>
      </c>
      <c r="D148" s="6">
        <v>8</v>
      </c>
      <c r="E148" s="53">
        <v>0.01</v>
      </c>
      <c r="H148" s="69"/>
    </row>
    <row r="149" spans="1:8" x14ac:dyDescent="0.3">
      <c r="A149" s="177"/>
      <c r="B149" s="179" t="s">
        <v>21</v>
      </c>
      <c r="C149" s="77" t="s">
        <v>18</v>
      </c>
      <c r="D149" s="67">
        <v>33727</v>
      </c>
      <c r="E149" s="68">
        <v>40.4</v>
      </c>
      <c r="H149" s="69"/>
    </row>
    <row r="150" spans="1:8" x14ac:dyDescent="0.3">
      <c r="A150" s="177"/>
      <c r="B150" s="179"/>
      <c r="C150" s="78" t="s">
        <v>33</v>
      </c>
      <c r="D150" s="6">
        <v>4628</v>
      </c>
      <c r="E150" s="53">
        <v>5.54</v>
      </c>
      <c r="H150" s="69"/>
    </row>
    <row r="151" spans="1:8" x14ac:dyDescent="0.3">
      <c r="A151" s="177"/>
      <c r="B151" s="179"/>
      <c r="C151" s="79" t="s">
        <v>19</v>
      </c>
      <c r="D151" s="6">
        <v>4221</v>
      </c>
      <c r="E151" s="53">
        <v>5.0599999999999996</v>
      </c>
      <c r="F151" s="69"/>
      <c r="H151" s="69"/>
    </row>
    <row r="152" spans="1:8" x14ac:dyDescent="0.3">
      <c r="A152" s="178"/>
      <c r="B152" s="179"/>
      <c r="C152" s="54" t="s">
        <v>41</v>
      </c>
      <c r="D152" s="55">
        <v>10</v>
      </c>
      <c r="E152" s="55">
        <v>0.01</v>
      </c>
      <c r="H152" s="69"/>
    </row>
    <row r="153" spans="1:8" x14ac:dyDescent="0.3">
      <c r="A153" s="176" t="s">
        <v>54</v>
      </c>
      <c r="B153" s="177" t="s">
        <v>20</v>
      </c>
      <c r="C153" s="77" t="s">
        <v>18</v>
      </c>
      <c r="D153" s="67">
        <v>70072</v>
      </c>
      <c r="E153" s="68">
        <v>32.74</v>
      </c>
      <c r="H153" s="69"/>
    </row>
    <row r="154" spans="1:8" x14ac:dyDescent="0.3">
      <c r="A154" s="177"/>
      <c r="B154" s="177"/>
      <c r="C154" s="78" t="s">
        <v>33</v>
      </c>
      <c r="D154" s="6">
        <v>9918</v>
      </c>
      <c r="E154" s="53">
        <v>4.63</v>
      </c>
      <c r="H154" s="69"/>
    </row>
    <row r="155" spans="1:8" x14ac:dyDescent="0.3">
      <c r="A155" s="177"/>
      <c r="B155" s="177"/>
      <c r="C155" s="79" t="s">
        <v>19</v>
      </c>
      <c r="D155" s="6">
        <v>12627</v>
      </c>
      <c r="E155" s="53">
        <v>5.9</v>
      </c>
      <c r="H155" s="69"/>
    </row>
    <row r="156" spans="1:8" x14ac:dyDescent="0.3">
      <c r="A156" s="177"/>
      <c r="B156" s="178"/>
      <c r="C156" s="80" t="s">
        <v>41</v>
      </c>
      <c r="D156" s="6">
        <v>14</v>
      </c>
      <c r="E156" s="53">
        <v>0.01</v>
      </c>
      <c r="H156" s="69"/>
    </row>
    <row r="157" spans="1:8" x14ac:dyDescent="0.3">
      <c r="A157" s="177"/>
      <c r="B157" s="179" t="s">
        <v>21</v>
      </c>
      <c r="C157" s="77" t="s">
        <v>18</v>
      </c>
      <c r="D157" s="67">
        <v>94652</v>
      </c>
      <c r="E157" s="68">
        <v>44.22</v>
      </c>
      <c r="F157" s="61"/>
      <c r="H157" s="69"/>
    </row>
    <row r="158" spans="1:8" x14ac:dyDescent="0.3">
      <c r="A158" s="177"/>
      <c r="B158" s="179"/>
      <c r="C158" s="78" t="s">
        <v>33</v>
      </c>
      <c r="D158" s="6">
        <v>10319</v>
      </c>
      <c r="E158" s="53">
        <v>4.82</v>
      </c>
      <c r="F158" s="61"/>
      <c r="H158" s="69"/>
    </row>
    <row r="159" spans="1:8" x14ac:dyDescent="0.3">
      <c r="A159" s="177"/>
      <c r="B159" s="179"/>
      <c r="C159" s="79" t="s">
        <v>19</v>
      </c>
      <c r="D159" s="6">
        <v>16442</v>
      </c>
      <c r="E159" s="53">
        <v>7.68</v>
      </c>
      <c r="F159" s="61"/>
      <c r="H159" s="69"/>
    </row>
    <row r="160" spans="1:8" x14ac:dyDescent="0.3">
      <c r="A160" s="178"/>
      <c r="B160" s="179"/>
      <c r="C160" s="54" t="s">
        <v>41</v>
      </c>
      <c r="D160" s="55">
        <v>14</v>
      </c>
      <c r="E160" s="55">
        <v>0.01</v>
      </c>
      <c r="F160" s="61"/>
      <c r="H160" s="69"/>
    </row>
    <row r="161" spans="1:8" x14ac:dyDescent="0.3">
      <c r="A161" s="177" t="s">
        <v>46</v>
      </c>
      <c r="B161" s="177" t="s">
        <v>20</v>
      </c>
      <c r="C161" s="77" t="s">
        <v>18</v>
      </c>
      <c r="D161" s="67">
        <v>90456</v>
      </c>
      <c r="E161" s="68">
        <v>37.299999999999997</v>
      </c>
      <c r="F161" s="61"/>
      <c r="H161" s="69"/>
    </row>
    <row r="162" spans="1:8" x14ac:dyDescent="0.3">
      <c r="A162" s="177"/>
      <c r="B162" s="177"/>
      <c r="C162" s="78" t="s">
        <v>33</v>
      </c>
      <c r="D162" s="6">
        <v>9991</v>
      </c>
      <c r="E162" s="53">
        <v>4.12</v>
      </c>
      <c r="H162" s="69"/>
    </row>
    <row r="163" spans="1:8" x14ac:dyDescent="0.3">
      <c r="A163" s="177"/>
      <c r="B163" s="177"/>
      <c r="C163" s="79" t="s">
        <v>19</v>
      </c>
      <c r="D163" s="6">
        <v>6580</v>
      </c>
      <c r="E163" s="53">
        <v>2.71</v>
      </c>
      <c r="H163" s="69"/>
    </row>
    <row r="164" spans="1:8" x14ac:dyDescent="0.3">
      <c r="A164" s="177"/>
      <c r="B164" s="178"/>
      <c r="C164" s="80" t="s">
        <v>41</v>
      </c>
      <c r="D164" s="6">
        <v>28</v>
      </c>
      <c r="E164" s="53">
        <v>0.01</v>
      </c>
      <c r="H164" s="69"/>
    </row>
    <row r="165" spans="1:8" x14ac:dyDescent="0.3">
      <c r="A165" s="177"/>
      <c r="B165" s="179" t="s">
        <v>21</v>
      </c>
      <c r="C165" s="77" t="s">
        <v>18</v>
      </c>
      <c r="D165" s="67">
        <v>115310</v>
      </c>
      <c r="E165" s="68">
        <v>47.55</v>
      </c>
      <c r="H165" s="69"/>
    </row>
    <row r="166" spans="1:8" x14ac:dyDescent="0.3">
      <c r="A166" s="177"/>
      <c r="B166" s="179"/>
      <c r="C166" s="78" t="s">
        <v>33</v>
      </c>
      <c r="D166" s="6">
        <v>10370</v>
      </c>
      <c r="E166" s="53">
        <v>4.28</v>
      </c>
      <c r="H166" s="69"/>
    </row>
    <row r="167" spans="1:8" x14ac:dyDescent="0.3">
      <c r="A167" s="177"/>
      <c r="B167" s="179"/>
      <c r="C167" s="79" t="s">
        <v>19</v>
      </c>
      <c r="D167" s="6">
        <v>9757</v>
      </c>
      <c r="E167" s="53">
        <v>4.0199999999999996</v>
      </c>
      <c r="H167" s="69"/>
    </row>
    <row r="168" spans="1:8" x14ac:dyDescent="0.3">
      <c r="A168" s="178"/>
      <c r="B168" s="179"/>
      <c r="C168" s="54" t="s">
        <v>41</v>
      </c>
      <c r="D168" s="55">
        <v>31</v>
      </c>
      <c r="E168" s="55">
        <v>0.01</v>
      </c>
      <c r="H168" s="69"/>
    </row>
    <row r="169" spans="1:8" x14ac:dyDescent="0.3">
      <c r="A169" s="177" t="s">
        <v>55</v>
      </c>
      <c r="B169" s="177" t="s">
        <v>20</v>
      </c>
      <c r="C169" s="77" t="s">
        <v>18</v>
      </c>
      <c r="D169" s="67">
        <v>439535</v>
      </c>
      <c r="E169" s="68">
        <v>41.5</v>
      </c>
      <c r="H169" s="69"/>
    </row>
    <row r="170" spans="1:8" x14ac:dyDescent="0.3">
      <c r="A170" s="177"/>
      <c r="B170" s="177"/>
      <c r="C170" s="78" t="s">
        <v>33</v>
      </c>
      <c r="D170" s="6">
        <v>29536</v>
      </c>
      <c r="E170" s="53">
        <v>2.79</v>
      </c>
      <c r="H170" s="69"/>
    </row>
    <row r="171" spans="1:8" x14ac:dyDescent="0.3">
      <c r="A171" s="177"/>
      <c r="B171" s="177"/>
      <c r="C171" s="79" t="s">
        <v>19</v>
      </c>
      <c r="D171" s="6">
        <v>31336</v>
      </c>
      <c r="E171" s="53">
        <v>2.96</v>
      </c>
      <c r="H171" s="69"/>
    </row>
    <row r="172" spans="1:8" x14ac:dyDescent="0.3">
      <c r="A172" s="177"/>
      <c r="B172" s="178"/>
      <c r="C172" s="80" t="s">
        <v>41</v>
      </c>
      <c r="D172" s="6">
        <v>118</v>
      </c>
      <c r="E172" s="53">
        <v>0.01</v>
      </c>
      <c r="H172" s="69"/>
    </row>
    <row r="173" spans="1:8" x14ac:dyDescent="0.3">
      <c r="A173" s="177"/>
      <c r="B173" s="179" t="s">
        <v>21</v>
      </c>
      <c r="C173" s="77" t="s">
        <v>18</v>
      </c>
      <c r="D173" s="67">
        <v>492024</v>
      </c>
      <c r="E173" s="68">
        <v>46.45</v>
      </c>
      <c r="H173" s="69"/>
    </row>
    <row r="174" spans="1:8" x14ac:dyDescent="0.3">
      <c r="A174" s="177"/>
      <c r="B174" s="179"/>
      <c r="C174" s="78" t="s">
        <v>33</v>
      </c>
      <c r="D174" s="6">
        <v>25123</v>
      </c>
      <c r="E174" s="53">
        <v>2.37</v>
      </c>
      <c r="H174" s="69"/>
    </row>
    <row r="175" spans="1:8" x14ac:dyDescent="0.3">
      <c r="A175" s="177"/>
      <c r="B175" s="179"/>
      <c r="C175" s="79" t="s">
        <v>19</v>
      </c>
      <c r="D175" s="6">
        <v>41364</v>
      </c>
      <c r="E175" s="53">
        <v>3.91</v>
      </c>
      <c r="H175" s="69"/>
    </row>
    <row r="176" spans="1:8" x14ac:dyDescent="0.3">
      <c r="A176" s="178"/>
      <c r="B176" s="179"/>
      <c r="C176" s="54" t="s">
        <v>41</v>
      </c>
      <c r="D176" s="55">
        <v>135</v>
      </c>
      <c r="E176" s="55">
        <v>0.01</v>
      </c>
      <c r="H176" s="69"/>
    </row>
    <row r="177" spans="1:9" x14ac:dyDescent="0.3">
      <c r="A177" s="62" t="s">
        <v>117</v>
      </c>
      <c r="B177" s="81"/>
      <c r="C177" s="61"/>
      <c r="D177" s="134"/>
      <c r="E177" s="61"/>
    </row>
    <row r="178" spans="1:9" x14ac:dyDescent="0.3">
      <c r="A178" s="62"/>
      <c r="B178" s="81"/>
      <c r="C178" s="61"/>
      <c r="D178" s="61"/>
      <c r="E178" s="61"/>
    </row>
    <row r="179" spans="1:9" x14ac:dyDescent="0.3">
      <c r="A179" s="62"/>
      <c r="B179" s="81"/>
      <c r="C179" s="61"/>
      <c r="D179" s="61"/>
      <c r="E179" s="61"/>
    </row>
    <row r="181" spans="1:9" x14ac:dyDescent="0.3">
      <c r="A181" s="194" t="s">
        <v>90</v>
      </c>
      <c r="B181" s="194"/>
      <c r="C181" s="194"/>
    </row>
    <row r="182" spans="1:9" x14ac:dyDescent="0.3">
      <c r="A182" s="182" t="s">
        <v>38</v>
      </c>
      <c r="B182" s="185" t="s">
        <v>34</v>
      </c>
      <c r="C182" s="185" t="s">
        <v>39</v>
      </c>
      <c r="E182" s="61"/>
      <c r="F182" s="61"/>
    </row>
    <row r="183" spans="1:9" x14ac:dyDescent="0.3">
      <c r="A183" s="183"/>
      <c r="B183" s="186"/>
      <c r="C183" s="186"/>
    </row>
    <row r="184" spans="1:9" x14ac:dyDescent="0.3">
      <c r="A184" s="49" t="s">
        <v>12</v>
      </c>
      <c r="B184" s="6">
        <v>1015892</v>
      </c>
      <c r="C184" s="53">
        <v>44.76</v>
      </c>
      <c r="D184" s="60"/>
      <c r="G184" s="69"/>
      <c r="H184" s="69"/>
      <c r="I184" s="69"/>
    </row>
    <row r="185" spans="1:9" x14ac:dyDescent="0.3">
      <c r="A185" s="49" t="s">
        <v>13</v>
      </c>
      <c r="B185" s="6">
        <v>442902</v>
      </c>
      <c r="C185" s="53">
        <v>19.510000000000002</v>
      </c>
      <c r="D185" s="60"/>
      <c r="G185" s="69"/>
      <c r="H185" s="69"/>
    </row>
    <row r="186" spans="1:9" x14ac:dyDescent="0.3">
      <c r="A186" s="49" t="s">
        <v>14</v>
      </c>
      <c r="B186" s="6">
        <v>51734</v>
      </c>
      <c r="C186" s="53">
        <v>2.2799999999999998</v>
      </c>
      <c r="D186" s="60"/>
      <c r="G186" s="69"/>
      <c r="H186" s="69"/>
    </row>
    <row r="187" spans="1:9" x14ac:dyDescent="0.3">
      <c r="A187" s="49" t="s">
        <v>15</v>
      </c>
      <c r="B187" s="6">
        <v>753350</v>
      </c>
      <c r="C187" s="53">
        <v>33.19</v>
      </c>
      <c r="D187" s="60"/>
      <c r="G187" s="69"/>
      <c r="H187" s="69"/>
      <c r="I187" s="69"/>
    </row>
    <row r="188" spans="1:9" x14ac:dyDescent="0.3">
      <c r="A188" s="49" t="s">
        <v>16</v>
      </c>
      <c r="B188" s="6">
        <v>2051</v>
      </c>
      <c r="C188" s="53">
        <v>0.09</v>
      </c>
      <c r="D188" s="60"/>
      <c r="G188" s="69"/>
      <c r="H188" s="69"/>
    </row>
    <row r="189" spans="1:9" x14ac:dyDescent="0.3">
      <c r="A189" s="49" t="s">
        <v>17</v>
      </c>
      <c r="B189" s="6">
        <v>3689</v>
      </c>
      <c r="C189" s="53">
        <v>0.16</v>
      </c>
      <c r="D189" s="60"/>
      <c r="G189" s="69"/>
      <c r="H189" s="69"/>
    </row>
    <row r="190" spans="1:9" ht="26.25" customHeight="1" x14ac:dyDescent="0.3">
      <c r="A190" s="175" t="s">
        <v>201</v>
      </c>
      <c r="B190" s="175"/>
      <c r="C190" s="175"/>
    </row>
    <row r="191" spans="1:9" x14ac:dyDescent="0.3">
      <c r="A191" s="57"/>
      <c r="B191" s="135"/>
    </row>
    <row r="192" spans="1:9" x14ac:dyDescent="0.3">
      <c r="A192" s="57"/>
      <c r="B192" s="135"/>
    </row>
    <row r="193" spans="1:8" x14ac:dyDescent="0.3">
      <c r="A193" s="57"/>
    </row>
    <row r="195" spans="1:8" x14ac:dyDescent="0.3">
      <c r="A195" s="184" t="s">
        <v>91</v>
      </c>
      <c r="B195" s="184"/>
      <c r="C195" s="184"/>
      <c r="D195" s="184"/>
    </row>
    <row r="196" spans="1:8" x14ac:dyDescent="0.3">
      <c r="A196" s="180" t="s">
        <v>43</v>
      </c>
      <c r="B196" s="182" t="s">
        <v>38</v>
      </c>
      <c r="C196" s="185" t="s">
        <v>34</v>
      </c>
      <c r="D196" s="187" t="s">
        <v>53</v>
      </c>
    </row>
    <row r="197" spans="1:8" x14ac:dyDescent="0.3">
      <c r="A197" s="181"/>
      <c r="B197" s="183"/>
      <c r="C197" s="186"/>
      <c r="D197" s="187"/>
    </row>
    <row r="198" spans="1:8" x14ac:dyDescent="0.3">
      <c r="A198" s="176" t="s">
        <v>44</v>
      </c>
      <c r="B198" s="49" t="s">
        <v>12</v>
      </c>
      <c r="C198" s="84">
        <v>45508</v>
      </c>
      <c r="D198" s="85">
        <v>49.75</v>
      </c>
      <c r="H198" s="69"/>
    </row>
    <row r="199" spans="1:8" x14ac:dyDescent="0.3">
      <c r="A199" s="177"/>
      <c r="B199" s="49" t="s">
        <v>15</v>
      </c>
      <c r="C199" s="67">
        <v>27255</v>
      </c>
      <c r="D199" s="68">
        <v>29.8</v>
      </c>
      <c r="H199" s="69"/>
    </row>
    <row r="200" spans="1:8" x14ac:dyDescent="0.3">
      <c r="A200" s="177"/>
      <c r="B200" s="49" t="s">
        <v>56</v>
      </c>
      <c r="C200" s="6">
        <v>18708</v>
      </c>
      <c r="D200" s="53">
        <v>20.45</v>
      </c>
      <c r="H200" s="69"/>
    </row>
    <row r="201" spans="1:8" x14ac:dyDescent="0.3">
      <c r="A201" s="176" t="s">
        <v>54</v>
      </c>
      <c r="B201" s="49" t="s">
        <v>12</v>
      </c>
      <c r="C201" s="84">
        <v>98845</v>
      </c>
      <c r="D201" s="85">
        <v>42.95</v>
      </c>
      <c r="H201" s="69"/>
    </row>
    <row r="202" spans="1:8" x14ac:dyDescent="0.3">
      <c r="A202" s="177"/>
      <c r="B202" s="49" t="s">
        <v>15</v>
      </c>
      <c r="C202" s="67">
        <v>88618</v>
      </c>
      <c r="D202" s="68">
        <v>38.51</v>
      </c>
      <c r="H202" s="69"/>
    </row>
    <row r="203" spans="1:8" x14ac:dyDescent="0.3">
      <c r="A203" s="178"/>
      <c r="B203" s="49" t="s">
        <v>56</v>
      </c>
      <c r="C203" s="6">
        <v>42666</v>
      </c>
      <c r="D203" s="53">
        <v>18.54</v>
      </c>
      <c r="H203" s="69"/>
    </row>
    <row r="204" spans="1:8" x14ac:dyDescent="0.3">
      <c r="A204" s="177" t="s">
        <v>46</v>
      </c>
      <c r="B204" s="49" t="s">
        <v>12</v>
      </c>
      <c r="C204" s="84">
        <v>104832</v>
      </c>
      <c r="D204" s="85">
        <v>42.04</v>
      </c>
      <c r="H204" s="69"/>
    </row>
    <row r="205" spans="1:8" x14ac:dyDescent="0.3">
      <c r="A205" s="177"/>
      <c r="B205" s="49" t="s">
        <v>15</v>
      </c>
      <c r="C205" s="67">
        <v>110531</v>
      </c>
      <c r="D205" s="68">
        <v>44.33</v>
      </c>
      <c r="H205" s="69"/>
    </row>
    <row r="206" spans="1:8" x14ac:dyDescent="0.3">
      <c r="A206" s="177"/>
      <c r="B206" s="49" t="s">
        <v>56</v>
      </c>
      <c r="C206" s="6">
        <v>33988</v>
      </c>
      <c r="D206" s="53">
        <v>13.63</v>
      </c>
      <c r="H206" s="69"/>
    </row>
    <row r="207" spans="1:8" x14ac:dyDescent="0.3">
      <c r="A207" s="179" t="s">
        <v>55</v>
      </c>
      <c r="B207" s="49" t="s">
        <v>12</v>
      </c>
      <c r="C207" s="84">
        <v>526230</v>
      </c>
      <c r="D207" s="85">
        <v>48.24</v>
      </c>
      <c r="H207" s="69"/>
    </row>
    <row r="208" spans="1:8" x14ac:dyDescent="0.3">
      <c r="A208" s="179"/>
      <c r="B208" s="49" t="s">
        <v>15</v>
      </c>
      <c r="C208" s="67">
        <v>317909</v>
      </c>
      <c r="D208" s="68">
        <v>29.15</v>
      </c>
      <c r="H208" s="69"/>
    </row>
    <row r="209" spans="1:8" x14ac:dyDescent="0.3">
      <c r="A209" s="179"/>
      <c r="B209" s="49" t="s">
        <v>56</v>
      </c>
      <c r="C209" s="6">
        <v>246607</v>
      </c>
      <c r="D209" s="53">
        <v>22.61</v>
      </c>
      <c r="H209" s="69"/>
    </row>
    <row r="210" spans="1:8" x14ac:dyDescent="0.3">
      <c r="A210" s="65"/>
      <c r="B210" s="59"/>
      <c r="C210" s="36"/>
      <c r="D210" s="60"/>
    </row>
    <row r="211" spans="1:8" x14ac:dyDescent="0.3">
      <c r="A211" s="65"/>
      <c r="B211" s="59"/>
      <c r="C211" s="36"/>
      <c r="D211" s="60"/>
    </row>
    <row r="213" spans="1:8" ht="24" customHeight="1" x14ac:dyDescent="0.3">
      <c r="A213" s="184" t="s">
        <v>92</v>
      </c>
      <c r="B213" s="184"/>
      <c r="C213" s="184"/>
      <c r="D213" s="184"/>
      <c r="E213" s="184"/>
    </row>
    <row r="214" spans="1:8" ht="15" customHeight="1" x14ac:dyDescent="0.3">
      <c r="A214" s="180" t="s">
        <v>43</v>
      </c>
      <c r="B214" s="188" t="s">
        <v>10</v>
      </c>
      <c r="C214" s="182" t="s">
        <v>38</v>
      </c>
      <c r="D214" s="185" t="s">
        <v>34</v>
      </c>
      <c r="E214" s="187" t="s">
        <v>53</v>
      </c>
    </row>
    <row r="215" spans="1:8" x14ac:dyDescent="0.3">
      <c r="A215" s="181"/>
      <c r="B215" s="189"/>
      <c r="C215" s="183"/>
      <c r="D215" s="186"/>
      <c r="E215" s="187"/>
    </row>
    <row r="216" spans="1:8" x14ac:dyDescent="0.3">
      <c r="A216" s="176" t="s">
        <v>44</v>
      </c>
      <c r="B216" s="176" t="s">
        <v>26</v>
      </c>
      <c r="C216" s="49" t="s">
        <v>12</v>
      </c>
      <c r="D216" s="84">
        <v>25342</v>
      </c>
      <c r="E216" s="85">
        <v>27.7</v>
      </c>
      <c r="H216" s="69"/>
    </row>
    <row r="217" spans="1:8" x14ac:dyDescent="0.3">
      <c r="A217" s="177"/>
      <c r="B217" s="177"/>
      <c r="C217" s="49" t="s">
        <v>15</v>
      </c>
      <c r="D217" s="84">
        <v>5027</v>
      </c>
      <c r="E217" s="68">
        <v>5.5</v>
      </c>
      <c r="H217" s="69"/>
    </row>
    <row r="218" spans="1:8" x14ac:dyDescent="0.3">
      <c r="A218" s="177"/>
      <c r="B218" s="177"/>
      <c r="C218" s="49" t="s">
        <v>56</v>
      </c>
      <c r="D218" s="84">
        <v>13611</v>
      </c>
      <c r="E218" s="53">
        <v>14.88</v>
      </c>
      <c r="H218" s="69"/>
    </row>
    <row r="219" spans="1:8" x14ac:dyDescent="0.3">
      <c r="A219" s="177"/>
      <c r="B219" s="176" t="s">
        <v>27</v>
      </c>
      <c r="C219" s="49" t="s">
        <v>12</v>
      </c>
      <c r="D219" s="84">
        <v>1068</v>
      </c>
      <c r="E219" s="68">
        <v>1.17</v>
      </c>
      <c r="H219" s="69"/>
    </row>
    <row r="220" spans="1:8" x14ac:dyDescent="0.3">
      <c r="A220" s="177"/>
      <c r="B220" s="177"/>
      <c r="C220" s="49" t="s">
        <v>15</v>
      </c>
      <c r="D220" s="84">
        <v>1872</v>
      </c>
      <c r="E220" s="53">
        <v>2.0499999999999998</v>
      </c>
      <c r="H220" s="69"/>
    </row>
    <row r="221" spans="1:8" x14ac:dyDescent="0.3">
      <c r="A221" s="177"/>
      <c r="B221" s="177"/>
      <c r="C221" s="49" t="s">
        <v>56</v>
      </c>
      <c r="D221" s="84">
        <v>319</v>
      </c>
      <c r="E221" s="53">
        <v>0.35</v>
      </c>
      <c r="H221" s="69"/>
    </row>
    <row r="222" spans="1:8" x14ac:dyDescent="0.3">
      <c r="A222" s="177"/>
      <c r="B222" s="176" t="s">
        <v>8</v>
      </c>
      <c r="C222" s="49" t="s">
        <v>12</v>
      </c>
      <c r="D222" s="84">
        <v>19098</v>
      </c>
      <c r="E222" s="53">
        <v>20.88</v>
      </c>
      <c r="H222" s="69"/>
    </row>
    <row r="223" spans="1:8" x14ac:dyDescent="0.3">
      <c r="A223" s="177"/>
      <c r="B223" s="177"/>
      <c r="C223" s="49" t="s">
        <v>15</v>
      </c>
      <c r="D223" s="84">
        <v>20356</v>
      </c>
      <c r="E223" s="53">
        <v>22.25</v>
      </c>
      <c r="H223" s="69"/>
    </row>
    <row r="224" spans="1:8" x14ac:dyDescent="0.3">
      <c r="A224" s="177"/>
      <c r="B224" s="177"/>
      <c r="C224" s="49" t="s">
        <v>56</v>
      </c>
      <c r="D224" s="84">
        <v>4778</v>
      </c>
      <c r="E224" s="53">
        <v>5.22</v>
      </c>
      <c r="H224" s="69"/>
    </row>
    <row r="225" spans="1:8" x14ac:dyDescent="0.3">
      <c r="A225" s="176" t="s">
        <v>54</v>
      </c>
      <c r="B225" s="176" t="s">
        <v>26</v>
      </c>
      <c r="C225" s="49" t="s">
        <v>12</v>
      </c>
      <c r="D225" s="84">
        <v>41011</v>
      </c>
      <c r="E225" s="85">
        <v>17.82</v>
      </c>
      <c r="H225" s="69"/>
    </row>
    <row r="226" spans="1:8" x14ac:dyDescent="0.3">
      <c r="A226" s="177"/>
      <c r="B226" s="177"/>
      <c r="C226" s="49" t="s">
        <v>15</v>
      </c>
      <c r="D226" s="84">
        <v>17252</v>
      </c>
      <c r="E226" s="68">
        <v>7.5</v>
      </c>
      <c r="H226" s="69"/>
    </row>
    <row r="227" spans="1:8" x14ac:dyDescent="0.3">
      <c r="A227" s="177"/>
      <c r="B227" s="177"/>
      <c r="C227" s="49" t="s">
        <v>56</v>
      </c>
      <c r="D227" s="84">
        <v>22644</v>
      </c>
      <c r="E227" s="53">
        <v>9.84</v>
      </c>
      <c r="H227" s="69"/>
    </row>
    <row r="228" spans="1:8" x14ac:dyDescent="0.3">
      <c r="A228" s="177"/>
      <c r="B228" s="176" t="s">
        <v>27</v>
      </c>
      <c r="C228" s="49" t="s">
        <v>12</v>
      </c>
      <c r="D228" s="84">
        <v>5074</v>
      </c>
      <c r="E228" s="68">
        <v>2.2000000000000002</v>
      </c>
      <c r="H228" s="69"/>
    </row>
    <row r="229" spans="1:8" x14ac:dyDescent="0.3">
      <c r="A229" s="177"/>
      <c r="B229" s="177"/>
      <c r="C229" s="49" t="s">
        <v>15</v>
      </c>
      <c r="D229" s="84">
        <v>10894</v>
      </c>
      <c r="E229" s="53">
        <v>4.7300000000000004</v>
      </c>
      <c r="H229" s="69"/>
    </row>
    <row r="230" spans="1:8" x14ac:dyDescent="0.3">
      <c r="A230" s="177"/>
      <c r="B230" s="177"/>
      <c r="C230" s="49" t="s">
        <v>56</v>
      </c>
      <c r="D230" s="84">
        <v>1206</v>
      </c>
      <c r="E230" s="53">
        <v>0.52</v>
      </c>
      <c r="H230" s="69"/>
    </row>
    <row r="231" spans="1:8" x14ac:dyDescent="0.3">
      <c r="A231" s="177"/>
      <c r="B231" s="176" t="s">
        <v>8</v>
      </c>
      <c r="C231" s="49" t="s">
        <v>12</v>
      </c>
      <c r="D231" s="84">
        <v>52760</v>
      </c>
      <c r="E231" s="53">
        <v>22.93</v>
      </c>
      <c r="H231" s="69"/>
    </row>
    <row r="232" spans="1:8" x14ac:dyDescent="0.3">
      <c r="A232" s="177"/>
      <c r="B232" s="177"/>
      <c r="C232" s="49" t="s">
        <v>15</v>
      </c>
      <c r="D232" s="84">
        <v>60472</v>
      </c>
      <c r="E232" s="53">
        <v>26.28</v>
      </c>
      <c r="H232" s="69"/>
    </row>
    <row r="233" spans="1:8" x14ac:dyDescent="0.3">
      <c r="A233" s="177"/>
      <c r="B233" s="177"/>
      <c r="C233" s="49" t="s">
        <v>56</v>
      </c>
      <c r="D233" s="84">
        <v>18792</v>
      </c>
      <c r="E233" s="53">
        <v>8.17</v>
      </c>
      <c r="H233" s="69"/>
    </row>
    <row r="234" spans="1:8" x14ac:dyDescent="0.3">
      <c r="A234" s="176" t="s">
        <v>46</v>
      </c>
      <c r="B234" s="176" t="s">
        <v>26</v>
      </c>
      <c r="C234" s="49" t="s">
        <v>12</v>
      </c>
      <c r="D234" s="84">
        <v>41938</v>
      </c>
      <c r="E234" s="85">
        <v>16.82</v>
      </c>
      <c r="H234" s="69"/>
    </row>
    <row r="235" spans="1:8" x14ac:dyDescent="0.3">
      <c r="A235" s="177"/>
      <c r="B235" s="177"/>
      <c r="C235" s="49" t="s">
        <v>15</v>
      </c>
      <c r="D235" s="84">
        <v>18068</v>
      </c>
      <c r="E235" s="68">
        <v>7.25</v>
      </c>
      <c r="H235" s="69"/>
    </row>
    <row r="236" spans="1:8" x14ac:dyDescent="0.3">
      <c r="A236" s="177"/>
      <c r="B236" s="177"/>
      <c r="C236" s="49" t="s">
        <v>56</v>
      </c>
      <c r="D236" s="84">
        <v>21157</v>
      </c>
      <c r="E236" s="53">
        <v>8.48</v>
      </c>
      <c r="H236" s="69"/>
    </row>
    <row r="237" spans="1:8" x14ac:dyDescent="0.3">
      <c r="A237" s="177"/>
      <c r="B237" s="176" t="s">
        <v>27</v>
      </c>
      <c r="C237" s="49" t="s">
        <v>12</v>
      </c>
      <c r="D237" s="84">
        <v>6471</v>
      </c>
      <c r="E237" s="68">
        <v>2.6</v>
      </c>
      <c r="H237" s="69"/>
    </row>
    <row r="238" spans="1:8" x14ac:dyDescent="0.3">
      <c r="A238" s="177"/>
      <c r="B238" s="177"/>
      <c r="C238" s="49" t="s">
        <v>15</v>
      </c>
      <c r="D238" s="84">
        <v>12130</v>
      </c>
      <c r="E238" s="53">
        <v>4.8600000000000003</v>
      </c>
      <c r="H238" s="69"/>
    </row>
    <row r="239" spans="1:8" x14ac:dyDescent="0.3">
      <c r="A239" s="177"/>
      <c r="B239" s="177"/>
      <c r="C239" s="49" t="s">
        <v>56</v>
      </c>
      <c r="D239" s="84">
        <v>583</v>
      </c>
      <c r="E239" s="55">
        <v>0.23</v>
      </c>
      <c r="H239" s="69"/>
    </row>
    <row r="240" spans="1:8" x14ac:dyDescent="0.3">
      <c r="A240" s="177"/>
      <c r="B240" s="176" t="s">
        <v>8</v>
      </c>
      <c r="C240" s="49" t="s">
        <v>12</v>
      </c>
      <c r="D240" s="84">
        <v>56423</v>
      </c>
      <c r="E240" s="53">
        <v>22.63</v>
      </c>
      <c r="H240" s="69"/>
    </row>
    <row r="241" spans="1:8" x14ac:dyDescent="0.3">
      <c r="A241" s="177"/>
      <c r="B241" s="177"/>
      <c r="C241" s="49" t="s">
        <v>15</v>
      </c>
      <c r="D241" s="84">
        <v>80333</v>
      </c>
      <c r="E241" s="53">
        <v>32.22</v>
      </c>
      <c r="H241" s="69"/>
    </row>
    <row r="242" spans="1:8" x14ac:dyDescent="0.3">
      <c r="A242" s="177"/>
      <c r="B242" s="177"/>
      <c r="C242" s="49" t="s">
        <v>56</v>
      </c>
      <c r="D242" s="84">
        <v>12247</v>
      </c>
      <c r="E242" s="53">
        <v>4.91</v>
      </c>
      <c r="H242" s="69"/>
    </row>
    <row r="243" spans="1:8" x14ac:dyDescent="0.3">
      <c r="A243" s="176" t="s">
        <v>55</v>
      </c>
      <c r="B243" s="176" t="s">
        <v>26</v>
      </c>
      <c r="C243" s="49" t="s">
        <v>12</v>
      </c>
      <c r="D243" s="84">
        <v>300630</v>
      </c>
      <c r="E243" s="85">
        <v>27.56</v>
      </c>
      <c r="H243" s="69"/>
    </row>
    <row r="244" spans="1:8" x14ac:dyDescent="0.3">
      <c r="A244" s="177"/>
      <c r="B244" s="177"/>
      <c r="C244" s="49" t="s">
        <v>15</v>
      </c>
      <c r="D244" s="84">
        <v>93180</v>
      </c>
      <c r="E244" s="68">
        <v>8.5399999999999991</v>
      </c>
      <c r="H244" s="69"/>
    </row>
    <row r="245" spans="1:8" x14ac:dyDescent="0.3">
      <c r="A245" s="177"/>
      <c r="B245" s="177"/>
      <c r="C245" s="49" t="s">
        <v>56</v>
      </c>
      <c r="D245" s="84">
        <v>178058</v>
      </c>
      <c r="E245" s="53">
        <v>16.32</v>
      </c>
      <c r="H245" s="69"/>
    </row>
    <row r="246" spans="1:8" x14ac:dyDescent="0.3">
      <c r="A246" s="177"/>
      <c r="B246" s="176" t="s">
        <v>27</v>
      </c>
      <c r="C246" s="49" t="s">
        <v>12</v>
      </c>
      <c r="D246" s="84">
        <v>15257</v>
      </c>
      <c r="E246" s="68">
        <v>1.4</v>
      </c>
      <c r="H246" s="69"/>
    </row>
    <row r="247" spans="1:8" x14ac:dyDescent="0.3">
      <c r="A247" s="177"/>
      <c r="B247" s="177"/>
      <c r="C247" s="49" t="s">
        <v>15</v>
      </c>
      <c r="D247" s="84">
        <v>29121</v>
      </c>
      <c r="E247" s="53">
        <v>2.67</v>
      </c>
      <c r="H247" s="69"/>
    </row>
    <row r="248" spans="1:8" x14ac:dyDescent="0.3">
      <c r="A248" s="177"/>
      <c r="B248" s="177"/>
      <c r="C248" s="49" t="s">
        <v>56</v>
      </c>
      <c r="D248" s="84">
        <v>3081</v>
      </c>
      <c r="E248" s="55">
        <v>0.28000000000000003</v>
      </c>
      <c r="H248" s="69"/>
    </row>
    <row r="249" spans="1:8" x14ac:dyDescent="0.3">
      <c r="A249" s="177"/>
      <c r="B249" s="176" t="s">
        <v>8</v>
      </c>
      <c r="C249" s="49" t="s">
        <v>12</v>
      </c>
      <c r="D249" s="84">
        <v>210343</v>
      </c>
      <c r="E249" s="53">
        <v>19.28</v>
      </c>
      <c r="H249" s="69"/>
    </row>
    <row r="250" spans="1:8" x14ac:dyDescent="0.3">
      <c r="A250" s="177"/>
      <c r="B250" s="177"/>
      <c r="C250" s="49" t="s">
        <v>15</v>
      </c>
      <c r="D250" s="84">
        <v>195608</v>
      </c>
      <c r="E250" s="53">
        <v>17.93</v>
      </c>
      <c r="H250" s="69"/>
    </row>
    <row r="251" spans="1:8" x14ac:dyDescent="0.3">
      <c r="A251" s="178"/>
      <c r="B251" s="178"/>
      <c r="C251" s="49" t="s">
        <v>56</v>
      </c>
      <c r="D251" s="84">
        <v>65417</v>
      </c>
      <c r="E251" s="53">
        <v>6</v>
      </c>
      <c r="H251" s="69"/>
    </row>
    <row r="252" spans="1:8" x14ac:dyDescent="0.3">
      <c r="D252" s="135"/>
      <c r="E252" s="69"/>
    </row>
  </sheetData>
  <mergeCells count="114">
    <mergeCell ref="A181:C181"/>
    <mergeCell ref="A182:A183"/>
    <mergeCell ref="A79:C79"/>
    <mergeCell ref="A80:A81"/>
    <mergeCell ref="B80:B81"/>
    <mergeCell ref="C80:C81"/>
    <mergeCell ref="A104:D104"/>
    <mergeCell ref="A105:A106"/>
    <mergeCell ref="B105:B106"/>
    <mergeCell ref="C105:C106"/>
    <mergeCell ref="D105:D106"/>
    <mergeCell ref="A123:A126"/>
    <mergeCell ref="A127:A130"/>
    <mergeCell ref="A131:A134"/>
    <mergeCell ref="A135:A138"/>
    <mergeCell ref="A153:A160"/>
    <mergeCell ref="B153:B156"/>
    <mergeCell ref="B157:B160"/>
    <mergeCell ref="A161:A168"/>
    <mergeCell ref="B161:B164"/>
    <mergeCell ref="B165:B168"/>
    <mergeCell ref="A90:A91"/>
    <mergeCell ref="A96:A97"/>
    <mergeCell ref="A98:A99"/>
    <mergeCell ref="A112:A116"/>
    <mergeCell ref="A121:A122"/>
    <mergeCell ref="A14:A15"/>
    <mergeCell ref="A2:C2"/>
    <mergeCell ref="A3:A4"/>
    <mergeCell ref="B3:B4"/>
    <mergeCell ref="C3:C4"/>
    <mergeCell ref="A13:C13"/>
    <mergeCell ref="B14:B15"/>
    <mergeCell ref="C14:C15"/>
    <mergeCell ref="A40:A41"/>
    <mergeCell ref="B40:B41"/>
    <mergeCell ref="C40:C41"/>
    <mergeCell ref="A39:D39"/>
    <mergeCell ref="D40:D41"/>
    <mergeCell ref="C24:C25"/>
    <mergeCell ref="A23:C23"/>
    <mergeCell ref="A24:A25"/>
    <mergeCell ref="B24:B25"/>
    <mergeCell ref="E143:E144"/>
    <mergeCell ref="A145:A152"/>
    <mergeCell ref="B145:B148"/>
    <mergeCell ref="B149:B152"/>
    <mergeCell ref="A142:E142"/>
    <mergeCell ref="A143:A144"/>
    <mergeCell ref="B143:B144"/>
    <mergeCell ref="C143:C144"/>
    <mergeCell ref="B121:B122"/>
    <mergeCell ref="C121:C122"/>
    <mergeCell ref="D143:D144"/>
    <mergeCell ref="D121:D122"/>
    <mergeCell ref="A201:A203"/>
    <mergeCell ref="B182:B183"/>
    <mergeCell ref="C182:C183"/>
    <mergeCell ref="A42:A45"/>
    <mergeCell ref="A46:A49"/>
    <mergeCell ref="A54:A57"/>
    <mergeCell ref="A50:A53"/>
    <mergeCell ref="D62:D63"/>
    <mergeCell ref="A64:A66"/>
    <mergeCell ref="A107:A111"/>
    <mergeCell ref="A61:D61"/>
    <mergeCell ref="A89:D89"/>
    <mergeCell ref="A120:D120"/>
    <mergeCell ref="A67:A69"/>
    <mergeCell ref="A70:A72"/>
    <mergeCell ref="A73:A75"/>
    <mergeCell ref="A62:A63"/>
    <mergeCell ref="B62:B63"/>
    <mergeCell ref="C62:C63"/>
    <mergeCell ref="B90:B91"/>
    <mergeCell ref="C90:C91"/>
    <mergeCell ref="D90:D91"/>
    <mergeCell ref="A92:A93"/>
    <mergeCell ref="A94:A95"/>
    <mergeCell ref="E214:E215"/>
    <mergeCell ref="A216:A224"/>
    <mergeCell ref="B216:B218"/>
    <mergeCell ref="B219:B221"/>
    <mergeCell ref="B222:B224"/>
    <mergeCell ref="A207:A209"/>
    <mergeCell ref="A214:A215"/>
    <mergeCell ref="B214:B215"/>
    <mergeCell ref="C214:C215"/>
    <mergeCell ref="D214:D215"/>
    <mergeCell ref="A213:E213"/>
    <mergeCell ref="A190:C190"/>
    <mergeCell ref="A34:C34"/>
    <mergeCell ref="A243:A251"/>
    <mergeCell ref="B243:B245"/>
    <mergeCell ref="B246:B248"/>
    <mergeCell ref="B249:B251"/>
    <mergeCell ref="A225:A233"/>
    <mergeCell ref="B225:B227"/>
    <mergeCell ref="B228:B230"/>
    <mergeCell ref="B231:B233"/>
    <mergeCell ref="A234:A242"/>
    <mergeCell ref="B234:B236"/>
    <mergeCell ref="B237:B239"/>
    <mergeCell ref="B240:B242"/>
    <mergeCell ref="A204:A206"/>
    <mergeCell ref="A169:A176"/>
    <mergeCell ref="B169:B172"/>
    <mergeCell ref="B173:B176"/>
    <mergeCell ref="A196:A197"/>
    <mergeCell ref="B196:B197"/>
    <mergeCell ref="A195:D195"/>
    <mergeCell ref="C196:C197"/>
    <mergeCell ref="D196:D197"/>
    <mergeCell ref="A198:A200"/>
  </mergeCells>
  <conditionalFormatting sqref="F181:F182">
    <cfRule type="cellIs" dxfId="93" priority="17" operator="lessThan">
      <formula>-5</formula>
    </cfRule>
    <cfRule type="cellIs" dxfId="92" priority="18" operator="greaterThan">
      <formula>5</formula>
    </cfRule>
  </conditionalFormatting>
  <conditionalFormatting sqref="H1:H2 H4:H1048576">
    <cfRule type="cellIs" dxfId="91" priority="1" operator="lessThan">
      <formula>-3</formula>
    </cfRule>
    <cfRule type="cellIs" dxfId="90" priority="2" operator="greaterThan">
      <formula>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AF221"/>
  <sheetViews>
    <sheetView topLeftCell="A7" zoomScaleNormal="100" workbookViewId="0">
      <selection activeCell="K20" sqref="K20"/>
    </sheetView>
  </sheetViews>
  <sheetFormatPr defaultColWidth="12.109375" defaultRowHeight="13.8" x14ac:dyDescent="0.3"/>
  <cols>
    <col min="1" max="1" width="22.88671875" style="90" customWidth="1"/>
    <col min="2" max="2" width="16.88671875" style="90" customWidth="1"/>
    <col min="3" max="8" width="12.109375" style="90"/>
    <col min="9" max="9" width="12.109375" style="36"/>
    <col min="10" max="10" width="12.109375" style="90"/>
    <col min="11" max="11" width="24.44140625" style="90" bestFit="1" customWidth="1"/>
    <col min="12" max="12" width="15.109375" style="90" bestFit="1" customWidth="1"/>
    <col min="13" max="16384" width="12.109375" style="90"/>
  </cols>
  <sheetData>
    <row r="1" spans="1:31" x14ac:dyDescent="0.3">
      <c r="A1" s="59" t="s">
        <v>32</v>
      </c>
      <c r="K1" s="59" t="s">
        <v>32</v>
      </c>
    </row>
    <row r="2" spans="1:31" x14ac:dyDescent="0.3">
      <c r="A2" s="59"/>
      <c r="K2" s="73"/>
      <c r="L2" s="73"/>
      <c r="M2" s="73"/>
    </row>
    <row r="3" spans="1:31" ht="28.5" customHeight="1" x14ac:dyDescent="0.3">
      <c r="A3" s="197" t="s">
        <v>93</v>
      </c>
      <c r="B3" s="197"/>
      <c r="C3" s="197"/>
      <c r="D3" s="197"/>
      <c r="E3" s="197"/>
      <c r="F3" s="197"/>
      <c r="G3" s="197"/>
      <c r="H3" s="197"/>
      <c r="I3" s="91"/>
      <c r="K3" s="197" t="s">
        <v>93</v>
      </c>
      <c r="L3" s="197"/>
      <c r="M3" s="197"/>
      <c r="N3" s="197"/>
      <c r="O3" s="197"/>
      <c r="P3" s="197"/>
      <c r="Q3" s="197"/>
    </row>
    <row r="4" spans="1:31" ht="32.25" customHeight="1" x14ac:dyDescent="0.3">
      <c r="A4" s="198"/>
      <c r="B4" s="185" t="s">
        <v>0</v>
      </c>
      <c r="C4" s="185" t="s">
        <v>1</v>
      </c>
      <c r="D4" s="200" t="s">
        <v>2</v>
      </c>
      <c r="E4" s="201"/>
      <c r="F4" s="185" t="s">
        <v>3</v>
      </c>
      <c r="G4" s="185" t="s">
        <v>4</v>
      </c>
      <c r="H4" s="185" t="s">
        <v>40</v>
      </c>
      <c r="I4" s="92"/>
      <c r="K4" s="198"/>
      <c r="L4" s="185" t="s">
        <v>0</v>
      </c>
      <c r="M4" s="185" t="s">
        <v>1</v>
      </c>
      <c r="N4" s="200" t="s">
        <v>2</v>
      </c>
      <c r="O4" s="201"/>
      <c r="P4" s="185" t="s">
        <v>3</v>
      </c>
      <c r="Q4" s="185" t="s">
        <v>4</v>
      </c>
    </row>
    <row r="5" spans="1:31" x14ac:dyDescent="0.3">
      <c r="A5" s="199"/>
      <c r="B5" s="186"/>
      <c r="C5" s="186"/>
      <c r="D5" s="120" t="s">
        <v>5</v>
      </c>
      <c r="E5" s="120" t="s">
        <v>6</v>
      </c>
      <c r="F5" s="186"/>
      <c r="G5" s="186"/>
      <c r="H5" s="186"/>
      <c r="K5" s="199"/>
      <c r="L5" s="186"/>
      <c r="M5" s="186"/>
      <c r="N5" s="120" t="s">
        <v>5</v>
      </c>
      <c r="O5" s="120" t="s">
        <v>6</v>
      </c>
      <c r="P5" s="186"/>
      <c r="Q5" s="186"/>
    </row>
    <row r="6" spans="1:31" ht="12.75" customHeight="1" x14ac:dyDescent="0.3">
      <c r="A6" s="49" t="s">
        <v>7</v>
      </c>
      <c r="B6" s="6">
        <v>1320595</v>
      </c>
      <c r="C6" s="6">
        <v>1062091</v>
      </c>
      <c r="D6" s="6">
        <v>68873</v>
      </c>
      <c r="E6" s="6">
        <v>189631</v>
      </c>
      <c r="F6" s="6">
        <v>251772</v>
      </c>
      <c r="G6" s="6">
        <v>692392</v>
      </c>
      <c r="H6" s="6">
        <v>2264759</v>
      </c>
      <c r="K6" s="49" t="s">
        <v>7</v>
      </c>
      <c r="L6" s="93">
        <f>B6/$H6*100</f>
        <v>58.310619363914661</v>
      </c>
      <c r="M6" s="93">
        <f t="shared" ref="M6:Q8" si="0">C6/$H6*100</f>
        <v>46.896424740998931</v>
      </c>
      <c r="N6" s="93">
        <f t="shared" si="0"/>
        <v>3.0410741275340998</v>
      </c>
      <c r="O6" s="93">
        <f t="shared" si="0"/>
        <v>8.3731204953816274</v>
      </c>
      <c r="P6" s="93">
        <f t="shared" si="0"/>
        <v>11.116944451926232</v>
      </c>
      <c r="Q6" s="93">
        <f t="shared" si="0"/>
        <v>30.572436184159109</v>
      </c>
      <c r="R6" s="167">
        <f>O6+N6</f>
        <v>11.414194622915726</v>
      </c>
      <c r="S6" s="32"/>
      <c r="T6" s="32"/>
      <c r="U6" s="32"/>
      <c r="V6" s="32"/>
      <c r="W6" s="32"/>
      <c r="X6" s="32"/>
      <c r="Z6" s="32"/>
      <c r="AA6" s="32"/>
      <c r="AB6" s="32"/>
      <c r="AC6" s="32"/>
      <c r="AD6" s="32"/>
      <c r="AE6" s="32"/>
    </row>
    <row r="7" spans="1:31" x14ac:dyDescent="0.3">
      <c r="A7" s="49" t="s">
        <v>60</v>
      </c>
      <c r="B7" s="6">
        <v>298514</v>
      </c>
      <c r="C7" s="6">
        <v>211398</v>
      </c>
      <c r="D7" s="6">
        <v>25266</v>
      </c>
      <c r="E7" s="6">
        <v>61850</v>
      </c>
      <c r="F7" s="6">
        <v>110052</v>
      </c>
      <c r="G7" s="6">
        <v>348902</v>
      </c>
      <c r="H7" s="6">
        <v>757468</v>
      </c>
      <c r="K7" s="49" t="s">
        <v>60</v>
      </c>
      <c r="L7" s="93">
        <f t="shared" ref="L7:L8" si="1">B7/$H7*100</f>
        <v>39.409453600680159</v>
      </c>
      <c r="M7" s="93">
        <f t="shared" si="0"/>
        <v>27.908505705851599</v>
      </c>
      <c r="N7" s="93">
        <f t="shared" si="0"/>
        <v>3.3355864538171911</v>
      </c>
      <c r="O7" s="93">
        <f t="shared" si="0"/>
        <v>8.1653614410113686</v>
      </c>
      <c r="P7" s="93">
        <f t="shared" si="0"/>
        <v>14.528930595087846</v>
      </c>
      <c r="Q7" s="93">
        <f t="shared" si="0"/>
        <v>46.061615804231991</v>
      </c>
      <c r="S7" s="32"/>
      <c r="T7" s="32"/>
      <c r="U7" s="32"/>
      <c r="V7" s="32"/>
      <c r="W7" s="32"/>
      <c r="X7" s="32"/>
      <c r="Z7" s="32"/>
      <c r="AA7" s="32"/>
      <c r="AB7" s="32"/>
      <c r="AC7" s="32"/>
      <c r="AD7" s="32"/>
      <c r="AE7" s="32"/>
    </row>
    <row r="8" spans="1:31" x14ac:dyDescent="0.3">
      <c r="A8" s="49" t="s">
        <v>61</v>
      </c>
      <c r="B8" s="6">
        <v>1022081</v>
      </c>
      <c r="C8" s="6">
        <v>850693</v>
      </c>
      <c r="D8" s="6">
        <v>43607</v>
      </c>
      <c r="E8" s="6">
        <v>127781</v>
      </c>
      <c r="F8" s="6">
        <v>141720</v>
      </c>
      <c r="G8" s="6">
        <v>343490</v>
      </c>
      <c r="H8" s="6">
        <v>1507291</v>
      </c>
      <c r="K8" s="49" t="s">
        <v>61</v>
      </c>
      <c r="L8" s="93">
        <f t="shared" si="1"/>
        <v>67.809135727606687</v>
      </c>
      <c r="M8" s="93">
        <f t="shared" si="0"/>
        <v>56.438537747521877</v>
      </c>
      <c r="N8" s="93">
        <f t="shared" si="0"/>
        <v>2.8930710791744927</v>
      </c>
      <c r="O8" s="93">
        <f t="shared" si="0"/>
        <v>8.4775269009103074</v>
      </c>
      <c r="P8" s="93">
        <f t="shared" si="0"/>
        <v>9.4022985607954936</v>
      </c>
      <c r="Q8" s="93">
        <f t="shared" si="0"/>
        <v>22.788565711597826</v>
      </c>
      <c r="S8" s="32"/>
      <c r="T8" s="32"/>
      <c r="U8" s="32"/>
      <c r="V8" s="32"/>
      <c r="W8" s="32"/>
      <c r="X8" s="32"/>
      <c r="Z8" s="32"/>
      <c r="AA8" s="32"/>
      <c r="AB8" s="32"/>
      <c r="AC8" s="32"/>
      <c r="AD8" s="32"/>
      <c r="AE8" s="32"/>
    </row>
    <row r="9" spans="1:31" ht="12.75" customHeight="1" x14ac:dyDescent="0.3">
      <c r="A9" s="59"/>
      <c r="B9" s="36"/>
      <c r="C9" s="36"/>
      <c r="D9" s="36"/>
      <c r="E9" s="36"/>
      <c r="F9" s="36"/>
      <c r="G9" s="36"/>
      <c r="H9" s="147"/>
      <c r="K9" s="59"/>
      <c r="L9" s="32"/>
      <c r="M9" s="32"/>
      <c r="N9" s="32"/>
      <c r="O9" s="32"/>
      <c r="P9" s="32"/>
      <c r="Q9" s="32"/>
      <c r="S9" s="32"/>
      <c r="T9" s="32"/>
      <c r="U9" s="32"/>
      <c r="V9" s="32"/>
      <c r="W9" s="32"/>
      <c r="X9" s="32"/>
    </row>
    <row r="10" spans="1:31" ht="12.75" customHeight="1" x14ac:dyDescent="0.3">
      <c r="A10" s="148"/>
      <c r="K10" s="73"/>
      <c r="L10" s="73"/>
      <c r="M10" s="73"/>
    </row>
    <row r="11" spans="1:31" x14ac:dyDescent="0.3">
      <c r="A11" s="194" t="s">
        <v>94</v>
      </c>
      <c r="B11" s="194"/>
      <c r="C11" s="194"/>
      <c r="D11" s="194"/>
      <c r="E11" s="194"/>
      <c r="F11" s="194"/>
      <c r="G11" s="194"/>
      <c r="H11" s="194"/>
      <c r="K11" s="202" t="s">
        <v>94</v>
      </c>
      <c r="L11" s="202"/>
      <c r="M11" s="202"/>
      <c r="N11" s="202"/>
      <c r="O11" s="202"/>
      <c r="P11" s="202"/>
      <c r="Q11" s="202"/>
    </row>
    <row r="12" spans="1:31" ht="32.25" customHeight="1" x14ac:dyDescent="0.3">
      <c r="A12" s="205"/>
      <c r="B12" s="187" t="s">
        <v>0</v>
      </c>
      <c r="C12" s="187" t="s">
        <v>1</v>
      </c>
      <c r="D12" s="187" t="s">
        <v>2</v>
      </c>
      <c r="E12" s="187"/>
      <c r="F12" s="187" t="s">
        <v>3</v>
      </c>
      <c r="G12" s="187" t="s">
        <v>4</v>
      </c>
      <c r="H12" s="185" t="s">
        <v>40</v>
      </c>
      <c r="K12" s="205"/>
      <c r="L12" s="187" t="s">
        <v>0</v>
      </c>
      <c r="M12" s="187" t="s">
        <v>1</v>
      </c>
      <c r="N12" s="187" t="s">
        <v>2</v>
      </c>
      <c r="O12" s="187"/>
      <c r="P12" s="187" t="s">
        <v>3</v>
      </c>
      <c r="Q12" s="187" t="s">
        <v>4</v>
      </c>
    </row>
    <row r="13" spans="1:31" x14ac:dyDescent="0.3">
      <c r="A13" s="206"/>
      <c r="B13" s="187"/>
      <c r="C13" s="187"/>
      <c r="D13" s="120" t="s">
        <v>5</v>
      </c>
      <c r="E13" s="120" t="s">
        <v>6</v>
      </c>
      <c r="F13" s="187"/>
      <c r="G13" s="187"/>
      <c r="H13" s="186"/>
      <c r="K13" s="206"/>
      <c r="L13" s="187"/>
      <c r="M13" s="187"/>
      <c r="N13" s="120" t="s">
        <v>5</v>
      </c>
      <c r="O13" s="120" t="s">
        <v>6</v>
      </c>
      <c r="P13" s="187"/>
      <c r="Q13" s="187"/>
    </row>
    <row r="14" spans="1:31" x14ac:dyDescent="0.3">
      <c r="A14" s="49" t="s">
        <v>12</v>
      </c>
      <c r="B14" s="6">
        <v>667347</v>
      </c>
      <c r="C14" s="6">
        <v>554352</v>
      </c>
      <c r="D14" s="6">
        <v>33343</v>
      </c>
      <c r="E14" s="6">
        <v>79653</v>
      </c>
      <c r="F14" s="6">
        <v>106260</v>
      </c>
      <c r="G14" s="6">
        <v>242732</v>
      </c>
      <c r="H14" s="6">
        <v>1016340</v>
      </c>
      <c r="K14" s="49" t="s">
        <v>12</v>
      </c>
      <c r="L14" s="94">
        <f t="shared" ref="L14:Q17" si="2">B14/$H14*100</f>
        <v>65.661786410059634</v>
      </c>
      <c r="M14" s="94">
        <f t="shared" si="2"/>
        <v>54.543951827144454</v>
      </c>
      <c r="N14" s="94">
        <f t="shared" si="2"/>
        <v>3.2806934687210974</v>
      </c>
      <c r="O14" s="94">
        <f t="shared" si="2"/>
        <v>7.8372395064643721</v>
      </c>
      <c r="P14" s="94">
        <f t="shared" si="2"/>
        <v>10.45516264242281</v>
      </c>
      <c r="Q14" s="94">
        <f t="shared" si="2"/>
        <v>23.882952555247261</v>
      </c>
      <c r="S14" s="35"/>
      <c r="T14" s="35"/>
      <c r="U14" s="35"/>
      <c r="V14" s="35"/>
      <c r="W14" s="35"/>
      <c r="X14" s="35"/>
      <c r="Z14" s="32"/>
      <c r="AA14" s="32"/>
      <c r="AB14" s="32"/>
      <c r="AC14" s="32"/>
      <c r="AD14" s="32"/>
      <c r="AE14" s="32"/>
    </row>
    <row r="15" spans="1:31" x14ac:dyDescent="0.3">
      <c r="A15" s="49" t="s">
        <v>13</v>
      </c>
      <c r="B15" s="6">
        <v>336759</v>
      </c>
      <c r="C15" s="6">
        <v>283614</v>
      </c>
      <c r="D15" s="6">
        <v>9373</v>
      </c>
      <c r="E15" s="6">
        <v>43772</v>
      </c>
      <c r="F15" s="6">
        <v>30421</v>
      </c>
      <c r="G15" s="6">
        <v>75593</v>
      </c>
      <c r="H15" s="6">
        <v>442773</v>
      </c>
      <c r="K15" s="49" t="s">
        <v>13</v>
      </c>
      <c r="L15" s="94">
        <f t="shared" si="2"/>
        <v>76.05680563177971</v>
      </c>
      <c r="M15" s="94">
        <f t="shared" si="2"/>
        <v>64.054041235576705</v>
      </c>
      <c r="N15" s="94">
        <f t="shared" si="2"/>
        <v>2.1168860793228133</v>
      </c>
      <c r="O15" s="94">
        <f t="shared" si="2"/>
        <v>9.8858783168802074</v>
      </c>
      <c r="P15" s="94">
        <f t="shared" si="2"/>
        <v>6.8705634715757284</v>
      </c>
      <c r="Q15" s="94">
        <f t="shared" si="2"/>
        <v>17.072630896644554</v>
      </c>
      <c r="R15" s="32">
        <f>L15-L14</f>
        <v>10.395019221720077</v>
      </c>
      <c r="S15" s="35"/>
      <c r="T15" s="35"/>
      <c r="U15" s="35"/>
      <c r="V15" s="35"/>
      <c r="W15" s="35"/>
      <c r="X15" s="35"/>
      <c r="Y15" s="32"/>
      <c r="Z15" s="32"/>
      <c r="AA15" s="32"/>
      <c r="AB15" s="32"/>
      <c r="AC15" s="32"/>
      <c r="AD15" s="32"/>
      <c r="AE15" s="32"/>
    </row>
    <row r="16" spans="1:31" x14ac:dyDescent="0.3">
      <c r="A16" s="49" t="s">
        <v>14</v>
      </c>
      <c r="B16" s="6">
        <v>17974</v>
      </c>
      <c r="C16" s="6">
        <v>12727</v>
      </c>
      <c r="D16" s="6">
        <v>891</v>
      </c>
      <c r="E16" s="6">
        <v>4356</v>
      </c>
      <c r="F16" s="6">
        <v>5039</v>
      </c>
      <c r="G16" s="6">
        <v>25165</v>
      </c>
      <c r="H16" s="6">
        <v>48178</v>
      </c>
      <c r="K16" s="49" t="s">
        <v>14</v>
      </c>
      <c r="L16" s="94">
        <f t="shared" si="2"/>
        <v>37.30748474407406</v>
      </c>
      <c r="M16" s="94">
        <f t="shared" si="2"/>
        <v>26.416621694549381</v>
      </c>
      <c r="N16" s="94">
        <f t="shared" si="2"/>
        <v>1.8493918385985304</v>
      </c>
      <c r="O16" s="94">
        <f t="shared" si="2"/>
        <v>9.041471210926149</v>
      </c>
      <c r="P16" s="94">
        <f t="shared" si="2"/>
        <v>10.459130723566773</v>
      </c>
      <c r="Q16" s="94">
        <f t="shared" si="2"/>
        <v>52.233384532359175</v>
      </c>
      <c r="R16" s="32"/>
      <c r="S16" s="35"/>
      <c r="T16" s="35"/>
      <c r="U16" s="35"/>
      <c r="V16" s="35"/>
      <c r="W16" s="35"/>
      <c r="X16" s="35"/>
      <c r="Y16" s="32"/>
      <c r="Z16" s="32"/>
      <c r="AA16" s="32"/>
      <c r="AB16" s="32"/>
      <c r="AC16" s="32"/>
      <c r="AD16" s="32"/>
      <c r="AE16" s="32"/>
    </row>
    <row r="17" spans="1:31" x14ac:dyDescent="0.3">
      <c r="A17" s="49" t="s">
        <v>15</v>
      </c>
      <c r="B17" s="6">
        <v>295050</v>
      </c>
      <c r="C17" s="6">
        <v>209742</v>
      </c>
      <c r="D17" s="6">
        <v>24754</v>
      </c>
      <c r="E17" s="6">
        <v>60553</v>
      </c>
      <c r="F17" s="6">
        <v>109725</v>
      </c>
      <c r="G17" s="6">
        <v>347431</v>
      </c>
      <c r="H17" s="6">
        <v>752206</v>
      </c>
      <c r="K17" s="49" t="s">
        <v>15</v>
      </c>
      <c r="L17" s="94">
        <f t="shared" si="2"/>
        <v>39.22462729624597</v>
      </c>
      <c r="M17" s="94">
        <f t="shared" si="2"/>
        <v>27.883585081746226</v>
      </c>
      <c r="N17" s="94">
        <f t="shared" si="2"/>
        <v>3.2908538352525776</v>
      </c>
      <c r="O17" s="94">
        <f t="shared" si="2"/>
        <v>8.0500554369414772</v>
      </c>
      <c r="P17" s="94">
        <f t="shared" si="2"/>
        <v>14.587094492732044</v>
      </c>
      <c r="Q17" s="94">
        <f t="shared" si="2"/>
        <v>46.188278211021981</v>
      </c>
      <c r="R17" s="32"/>
      <c r="S17" s="35"/>
      <c r="T17" s="35"/>
      <c r="U17" s="35"/>
      <c r="V17" s="35"/>
      <c r="W17" s="35"/>
      <c r="X17" s="35"/>
      <c r="Y17" s="32"/>
      <c r="Z17" s="32"/>
      <c r="AA17" s="32"/>
      <c r="AB17" s="32"/>
      <c r="AC17" s="32"/>
      <c r="AD17" s="32"/>
      <c r="AE17" s="32"/>
    </row>
    <row r="18" spans="1:31" ht="26.25" customHeight="1" x14ac:dyDescent="0.3">
      <c r="A18" s="175" t="s">
        <v>200</v>
      </c>
      <c r="B18" s="175"/>
      <c r="C18" s="175"/>
      <c r="D18" s="175"/>
      <c r="E18" s="175"/>
      <c r="F18" s="175"/>
      <c r="G18" s="175"/>
      <c r="H18" s="175"/>
      <c r="K18" s="175" t="s">
        <v>200</v>
      </c>
      <c r="L18" s="175"/>
      <c r="M18" s="175"/>
      <c r="N18" s="175"/>
      <c r="O18" s="175"/>
      <c r="P18" s="175"/>
      <c r="Q18" s="175"/>
    </row>
    <row r="19" spans="1:31" x14ac:dyDescent="0.3">
      <c r="A19" s="62"/>
      <c r="B19" s="36"/>
      <c r="C19" s="36"/>
      <c r="D19" s="36"/>
      <c r="E19" s="36"/>
      <c r="F19" s="36"/>
      <c r="G19" s="36"/>
      <c r="H19" s="36">
        <f>SUM(H14:H17)</f>
        <v>2259497</v>
      </c>
    </row>
    <row r="20" spans="1:31" x14ac:dyDescent="0.3">
      <c r="H20" s="36"/>
    </row>
    <row r="21" spans="1:31" x14ac:dyDescent="0.3">
      <c r="A21" s="194" t="s">
        <v>95</v>
      </c>
      <c r="B21" s="194"/>
      <c r="C21" s="194"/>
      <c r="D21" s="194"/>
      <c r="E21" s="194"/>
      <c r="F21" s="194"/>
      <c r="G21" s="194"/>
      <c r="H21" s="194"/>
      <c r="K21" s="194" t="s">
        <v>95</v>
      </c>
      <c r="L21" s="194"/>
      <c r="M21" s="194"/>
      <c r="N21" s="194"/>
      <c r="O21" s="194"/>
      <c r="P21" s="194"/>
      <c r="Q21" s="194"/>
    </row>
    <row r="22" spans="1:31" ht="32.25" customHeight="1" x14ac:dyDescent="0.3">
      <c r="A22" s="198"/>
      <c r="B22" s="185" t="s">
        <v>0</v>
      </c>
      <c r="C22" s="185" t="s">
        <v>1</v>
      </c>
      <c r="D22" s="200" t="s">
        <v>2</v>
      </c>
      <c r="E22" s="201"/>
      <c r="F22" s="185" t="s">
        <v>3</v>
      </c>
      <c r="G22" s="185" t="s">
        <v>4</v>
      </c>
      <c r="H22" s="185" t="s">
        <v>40</v>
      </c>
      <c r="K22" s="198"/>
      <c r="L22" s="185" t="s">
        <v>0</v>
      </c>
      <c r="M22" s="185" t="s">
        <v>1</v>
      </c>
      <c r="N22" s="200" t="s">
        <v>2</v>
      </c>
      <c r="O22" s="201"/>
      <c r="P22" s="185" t="s">
        <v>3</v>
      </c>
      <c r="Q22" s="185" t="s">
        <v>4</v>
      </c>
    </row>
    <row r="23" spans="1:31" x14ac:dyDescent="0.3">
      <c r="A23" s="199"/>
      <c r="B23" s="186"/>
      <c r="C23" s="186"/>
      <c r="D23" s="120" t="s">
        <v>5</v>
      </c>
      <c r="E23" s="120" t="s">
        <v>6</v>
      </c>
      <c r="F23" s="186"/>
      <c r="G23" s="186"/>
      <c r="H23" s="186"/>
      <c r="K23" s="199"/>
      <c r="L23" s="186"/>
      <c r="M23" s="186"/>
      <c r="N23" s="120" t="s">
        <v>5</v>
      </c>
      <c r="O23" s="120" t="s">
        <v>6</v>
      </c>
      <c r="P23" s="186"/>
      <c r="Q23" s="186"/>
    </row>
    <row r="24" spans="1:31" x14ac:dyDescent="0.3">
      <c r="A24" s="49" t="s">
        <v>26</v>
      </c>
      <c r="B24" s="6">
        <v>856631</v>
      </c>
      <c r="C24" s="6">
        <v>742064</v>
      </c>
      <c r="D24" s="6">
        <v>20110</v>
      </c>
      <c r="E24" s="6">
        <v>94457</v>
      </c>
      <c r="F24" s="6">
        <v>20762</v>
      </c>
      <c r="G24" s="6">
        <v>187565</v>
      </c>
      <c r="H24" s="6">
        <v>1064958</v>
      </c>
      <c r="K24" s="49" t="s">
        <v>26</v>
      </c>
      <c r="L24" s="94">
        <f t="shared" ref="L24:Q26" si="3">B24/$H24*100</f>
        <v>80.438007883878996</v>
      </c>
      <c r="M24" s="94">
        <f t="shared" si="3"/>
        <v>69.680118840367413</v>
      </c>
      <c r="N24" s="94">
        <f t="shared" si="3"/>
        <v>1.8883373804412944</v>
      </c>
      <c r="O24" s="94">
        <f t="shared" si="3"/>
        <v>8.8695516630702809</v>
      </c>
      <c r="P24" s="94">
        <f t="shared" si="3"/>
        <v>1.9495604521492866</v>
      </c>
      <c r="Q24" s="94">
        <f t="shared" si="3"/>
        <v>17.612431663971726</v>
      </c>
      <c r="S24" s="35"/>
      <c r="T24" s="35"/>
      <c r="U24" s="35"/>
      <c r="V24" s="35"/>
      <c r="W24" s="35"/>
      <c r="X24" s="35"/>
      <c r="Z24" s="32"/>
      <c r="AA24" s="32"/>
      <c r="AB24" s="32"/>
      <c r="AC24" s="32"/>
      <c r="AD24" s="32"/>
      <c r="AE24" s="32"/>
    </row>
    <row r="25" spans="1:31" x14ac:dyDescent="0.3">
      <c r="A25" s="49" t="s">
        <v>27</v>
      </c>
      <c r="B25" s="6">
        <v>29760</v>
      </c>
      <c r="C25" s="6">
        <v>26632</v>
      </c>
      <c r="D25" s="6">
        <v>1645</v>
      </c>
      <c r="E25" s="6">
        <v>1483</v>
      </c>
      <c r="F25" s="6">
        <v>12640</v>
      </c>
      <c r="G25" s="6">
        <v>99392</v>
      </c>
      <c r="H25" s="6">
        <v>141792</v>
      </c>
      <c r="K25" s="49" t="s">
        <v>27</v>
      </c>
      <c r="L25" s="94">
        <f t="shared" si="3"/>
        <v>20.98849018280298</v>
      </c>
      <c r="M25" s="94">
        <f t="shared" si="3"/>
        <v>18.782441886707289</v>
      </c>
      <c r="N25" s="94">
        <f t="shared" si="3"/>
        <v>1.1601500789889414</v>
      </c>
      <c r="O25" s="94">
        <f t="shared" si="3"/>
        <v>1.0458982171067479</v>
      </c>
      <c r="P25" s="94">
        <f t="shared" si="3"/>
        <v>8.9144662604378233</v>
      </c>
      <c r="Q25" s="94">
        <f t="shared" si="3"/>
        <v>70.097043556759203</v>
      </c>
      <c r="S25" s="35"/>
      <c r="T25" s="35"/>
      <c r="U25" s="35"/>
      <c r="V25" s="35"/>
      <c r="W25" s="35"/>
      <c r="X25" s="35"/>
      <c r="Z25" s="32"/>
      <c r="AA25" s="32"/>
      <c r="AB25" s="32"/>
      <c r="AC25" s="32"/>
      <c r="AD25" s="32"/>
      <c r="AE25" s="32"/>
    </row>
    <row r="26" spans="1:31" x14ac:dyDescent="0.3">
      <c r="A26" s="49" t="s">
        <v>8</v>
      </c>
      <c r="B26" s="6">
        <v>434182</v>
      </c>
      <c r="C26" s="6">
        <v>293373</v>
      </c>
      <c r="D26" s="6">
        <v>47118</v>
      </c>
      <c r="E26" s="6">
        <v>93691</v>
      </c>
      <c r="F26" s="6">
        <v>218366</v>
      </c>
      <c r="G26" s="6">
        <v>405245</v>
      </c>
      <c r="H26" s="6">
        <v>1057793</v>
      </c>
      <c r="K26" s="49" t="s">
        <v>8</v>
      </c>
      <c r="L26" s="94">
        <f t="shared" si="3"/>
        <v>41.046026963687602</v>
      </c>
      <c r="M26" s="94">
        <f t="shared" si="3"/>
        <v>27.734443317359826</v>
      </c>
      <c r="N26" s="94">
        <f t="shared" si="3"/>
        <v>4.4543686713752129</v>
      </c>
      <c r="O26" s="94">
        <f t="shared" si="3"/>
        <v>8.8572149749525675</v>
      </c>
      <c r="P26" s="94">
        <f t="shared" si="3"/>
        <v>20.643547461554387</v>
      </c>
      <c r="Q26" s="94">
        <f t="shared" si="3"/>
        <v>38.310425574758014</v>
      </c>
      <c r="S26" s="35"/>
      <c r="T26" s="35"/>
      <c r="U26" s="35"/>
      <c r="V26" s="35"/>
      <c r="W26" s="35"/>
      <c r="X26" s="35"/>
      <c r="Z26" s="32"/>
      <c r="AA26" s="32"/>
      <c r="AB26" s="32"/>
      <c r="AC26" s="32"/>
      <c r="AD26" s="32"/>
      <c r="AE26" s="32"/>
    </row>
    <row r="27" spans="1:31" x14ac:dyDescent="0.3">
      <c r="A27" s="59"/>
      <c r="B27" s="36"/>
      <c r="C27" s="36"/>
      <c r="D27" s="36"/>
      <c r="E27" s="36"/>
      <c r="F27" s="36"/>
      <c r="G27" s="36"/>
      <c r="H27" s="36">
        <f>SUM(H24:H26)</f>
        <v>2264543</v>
      </c>
      <c r="K27" s="59"/>
      <c r="L27" s="35"/>
      <c r="M27" s="35"/>
      <c r="N27" s="35"/>
      <c r="O27" s="35"/>
      <c r="P27" s="35"/>
      <c r="Q27" s="35"/>
      <c r="S27" s="35"/>
      <c r="T27" s="35"/>
      <c r="U27" s="35"/>
      <c r="V27" s="35"/>
      <c r="W27" s="35"/>
      <c r="X27" s="35"/>
    </row>
    <row r="28" spans="1:31" x14ac:dyDescent="0.3">
      <c r="A28" s="59"/>
      <c r="B28" s="36"/>
      <c r="C28" s="36"/>
      <c r="D28" s="36"/>
      <c r="E28" s="36"/>
      <c r="F28" s="36"/>
      <c r="G28" s="36"/>
      <c r="H28" s="36"/>
      <c r="K28" s="59"/>
      <c r="L28" s="35"/>
      <c r="M28" s="35"/>
      <c r="N28" s="35"/>
      <c r="O28" s="35"/>
      <c r="P28" s="35"/>
      <c r="Q28" s="35"/>
      <c r="S28" s="35"/>
      <c r="T28" s="35"/>
      <c r="U28" s="35"/>
      <c r="V28" s="35"/>
      <c r="W28" s="35"/>
      <c r="X28" s="35"/>
    </row>
    <row r="29" spans="1:31" s="48" customFormat="1" ht="27" customHeight="1" x14ac:dyDescent="0.3">
      <c r="A29" s="197" t="s">
        <v>96</v>
      </c>
      <c r="B29" s="197"/>
      <c r="C29" s="197"/>
      <c r="D29" s="197"/>
      <c r="E29" s="197"/>
      <c r="F29" s="197"/>
      <c r="G29" s="197"/>
      <c r="H29" s="197"/>
      <c r="I29" s="36"/>
      <c r="J29" s="90"/>
      <c r="K29" s="203" t="s">
        <v>96</v>
      </c>
      <c r="L29" s="203"/>
      <c r="M29" s="203"/>
      <c r="N29" s="203"/>
      <c r="O29" s="203"/>
      <c r="P29" s="203"/>
      <c r="Q29" s="203"/>
    </row>
    <row r="30" spans="1:31" s="48" customFormat="1" ht="27" customHeight="1" x14ac:dyDescent="0.3">
      <c r="A30" s="204"/>
      <c r="B30" s="187" t="s">
        <v>0</v>
      </c>
      <c r="C30" s="187" t="s">
        <v>1</v>
      </c>
      <c r="D30" s="187" t="s">
        <v>2</v>
      </c>
      <c r="E30" s="187"/>
      <c r="F30" s="187" t="s">
        <v>3</v>
      </c>
      <c r="G30" s="187" t="s">
        <v>4</v>
      </c>
      <c r="H30" s="185" t="s">
        <v>40</v>
      </c>
      <c r="I30" s="36"/>
      <c r="J30" s="90"/>
      <c r="K30" s="204"/>
      <c r="L30" s="187" t="s">
        <v>0</v>
      </c>
      <c r="M30" s="187" t="s">
        <v>1</v>
      </c>
      <c r="N30" s="187" t="s">
        <v>2</v>
      </c>
      <c r="O30" s="187"/>
      <c r="P30" s="187" t="s">
        <v>3</v>
      </c>
      <c r="Q30" s="187" t="s">
        <v>4</v>
      </c>
      <c r="S30" s="90"/>
      <c r="T30" s="90"/>
      <c r="U30" s="90"/>
      <c r="V30" s="90"/>
      <c r="W30" s="90"/>
      <c r="X30" s="90"/>
      <c r="Y30" s="90"/>
      <c r="Z30" s="90"/>
    </row>
    <row r="31" spans="1:31" s="48" customFormat="1" x14ac:dyDescent="0.3">
      <c r="A31" s="204"/>
      <c r="B31" s="187"/>
      <c r="C31" s="187"/>
      <c r="D31" s="120" t="s">
        <v>5</v>
      </c>
      <c r="E31" s="120" t="s">
        <v>6</v>
      </c>
      <c r="F31" s="187"/>
      <c r="G31" s="187"/>
      <c r="H31" s="186"/>
      <c r="I31" s="36"/>
      <c r="J31" s="90"/>
      <c r="K31" s="204"/>
      <c r="L31" s="187"/>
      <c r="M31" s="187"/>
      <c r="N31" s="120" t="s">
        <v>5</v>
      </c>
      <c r="O31" s="120" t="s">
        <v>6</v>
      </c>
      <c r="P31" s="187"/>
      <c r="Q31" s="187"/>
    </row>
    <row r="32" spans="1:31" s="48" customFormat="1" x14ac:dyDescent="0.3">
      <c r="A32" s="49" t="s">
        <v>26</v>
      </c>
      <c r="B32" s="6">
        <v>739108</v>
      </c>
      <c r="C32" s="6">
        <v>653089</v>
      </c>
      <c r="D32" s="6">
        <v>13906</v>
      </c>
      <c r="E32" s="6">
        <v>72112</v>
      </c>
      <c r="F32" s="6">
        <v>17070</v>
      </c>
      <c r="G32" s="6">
        <v>116416</v>
      </c>
      <c r="H32" s="6">
        <v>872593</v>
      </c>
      <c r="J32" s="90"/>
      <c r="K32" s="49" t="s">
        <v>26</v>
      </c>
      <c r="L32" s="94">
        <f t="shared" ref="L32:Q34" si="4">B32/$H32*100</f>
        <v>84.702490164372165</v>
      </c>
      <c r="M32" s="94">
        <f t="shared" si="4"/>
        <v>74.844629741471678</v>
      </c>
      <c r="N32" s="94">
        <f t="shared" si="4"/>
        <v>1.5936410216446846</v>
      </c>
      <c r="O32" s="94">
        <f t="shared" si="4"/>
        <v>8.2641048002906281</v>
      </c>
      <c r="P32" s="94">
        <f t="shared" si="4"/>
        <v>1.9562384754404403</v>
      </c>
      <c r="Q32" s="94">
        <f t="shared" si="4"/>
        <v>13.341385961152566</v>
      </c>
      <c r="S32" s="69"/>
      <c r="T32" s="69"/>
      <c r="U32" s="69"/>
      <c r="V32" s="69"/>
      <c r="W32" s="69"/>
      <c r="X32" s="69"/>
      <c r="Z32" s="32"/>
      <c r="AA32" s="32"/>
      <c r="AB32" s="32"/>
      <c r="AC32" s="32"/>
      <c r="AD32" s="32"/>
      <c r="AE32" s="32"/>
    </row>
    <row r="33" spans="1:31" s="48" customFormat="1" x14ac:dyDescent="0.3">
      <c r="A33" s="49" t="s">
        <v>27</v>
      </c>
      <c r="B33" s="6">
        <v>13801</v>
      </c>
      <c r="C33" s="6">
        <v>12117</v>
      </c>
      <c r="D33" s="6">
        <v>663</v>
      </c>
      <c r="E33" s="6">
        <v>1021</v>
      </c>
      <c r="F33" s="6">
        <v>4567</v>
      </c>
      <c r="G33" s="6">
        <v>40255</v>
      </c>
      <c r="H33" s="6">
        <v>58623</v>
      </c>
      <c r="I33" s="36"/>
      <c r="J33" s="90"/>
      <c r="K33" s="49" t="s">
        <v>27</v>
      </c>
      <c r="L33" s="94">
        <f t="shared" si="4"/>
        <v>23.541954522968801</v>
      </c>
      <c r="M33" s="94">
        <f t="shared" si="4"/>
        <v>20.669361854562201</v>
      </c>
      <c r="N33" s="94">
        <f t="shared" si="4"/>
        <v>1.1309554270508162</v>
      </c>
      <c r="O33" s="94">
        <f t="shared" si="4"/>
        <v>1.7416372413557819</v>
      </c>
      <c r="P33" s="94">
        <f t="shared" si="4"/>
        <v>7.7904576701977035</v>
      </c>
      <c r="Q33" s="94">
        <f t="shared" si="4"/>
        <v>68.667587806833495</v>
      </c>
      <c r="S33" s="69"/>
      <c r="T33" s="69"/>
      <c r="U33" s="69"/>
      <c r="V33" s="69"/>
      <c r="W33" s="69"/>
      <c r="X33" s="69"/>
      <c r="Z33" s="32"/>
      <c r="AA33" s="32"/>
      <c r="AB33" s="32"/>
      <c r="AC33" s="32"/>
      <c r="AD33" s="32"/>
      <c r="AE33" s="32"/>
    </row>
    <row r="34" spans="1:31" s="48" customFormat="1" x14ac:dyDescent="0.3">
      <c r="A34" s="49" t="s">
        <v>8</v>
      </c>
      <c r="B34" s="6">
        <v>269150</v>
      </c>
      <c r="C34" s="6">
        <v>185465</v>
      </c>
      <c r="D34" s="6">
        <v>29038</v>
      </c>
      <c r="E34" s="6">
        <v>54648</v>
      </c>
      <c r="F34" s="6">
        <v>120079</v>
      </c>
      <c r="G34" s="6">
        <v>186630</v>
      </c>
      <c r="H34" s="6">
        <v>575859</v>
      </c>
      <c r="I34" s="36"/>
      <c r="J34" s="90"/>
      <c r="K34" s="49" t="s">
        <v>8</v>
      </c>
      <c r="L34" s="94">
        <f t="shared" si="4"/>
        <v>46.738871841891857</v>
      </c>
      <c r="M34" s="94">
        <f t="shared" si="4"/>
        <v>32.206668646317937</v>
      </c>
      <c r="N34" s="94">
        <f t="shared" si="4"/>
        <v>5.0425538195981998</v>
      </c>
      <c r="O34" s="94">
        <f t="shared" si="4"/>
        <v>9.4898230295957866</v>
      </c>
      <c r="P34" s="94">
        <f t="shared" si="4"/>
        <v>20.852153044408439</v>
      </c>
      <c r="Q34" s="94">
        <f t="shared" si="4"/>
        <v>32.408975113699704</v>
      </c>
      <c r="S34" s="69"/>
      <c r="T34" s="69"/>
      <c r="U34" s="69"/>
      <c r="V34" s="69"/>
      <c r="W34" s="69"/>
      <c r="X34" s="69"/>
      <c r="Z34" s="32"/>
      <c r="AA34" s="32"/>
      <c r="AB34" s="32"/>
      <c r="AC34" s="32"/>
      <c r="AD34" s="32"/>
      <c r="AE34" s="32"/>
    </row>
    <row r="35" spans="1:31" x14ac:dyDescent="0.3">
      <c r="A35" s="59"/>
      <c r="B35" s="36"/>
      <c r="C35" s="36"/>
      <c r="D35" s="36"/>
      <c r="E35" s="36"/>
      <c r="F35" s="36"/>
      <c r="G35" s="36"/>
      <c r="H35" s="36">
        <f>SUM(H32:H34)</f>
        <v>1507075</v>
      </c>
      <c r="K35" s="59"/>
      <c r="L35" s="35"/>
      <c r="M35" s="35"/>
      <c r="N35" s="35"/>
      <c r="O35" s="35"/>
      <c r="P35" s="35"/>
      <c r="Q35" s="35"/>
      <c r="S35" s="35"/>
      <c r="T35" s="35"/>
      <c r="U35" s="35"/>
      <c r="V35" s="35"/>
      <c r="W35" s="35"/>
      <c r="X35" s="35"/>
    </row>
    <row r="36" spans="1:31" x14ac:dyDescent="0.3">
      <c r="A36" s="59"/>
      <c r="B36" s="36"/>
      <c r="C36" s="36"/>
      <c r="D36" s="36"/>
      <c r="E36" s="36"/>
      <c r="F36" s="36"/>
      <c r="G36" s="36"/>
      <c r="H36" s="36"/>
      <c r="K36" s="59"/>
      <c r="L36" s="35"/>
      <c r="M36" s="35"/>
      <c r="N36" s="35"/>
      <c r="O36" s="35"/>
      <c r="P36" s="35"/>
      <c r="Q36" s="35"/>
      <c r="S36" s="35"/>
      <c r="T36" s="35"/>
      <c r="U36" s="35"/>
      <c r="V36" s="35"/>
      <c r="W36" s="35"/>
      <c r="X36" s="35"/>
    </row>
    <row r="37" spans="1:31" s="48" customFormat="1" ht="26.25" customHeight="1" x14ac:dyDescent="0.3">
      <c r="A37" s="197" t="s">
        <v>97</v>
      </c>
      <c r="B37" s="197"/>
      <c r="C37" s="197"/>
      <c r="D37" s="197"/>
      <c r="E37" s="197"/>
      <c r="F37" s="197"/>
      <c r="G37" s="197"/>
      <c r="H37" s="197"/>
      <c r="I37" s="36"/>
      <c r="J37" s="90"/>
      <c r="K37" s="203" t="s">
        <v>97</v>
      </c>
      <c r="L37" s="203"/>
      <c r="M37" s="203"/>
      <c r="N37" s="203"/>
      <c r="O37" s="203"/>
      <c r="P37" s="203"/>
      <c r="Q37" s="203"/>
    </row>
    <row r="38" spans="1:31" s="48" customFormat="1" ht="25.5" customHeight="1" x14ac:dyDescent="0.3">
      <c r="A38" s="204"/>
      <c r="B38" s="187" t="s">
        <v>0</v>
      </c>
      <c r="C38" s="187" t="s">
        <v>1</v>
      </c>
      <c r="D38" s="187" t="s">
        <v>2</v>
      </c>
      <c r="E38" s="187"/>
      <c r="F38" s="187" t="s">
        <v>3</v>
      </c>
      <c r="G38" s="187" t="s">
        <v>4</v>
      </c>
      <c r="H38" s="185" t="s">
        <v>40</v>
      </c>
      <c r="I38" s="36"/>
      <c r="J38" s="90"/>
      <c r="K38" s="204"/>
      <c r="L38" s="187" t="s">
        <v>0</v>
      </c>
      <c r="M38" s="187" t="s">
        <v>1</v>
      </c>
      <c r="N38" s="187" t="s">
        <v>2</v>
      </c>
      <c r="O38" s="187"/>
      <c r="P38" s="187" t="s">
        <v>3</v>
      </c>
      <c r="Q38" s="187" t="s">
        <v>4</v>
      </c>
      <c r="S38" s="90"/>
      <c r="T38" s="90"/>
      <c r="U38" s="90"/>
      <c r="V38" s="90"/>
      <c r="W38" s="90"/>
      <c r="X38" s="90"/>
      <c r="Y38" s="90"/>
      <c r="Z38" s="90"/>
    </row>
    <row r="39" spans="1:31" s="48" customFormat="1" x14ac:dyDescent="0.3">
      <c r="A39" s="204"/>
      <c r="B39" s="187"/>
      <c r="C39" s="187"/>
      <c r="D39" s="120" t="s">
        <v>5</v>
      </c>
      <c r="E39" s="120" t="s">
        <v>6</v>
      </c>
      <c r="F39" s="187"/>
      <c r="G39" s="187"/>
      <c r="H39" s="186"/>
      <c r="I39" s="36"/>
      <c r="J39" s="90"/>
      <c r="K39" s="204"/>
      <c r="L39" s="187"/>
      <c r="M39" s="187"/>
      <c r="N39" s="120" t="s">
        <v>5</v>
      </c>
      <c r="O39" s="120" t="s">
        <v>6</v>
      </c>
      <c r="P39" s="187"/>
      <c r="Q39" s="187"/>
    </row>
    <row r="40" spans="1:31" s="48" customFormat="1" x14ac:dyDescent="0.3">
      <c r="A40" s="49" t="s">
        <v>26</v>
      </c>
      <c r="B40" s="6">
        <v>117523</v>
      </c>
      <c r="C40" s="6">
        <v>88975</v>
      </c>
      <c r="D40" s="6">
        <v>6203</v>
      </c>
      <c r="E40" s="6">
        <v>22345</v>
      </c>
      <c r="F40" s="6">
        <v>3692</v>
      </c>
      <c r="G40" s="6">
        <v>71150</v>
      </c>
      <c r="H40" s="6">
        <v>192365</v>
      </c>
      <c r="J40" s="90"/>
      <c r="K40" s="49" t="s">
        <v>26</v>
      </c>
      <c r="L40" s="94">
        <f t="shared" ref="L40:Q42" si="5">B40/$H40*100</f>
        <v>61.093754061289744</v>
      </c>
      <c r="M40" s="94">
        <f t="shared" si="5"/>
        <v>46.253216541470643</v>
      </c>
      <c r="N40" s="94">
        <f t="shared" si="5"/>
        <v>3.2245990694772955</v>
      </c>
      <c r="O40" s="94">
        <f t="shared" si="5"/>
        <v>11.615938450341798</v>
      </c>
      <c r="P40" s="94">
        <f t="shared" si="5"/>
        <v>1.9192680581186807</v>
      </c>
      <c r="Q40" s="94">
        <f t="shared" si="5"/>
        <v>36.986977880591581</v>
      </c>
      <c r="S40" s="69"/>
      <c r="T40" s="69"/>
      <c r="U40" s="69"/>
      <c r="V40" s="69"/>
      <c r="W40" s="69"/>
      <c r="X40" s="69"/>
      <c r="Z40" s="32"/>
      <c r="AA40" s="32"/>
      <c r="AB40" s="32"/>
      <c r="AC40" s="32"/>
      <c r="AD40" s="32"/>
      <c r="AE40" s="32"/>
    </row>
    <row r="41" spans="1:31" s="48" customFormat="1" x14ac:dyDescent="0.3">
      <c r="A41" s="49" t="s">
        <v>27</v>
      </c>
      <c r="B41" s="6">
        <v>15959</v>
      </c>
      <c r="C41" s="6">
        <v>14515</v>
      </c>
      <c r="D41" s="6">
        <v>982</v>
      </c>
      <c r="E41" s="6">
        <v>462</v>
      </c>
      <c r="F41" s="6">
        <v>8073</v>
      </c>
      <c r="G41" s="6">
        <v>59136</v>
      </c>
      <c r="H41" s="6">
        <v>83168</v>
      </c>
      <c r="I41" s="36"/>
      <c r="J41" s="90"/>
      <c r="K41" s="49" t="s">
        <v>27</v>
      </c>
      <c r="L41" s="94">
        <f t="shared" si="5"/>
        <v>19.188870719507502</v>
      </c>
      <c r="M41" s="94">
        <f t="shared" si="5"/>
        <v>17.452626010003847</v>
      </c>
      <c r="N41" s="94">
        <f t="shared" si="5"/>
        <v>1.1807425933051174</v>
      </c>
      <c r="O41" s="94">
        <f t="shared" si="5"/>
        <v>0.55550211619853795</v>
      </c>
      <c r="P41" s="94">
        <f t="shared" si="5"/>
        <v>9.7068584070796469</v>
      </c>
      <c r="Q41" s="94">
        <f t="shared" si="5"/>
        <v>71.104270873412858</v>
      </c>
      <c r="S41" s="69"/>
      <c r="T41" s="69"/>
      <c r="U41" s="69"/>
      <c r="V41" s="69"/>
      <c r="W41" s="69"/>
      <c r="X41" s="69"/>
      <c r="Z41" s="32"/>
      <c r="AA41" s="32"/>
      <c r="AB41" s="32"/>
      <c r="AC41" s="32"/>
      <c r="AD41" s="32"/>
      <c r="AE41" s="32"/>
    </row>
    <row r="42" spans="1:31" s="48" customFormat="1" x14ac:dyDescent="0.3">
      <c r="A42" s="49" t="s">
        <v>8</v>
      </c>
      <c r="B42" s="6">
        <v>165032</v>
      </c>
      <c r="C42" s="6">
        <v>107908</v>
      </c>
      <c r="D42" s="6">
        <v>18081</v>
      </c>
      <c r="E42" s="6">
        <v>39043</v>
      </c>
      <c r="F42" s="6">
        <v>98287</v>
      </c>
      <c r="G42" s="6">
        <v>218615</v>
      </c>
      <c r="H42" s="6">
        <v>481934</v>
      </c>
      <c r="I42" s="36"/>
      <c r="J42" s="90"/>
      <c r="K42" s="49" t="s">
        <v>8</v>
      </c>
      <c r="L42" s="94">
        <f t="shared" si="5"/>
        <v>34.243693119804789</v>
      </c>
      <c r="M42" s="94">
        <f t="shared" si="5"/>
        <v>22.390617802437678</v>
      </c>
      <c r="N42" s="94">
        <f t="shared" si="5"/>
        <v>3.7517585395510586</v>
      </c>
      <c r="O42" s="94">
        <f t="shared" si="5"/>
        <v>8.1013167778160486</v>
      </c>
      <c r="P42" s="94">
        <f t="shared" si="5"/>
        <v>20.394286354563075</v>
      </c>
      <c r="Q42" s="94">
        <f t="shared" si="5"/>
        <v>45.36202052563214</v>
      </c>
      <c r="S42" s="69"/>
      <c r="T42" s="69"/>
      <c r="U42" s="69"/>
      <c r="V42" s="69"/>
      <c r="W42" s="69"/>
      <c r="X42" s="69"/>
      <c r="Z42" s="32"/>
      <c r="AA42" s="32"/>
      <c r="AB42" s="32"/>
      <c r="AC42" s="32"/>
      <c r="AD42" s="32"/>
      <c r="AE42" s="32"/>
    </row>
    <row r="43" spans="1:31" s="48" customFormat="1" x14ac:dyDescent="0.3">
      <c r="A43" s="59"/>
      <c r="B43" s="36"/>
      <c r="C43" s="36"/>
      <c r="D43" s="36"/>
      <c r="E43" s="36"/>
      <c r="F43" s="36"/>
      <c r="G43" s="36"/>
      <c r="H43" s="36">
        <f>SUM(H40:H42)</f>
        <v>757467</v>
      </c>
      <c r="I43" s="36"/>
      <c r="J43" s="90"/>
      <c r="K43" s="59"/>
      <c r="L43" s="35"/>
      <c r="M43" s="35"/>
      <c r="N43" s="35"/>
      <c r="O43" s="35"/>
      <c r="P43" s="35"/>
      <c r="Q43" s="35"/>
      <c r="S43" s="69"/>
      <c r="T43" s="69"/>
      <c r="U43" s="69"/>
      <c r="V43" s="69"/>
      <c r="W43" s="69"/>
      <c r="X43" s="69"/>
    </row>
    <row r="44" spans="1:31" x14ac:dyDescent="0.3">
      <c r="A44" s="59"/>
      <c r="B44" s="36"/>
      <c r="C44" s="36"/>
      <c r="D44" s="36"/>
      <c r="E44" s="36"/>
      <c r="F44" s="36"/>
      <c r="G44" s="36"/>
      <c r="H44" s="36"/>
      <c r="K44" s="59"/>
      <c r="L44" s="35"/>
      <c r="M44" s="35"/>
      <c r="N44" s="35"/>
      <c r="O44" s="35"/>
      <c r="P44" s="35"/>
      <c r="Q44" s="35"/>
      <c r="S44" s="35"/>
      <c r="T44" s="35"/>
      <c r="U44" s="35"/>
      <c r="V44" s="35"/>
      <c r="W44" s="35"/>
      <c r="X44" s="35"/>
    </row>
    <row r="45" spans="1:31" x14ac:dyDescent="0.3">
      <c r="A45" s="193" t="s">
        <v>173</v>
      </c>
      <c r="B45" s="193"/>
      <c r="C45" s="193"/>
      <c r="D45" s="193"/>
      <c r="E45" s="193"/>
      <c r="F45" s="193"/>
      <c r="G45" s="193"/>
      <c r="H45" s="193"/>
      <c r="K45" s="194" t="s">
        <v>173</v>
      </c>
      <c r="L45" s="194"/>
      <c r="M45" s="194"/>
      <c r="N45" s="194"/>
      <c r="O45" s="194"/>
      <c r="P45" s="194"/>
      <c r="Q45" s="194"/>
      <c r="R45" s="133"/>
    </row>
    <row r="46" spans="1:31" s="48" customFormat="1" ht="43.2" customHeight="1" x14ac:dyDescent="0.3">
      <c r="A46" s="180" t="s">
        <v>43</v>
      </c>
      <c r="B46" s="187" t="s">
        <v>0</v>
      </c>
      <c r="C46" s="187" t="s">
        <v>1</v>
      </c>
      <c r="D46" s="187" t="s">
        <v>2</v>
      </c>
      <c r="E46" s="187"/>
      <c r="F46" s="187" t="s">
        <v>3</v>
      </c>
      <c r="G46" s="187" t="s">
        <v>4</v>
      </c>
      <c r="H46" s="185" t="s">
        <v>40</v>
      </c>
      <c r="I46" s="36"/>
      <c r="J46" s="90"/>
      <c r="K46" s="180" t="s">
        <v>43</v>
      </c>
      <c r="L46" s="187" t="s">
        <v>0</v>
      </c>
      <c r="M46" s="187" t="s">
        <v>1</v>
      </c>
      <c r="N46" s="187" t="s">
        <v>2</v>
      </c>
      <c r="O46" s="187"/>
      <c r="P46" s="187" t="s">
        <v>3</v>
      </c>
      <c r="Q46" s="187" t="s">
        <v>4</v>
      </c>
      <c r="R46" s="157"/>
      <c r="S46" s="157"/>
      <c r="T46" s="157"/>
      <c r="U46" s="157"/>
      <c r="V46" s="90"/>
      <c r="W46" s="90"/>
      <c r="X46" s="90"/>
      <c r="Y46" s="90"/>
      <c r="Z46" s="90"/>
    </row>
    <row r="47" spans="1:31" s="48" customFormat="1" ht="12.6" customHeight="1" x14ac:dyDescent="0.3">
      <c r="A47" s="181"/>
      <c r="B47" s="187"/>
      <c r="C47" s="187"/>
      <c r="D47" s="120" t="s">
        <v>5</v>
      </c>
      <c r="E47" s="120" t="s">
        <v>6</v>
      </c>
      <c r="F47" s="187"/>
      <c r="G47" s="187"/>
      <c r="H47" s="186"/>
      <c r="I47" s="36"/>
      <c r="J47" s="90"/>
      <c r="K47" s="181"/>
      <c r="L47" s="187"/>
      <c r="M47" s="187"/>
      <c r="N47" s="120" t="s">
        <v>5</v>
      </c>
      <c r="O47" s="120" t="s">
        <v>6</v>
      </c>
      <c r="P47" s="187"/>
      <c r="Q47" s="187"/>
      <c r="R47" s="90"/>
    </row>
    <row r="48" spans="1:31" s="48" customFormat="1" x14ac:dyDescent="0.3">
      <c r="A48" s="49" t="s">
        <v>44</v>
      </c>
      <c r="B48" s="6">
        <v>64355</v>
      </c>
      <c r="C48" s="6">
        <v>53343</v>
      </c>
      <c r="D48" s="6">
        <v>2244</v>
      </c>
      <c r="E48" s="6">
        <v>8768</v>
      </c>
      <c r="F48" s="6">
        <v>12353</v>
      </c>
      <c r="G48" s="95">
        <v>14842</v>
      </c>
      <c r="H48" s="6">
        <v>91550</v>
      </c>
      <c r="J48" s="90"/>
      <c r="K48" s="49" t="s">
        <v>44</v>
      </c>
      <c r="L48" s="94">
        <f t="shared" ref="L48:Q54" si="6">B48/$H48*100</f>
        <v>70.29492080830147</v>
      </c>
      <c r="M48" s="94">
        <f t="shared" si="6"/>
        <v>58.266521026761332</v>
      </c>
      <c r="N48" s="94">
        <f t="shared" si="6"/>
        <v>2.4511196067722554</v>
      </c>
      <c r="O48" s="94">
        <f t="shared" si="6"/>
        <v>9.5772801747678873</v>
      </c>
      <c r="P48" s="94">
        <f t="shared" si="6"/>
        <v>13.493173129437466</v>
      </c>
      <c r="Q48" s="94">
        <f t="shared" si="6"/>
        <v>16.211906062261058</v>
      </c>
      <c r="R48" s="35"/>
      <c r="S48" s="69"/>
      <c r="T48" s="69"/>
      <c r="U48" s="69"/>
      <c r="V48" s="69"/>
      <c r="W48" s="69"/>
      <c r="X48" s="69"/>
      <c r="Z48" s="32"/>
      <c r="AA48" s="32"/>
      <c r="AB48" s="32"/>
      <c r="AC48" s="32"/>
      <c r="AD48" s="32"/>
      <c r="AE48" s="32"/>
    </row>
    <row r="49" spans="1:31" s="48" customFormat="1" x14ac:dyDescent="0.3">
      <c r="A49" s="49" t="s">
        <v>54</v>
      </c>
      <c r="B49" s="6">
        <v>94096</v>
      </c>
      <c r="C49" s="6">
        <v>70479</v>
      </c>
      <c r="D49" s="6">
        <v>7669</v>
      </c>
      <c r="E49" s="6">
        <v>15948</v>
      </c>
      <c r="F49" s="6">
        <v>37302</v>
      </c>
      <c r="G49" s="95">
        <v>98358</v>
      </c>
      <c r="H49" s="6">
        <v>229756</v>
      </c>
      <c r="I49" s="36"/>
      <c r="J49" s="90"/>
      <c r="K49" s="49" t="s">
        <v>54</v>
      </c>
      <c r="L49" s="94">
        <f t="shared" si="6"/>
        <v>40.954751997771552</v>
      </c>
      <c r="M49" s="94">
        <f t="shared" si="6"/>
        <v>30.675586274134297</v>
      </c>
      <c r="N49" s="94">
        <f t="shared" si="6"/>
        <v>3.337888890823308</v>
      </c>
      <c r="O49" s="94">
        <f t="shared" si="6"/>
        <v>6.9412768328139416</v>
      </c>
      <c r="P49" s="94">
        <f t="shared" si="6"/>
        <v>16.235484601055035</v>
      </c>
      <c r="Q49" s="94">
        <f t="shared" si="6"/>
        <v>42.80976340117342</v>
      </c>
      <c r="R49" s="35"/>
      <c r="S49" s="69"/>
      <c r="T49" s="69"/>
      <c r="U49" s="69"/>
      <c r="V49" s="69"/>
      <c r="W49" s="69"/>
      <c r="X49" s="69"/>
      <c r="Z49" s="32"/>
      <c r="AA49" s="32"/>
      <c r="AB49" s="32"/>
      <c r="AC49" s="32"/>
      <c r="AD49" s="32"/>
      <c r="AE49" s="32"/>
    </row>
    <row r="50" spans="1:31" s="48" customFormat="1" x14ac:dyDescent="0.3">
      <c r="A50" s="54" t="s">
        <v>46</v>
      </c>
      <c r="B50" s="6">
        <v>123506</v>
      </c>
      <c r="C50" s="6">
        <v>97405</v>
      </c>
      <c r="D50" s="6">
        <v>9126</v>
      </c>
      <c r="E50" s="6">
        <v>16975</v>
      </c>
      <c r="F50" s="6">
        <v>43392</v>
      </c>
      <c r="G50" s="95">
        <v>82367</v>
      </c>
      <c r="H50" s="6">
        <v>249265</v>
      </c>
      <c r="I50" s="36"/>
      <c r="J50" s="90"/>
      <c r="K50" s="54" t="s">
        <v>46</v>
      </c>
      <c r="L50" s="94">
        <f t="shared" si="6"/>
        <v>49.548071329709344</v>
      </c>
      <c r="M50" s="94">
        <f t="shared" si="6"/>
        <v>39.07688604497222</v>
      </c>
      <c r="N50" s="94">
        <f t="shared" si="6"/>
        <v>3.6611638216356086</v>
      </c>
      <c r="O50" s="94">
        <f t="shared" si="6"/>
        <v>6.8100214631015188</v>
      </c>
      <c r="P50" s="94">
        <f t="shared" si="6"/>
        <v>17.407979459611255</v>
      </c>
      <c r="Q50" s="94">
        <f t="shared" si="6"/>
        <v>33.043949210679394</v>
      </c>
      <c r="R50" s="35"/>
      <c r="S50" s="69"/>
      <c r="T50" s="69"/>
      <c r="U50" s="69"/>
      <c r="V50" s="69"/>
      <c r="W50" s="69"/>
      <c r="X50" s="69"/>
      <c r="Z50" s="32"/>
      <c r="AA50" s="32"/>
      <c r="AB50" s="32"/>
      <c r="AC50" s="32"/>
      <c r="AD50" s="32"/>
      <c r="AE50" s="32"/>
    </row>
    <row r="51" spans="1:31" s="48" customFormat="1" x14ac:dyDescent="0.3">
      <c r="A51" s="54" t="s">
        <v>55</v>
      </c>
      <c r="B51" s="6">
        <v>731903</v>
      </c>
      <c r="C51" s="6">
        <v>584337</v>
      </c>
      <c r="D51" s="6">
        <v>37565</v>
      </c>
      <c r="E51" s="6">
        <v>110000</v>
      </c>
      <c r="F51" s="6">
        <v>105586</v>
      </c>
      <c r="G51" s="95">
        <v>253339</v>
      </c>
      <c r="H51" s="6">
        <v>1090828</v>
      </c>
      <c r="I51" s="36"/>
      <c r="J51" s="90"/>
      <c r="K51" s="54" t="s">
        <v>55</v>
      </c>
      <c r="L51" s="94">
        <f t="shared" si="6"/>
        <v>67.096095809788523</v>
      </c>
      <c r="M51" s="94">
        <f t="shared" si="6"/>
        <v>53.568206903379824</v>
      </c>
      <c r="N51" s="94">
        <f t="shared" si="6"/>
        <v>3.4437143160974966</v>
      </c>
      <c r="O51" s="94">
        <f t="shared" si="6"/>
        <v>10.08408291683015</v>
      </c>
      <c r="P51" s="94">
        <f t="shared" si="6"/>
        <v>9.6794361714220756</v>
      </c>
      <c r="Q51" s="94">
        <f t="shared" si="6"/>
        <v>23.224468018789395</v>
      </c>
      <c r="R51" s="35"/>
      <c r="S51" s="69"/>
      <c r="T51" s="69"/>
      <c r="U51" s="69"/>
      <c r="V51" s="69"/>
      <c r="W51" s="69"/>
      <c r="X51" s="69"/>
      <c r="Z51" s="32"/>
      <c r="AA51" s="32"/>
      <c r="AB51" s="32"/>
      <c r="AC51" s="32"/>
      <c r="AD51" s="32"/>
      <c r="AE51" s="32"/>
    </row>
    <row r="52" spans="1:31" s="48" customFormat="1" x14ac:dyDescent="0.3">
      <c r="A52" s="49" t="s">
        <v>57</v>
      </c>
      <c r="B52" s="6">
        <v>57310</v>
      </c>
      <c r="C52" s="6">
        <v>49011</v>
      </c>
      <c r="D52" s="6">
        <v>1518</v>
      </c>
      <c r="E52" s="6">
        <v>6781</v>
      </c>
      <c r="F52" s="6">
        <v>7682</v>
      </c>
      <c r="G52" s="95">
        <v>20037</v>
      </c>
      <c r="H52" s="6">
        <v>85030</v>
      </c>
      <c r="I52" s="36"/>
      <c r="J52" s="90"/>
      <c r="K52" s="49" t="s">
        <v>57</v>
      </c>
      <c r="L52" s="94">
        <f t="shared" si="6"/>
        <v>67.399741267787832</v>
      </c>
      <c r="M52" s="94">
        <f t="shared" si="6"/>
        <v>57.63965659179113</v>
      </c>
      <c r="N52" s="94">
        <f t="shared" si="6"/>
        <v>1.7852522639068564</v>
      </c>
      <c r="O52" s="94">
        <f t="shared" si="6"/>
        <v>7.9748324120898513</v>
      </c>
      <c r="P52" s="94">
        <f t="shared" si="6"/>
        <v>9.0344584264377268</v>
      </c>
      <c r="Q52" s="94">
        <f t="shared" si="6"/>
        <v>23.564624250264611</v>
      </c>
      <c r="R52" s="35"/>
      <c r="S52" s="69"/>
      <c r="T52" s="69"/>
      <c r="U52" s="69"/>
      <c r="V52" s="69"/>
      <c r="W52" s="69"/>
      <c r="X52" s="69"/>
      <c r="Z52" s="32"/>
      <c r="AA52" s="32"/>
      <c r="AB52" s="32"/>
      <c r="AC52" s="32"/>
      <c r="AD52" s="32"/>
      <c r="AE52" s="32"/>
    </row>
    <row r="53" spans="1:31" s="48" customFormat="1" x14ac:dyDescent="0.3">
      <c r="A53" s="49" t="s">
        <v>49</v>
      </c>
      <c r="B53" s="6">
        <v>32760</v>
      </c>
      <c r="C53" s="6">
        <v>25571</v>
      </c>
      <c r="D53" s="6">
        <v>2065</v>
      </c>
      <c r="E53" s="6">
        <v>5123</v>
      </c>
      <c r="F53" s="6">
        <v>8757</v>
      </c>
      <c r="G53" s="95">
        <v>15883</v>
      </c>
      <c r="H53" s="6">
        <v>57399</v>
      </c>
      <c r="I53" s="36"/>
      <c r="J53" s="90"/>
      <c r="K53" s="49" t="s">
        <v>49</v>
      </c>
      <c r="L53" s="94">
        <f t="shared" si="6"/>
        <v>57.074165055140334</v>
      </c>
      <c r="M53" s="94">
        <f t="shared" si="6"/>
        <v>44.549556612484537</v>
      </c>
      <c r="N53" s="94">
        <f t="shared" si="6"/>
        <v>3.5976236519799998</v>
      </c>
      <c r="O53" s="94">
        <f t="shared" si="6"/>
        <v>8.925242600045296</v>
      </c>
      <c r="P53" s="94">
        <f t="shared" si="6"/>
        <v>15.256363351277896</v>
      </c>
      <c r="Q53" s="94">
        <f t="shared" si="6"/>
        <v>27.671213784212267</v>
      </c>
      <c r="R53" s="35"/>
      <c r="S53" s="69"/>
      <c r="T53" s="69"/>
      <c r="U53" s="69"/>
      <c r="V53" s="69"/>
      <c r="W53" s="69"/>
      <c r="X53" s="69"/>
      <c r="Z53" s="32"/>
      <c r="AA53" s="32"/>
      <c r="AB53" s="32"/>
      <c r="AC53" s="32"/>
      <c r="AD53" s="32"/>
      <c r="AE53" s="32"/>
    </row>
    <row r="54" spans="1:31" s="48" customFormat="1" x14ac:dyDescent="0.3">
      <c r="A54" s="54" t="s">
        <v>50</v>
      </c>
      <c r="B54" s="6">
        <v>216665</v>
      </c>
      <c r="C54" s="6">
        <v>181945</v>
      </c>
      <c r="D54" s="6">
        <v>8686</v>
      </c>
      <c r="E54" s="6">
        <v>26034</v>
      </c>
      <c r="F54" s="6">
        <v>36700</v>
      </c>
      <c r="G54" s="95">
        <v>207565</v>
      </c>
      <c r="H54" s="6">
        <v>460931</v>
      </c>
      <c r="I54" s="36"/>
      <c r="J54" s="90"/>
      <c r="K54" s="54" t="s">
        <v>50</v>
      </c>
      <c r="L54" s="94">
        <f t="shared" si="6"/>
        <v>47.005950999173415</v>
      </c>
      <c r="M54" s="94">
        <f t="shared" si="6"/>
        <v>39.473370200745883</v>
      </c>
      <c r="N54" s="94">
        <f t="shared" si="6"/>
        <v>1.8844469128785002</v>
      </c>
      <c r="O54" s="94">
        <f t="shared" si="6"/>
        <v>5.6481338855490302</v>
      </c>
      <c r="P54" s="94">
        <f t="shared" si="6"/>
        <v>7.9621461780613583</v>
      </c>
      <c r="Q54" s="94">
        <f t="shared" si="6"/>
        <v>45.031685870553297</v>
      </c>
      <c r="R54" s="35"/>
      <c r="S54" s="69"/>
      <c r="T54" s="69"/>
      <c r="U54" s="69"/>
      <c r="V54" s="69"/>
      <c r="W54" s="69"/>
      <c r="X54" s="69"/>
      <c r="Z54" s="32"/>
      <c r="AA54" s="32"/>
      <c r="AB54" s="32"/>
      <c r="AC54" s="32"/>
      <c r="AD54" s="32"/>
      <c r="AE54" s="32"/>
    </row>
    <row r="55" spans="1:31" s="48" customFormat="1" x14ac:dyDescent="0.3">
      <c r="A55" s="81"/>
      <c r="B55" s="36"/>
      <c r="C55" s="36"/>
      <c r="D55" s="36"/>
      <c r="E55" s="36"/>
      <c r="F55" s="36"/>
      <c r="G55" s="36"/>
      <c r="H55" s="36">
        <f>SUM(H48:H54)</f>
        <v>2264759</v>
      </c>
      <c r="I55" s="36"/>
      <c r="J55" s="90"/>
      <c r="K55" s="145"/>
      <c r="L55" s="35"/>
      <c r="M55" s="35"/>
      <c r="N55" s="35"/>
      <c r="O55" s="35"/>
      <c r="P55" s="35"/>
      <c r="Q55" s="35"/>
      <c r="R55" s="90"/>
      <c r="S55" s="69"/>
      <c r="T55" s="69"/>
      <c r="U55" s="69"/>
      <c r="V55" s="69"/>
      <c r="W55" s="69"/>
      <c r="X55" s="69"/>
    </row>
    <row r="56" spans="1:31" s="161" customFormat="1" x14ac:dyDescent="0.3">
      <c r="A56" s="168"/>
      <c r="B56" s="159"/>
      <c r="C56" s="159"/>
      <c r="D56" s="159"/>
      <c r="E56" s="159"/>
      <c r="F56" s="159"/>
      <c r="G56" s="159"/>
      <c r="H56" s="159"/>
      <c r="I56" s="159"/>
      <c r="J56" s="160"/>
      <c r="K56" s="169"/>
      <c r="L56" s="170"/>
      <c r="M56" s="170"/>
      <c r="N56" s="170"/>
      <c r="O56" s="170"/>
      <c r="P56" s="170"/>
      <c r="Q56" s="170"/>
      <c r="R56" s="160"/>
      <c r="S56" s="166"/>
      <c r="T56" s="166"/>
      <c r="U56" s="166"/>
      <c r="V56" s="166"/>
      <c r="W56" s="166"/>
      <c r="X56" s="166"/>
    </row>
    <row r="57" spans="1:31" s="161" customFormat="1" x14ac:dyDescent="0.3">
      <c r="A57" s="193" t="s">
        <v>197</v>
      </c>
      <c r="B57" s="193"/>
      <c r="C57" s="193"/>
      <c r="D57" s="193"/>
      <c r="E57" s="193"/>
      <c r="F57" s="193"/>
      <c r="G57" s="193"/>
      <c r="H57" s="193"/>
      <c r="I57" s="159"/>
      <c r="J57" s="159"/>
      <c r="K57" s="194" t="s">
        <v>197</v>
      </c>
      <c r="L57" s="194"/>
      <c r="M57" s="194"/>
      <c r="N57" s="194"/>
      <c r="O57" s="194"/>
      <c r="P57" s="194"/>
      <c r="Q57" s="194"/>
      <c r="R57" s="166"/>
      <c r="S57" s="166"/>
      <c r="T57" s="166"/>
      <c r="U57" s="166"/>
      <c r="V57" s="166"/>
      <c r="W57" s="166"/>
    </row>
    <row r="58" spans="1:31" s="161" customFormat="1" x14ac:dyDescent="0.3">
      <c r="A58" s="180" t="s">
        <v>43</v>
      </c>
      <c r="B58" s="187" t="s">
        <v>0</v>
      </c>
      <c r="C58" s="187" t="s">
        <v>1</v>
      </c>
      <c r="D58" s="187" t="s">
        <v>2</v>
      </c>
      <c r="E58" s="187"/>
      <c r="F58" s="187" t="s">
        <v>3</v>
      </c>
      <c r="G58" s="187" t="s">
        <v>4</v>
      </c>
      <c r="H58" s="185" t="s">
        <v>40</v>
      </c>
      <c r="I58" s="159"/>
      <c r="J58" s="159"/>
      <c r="K58" s="180" t="s">
        <v>43</v>
      </c>
      <c r="L58" s="187" t="s">
        <v>0</v>
      </c>
      <c r="M58" s="187" t="s">
        <v>1</v>
      </c>
      <c r="N58" s="187" t="s">
        <v>2</v>
      </c>
      <c r="O58" s="187"/>
      <c r="P58" s="187" t="s">
        <v>3</v>
      </c>
      <c r="Q58" s="187" t="s">
        <v>4</v>
      </c>
      <c r="R58" s="166"/>
      <c r="S58" s="166"/>
      <c r="T58" s="166"/>
      <c r="U58" s="166"/>
      <c r="V58" s="166"/>
      <c r="W58" s="166"/>
    </row>
    <row r="59" spans="1:31" s="161" customFormat="1" x14ac:dyDescent="0.3">
      <c r="A59" s="181"/>
      <c r="B59" s="187"/>
      <c r="C59" s="187"/>
      <c r="D59" s="162" t="s">
        <v>5</v>
      </c>
      <c r="E59" s="162" t="s">
        <v>6</v>
      </c>
      <c r="F59" s="187"/>
      <c r="G59" s="187"/>
      <c r="H59" s="186"/>
      <c r="I59" s="159"/>
      <c r="J59" s="159"/>
      <c r="K59" s="181"/>
      <c r="L59" s="187"/>
      <c r="M59" s="187"/>
      <c r="N59" s="162" t="s">
        <v>5</v>
      </c>
      <c r="O59" s="162" t="s">
        <v>6</v>
      </c>
      <c r="P59" s="187"/>
      <c r="Q59" s="187"/>
      <c r="R59" s="166"/>
      <c r="S59" s="166"/>
      <c r="T59" s="166"/>
      <c r="U59" s="166"/>
      <c r="V59" s="166"/>
      <c r="W59" s="166"/>
    </row>
    <row r="60" spans="1:31" s="161" customFormat="1" x14ac:dyDescent="0.3">
      <c r="A60" s="171" t="s">
        <v>174</v>
      </c>
      <c r="B60" s="163">
        <v>24861</v>
      </c>
      <c r="C60" s="163">
        <v>21705</v>
      </c>
      <c r="D60" s="163">
        <v>319</v>
      </c>
      <c r="E60" s="163">
        <v>2837</v>
      </c>
      <c r="F60" s="163">
        <v>2583</v>
      </c>
      <c r="G60" s="164">
        <v>8421</v>
      </c>
      <c r="H60" s="163">
        <v>35865</v>
      </c>
      <c r="K60" s="171" t="s">
        <v>174</v>
      </c>
      <c r="L60" s="165">
        <f t="shared" ref="L60:Q63" si="7">B60/$H60*100</f>
        <v>69.318276871601839</v>
      </c>
      <c r="M60" s="165">
        <f t="shared" si="7"/>
        <v>60.518611459640312</v>
      </c>
      <c r="N60" s="165">
        <f t="shared" si="7"/>
        <v>0.8894465356196849</v>
      </c>
      <c r="O60" s="165">
        <f t="shared" si="7"/>
        <v>7.9102188763418377</v>
      </c>
      <c r="P60" s="165">
        <f t="shared" si="7"/>
        <v>7.2020075282308653</v>
      </c>
      <c r="Q60" s="165">
        <f t="shared" si="7"/>
        <v>23.479715600167296</v>
      </c>
      <c r="R60" s="166"/>
      <c r="S60" s="166"/>
      <c r="T60" s="166"/>
      <c r="U60" s="166"/>
      <c r="V60" s="166"/>
      <c r="W60" s="166"/>
    </row>
    <row r="61" spans="1:31" s="161" customFormat="1" ht="27.6" x14ac:dyDescent="0.3">
      <c r="A61" s="171" t="s">
        <v>175</v>
      </c>
      <c r="B61" s="163">
        <v>2301</v>
      </c>
      <c r="C61" s="163">
        <v>1775</v>
      </c>
      <c r="D61" s="163">
        <v>154</v>
      </c>
      <c r="E61" s="163">
        <v>371</v>
      </c>
      <c r="F61" s="163">
        <v>770</v>
      </c>
      <c r="G61" s="164">
        <v>1733</v>
      </c>
      <c r="H61" s="163">
        <v>4803</v>
      </c>
      <c r="I61" s="159"/>
      <c r="J61" s="159"/>
      <c r="K61" s="171" t="s">
        <v>175</v>
      </c>
      <c r="L61" s="165">
        <f t="shared" si="7"/>
        <v>47.907557776389758</v>
      </c>
      <c r="M61" s="165">
        <f t="shared" si="7"/>
        <v>36.956069123464502</v>
      </c>
      <c r="N61" s="165">
        <f t="shared" si="7"/>
        <v>3.2063293774724131</v>
      </c>
      <c r="O61" s="165">
        <f t="shared" si="7"/>
        <v>7.7243389548199035</v>
      </c>
      <c r="P61" s="165">
        <f t="shared" si="7"/>
        <v>16.031646887362065</v>
      </c>
      <c r="Q61" s="165">
        <f t="shared" si="7"/>
        <v>36.081615656881119</v>
      </c>
      <c r="R61" s="166"/>
      <c r="S61" s="166"/>
      <c r="T61" s="166"/>
      <c r="U61" s="166"/>
      <c r="V61" s="166"/>
      <c r="W61" s="166"/>
    </row>
    <row r="62" spans="1:31" s="161" customFormat="1" ht="27.6" x14ac:dyDescent="0.3">
      <c r="A62" s="172" t="s">
        <v>164</v>
      </c>
      <c r="B62" s="163">
        <v>6509</v>
      </c>
      <c r="C62" s="163">
        <v>4849</v>
      </c>
      <c r="D62" s="163">
        <v>561</v>
      </c>
      <c r="E62" s="163">
        <v>1099</v>
      </c>
      <c r="F62" s="163">
        <v>2092</v>
      </c>
      <c r="G62" s="164">
        <v>5947</v>
      </c>
      <c r="H62" s="163">
        <v>14548</v>
      </c>
      <c r="I62" s="159"/>
      <c r="J62" s="159"/>
      <c r="K62" s="172" t="s">
        <v>164</v>
      </c>
      <c r="L62" s="165">
        <f t="shared" si="7"/>
        <v>44.741545229584823</v>
      </c>
      <c r="M62" s="165">
        <f t="shared" si="7"/>
        <v>33.331042067638158</v>
      </c>
      <c r="N62" s="165">
        <f t="shared" si="7"/>
        <v>3.8562001649711295</v>
      </c>
      <c r="O62" s="165">
        <f t="shared" si="7"/>
        <v>7.5543029969755287</v>
      </c>
      <c r="P62" s="165">
        <f t="shared" si="7"/>
        <v>14.379983502886995</v>
      </c>
      <c r="Q62" s="165">
        <f t="shared" si="7"/>
        <v>40.878471267528184</v>
      </c>
      <c r="R62" s="166"/>
      <c r="S62" s="166"/>
      <c r="T62" s="166"/>
      <c r="U62" s="166"/>
      <c r="V62" s="166"/>
      <c r="W62" s="166"/>
    </row>
    <row r="63" spans="1:31" s="161" customFormat="1" ht="27.6" x14ac:dyDescent="0.3">
      <c r="A63" s="172" t="s">
        <v>165</v>
      </c>
      <c r="B63" s="163">
        <v>23640</v>
      </c>
      <c r="C63" s="163">
        <v>20682</v>
      </c>
      <c r="D63" s="163">
        <v>484</v>
      </c>
      <c r="E63" s="163">
        <v>2474</v>
      </c>
      <c r="F63" s="163">
        <v>2238</v>
      </c>
      <c r="G63" s="164">
        <v>3936</v>
      </c>
      <c r="H63" s="163">
        <v>29813</v>
      </c>
      <c r="I63" s="159"/>
      <c r="J63" s="159"/>
      <c r="K63" s="172" t="s">
        <v>165</v>
      </c>
      <c r="L63" s="165">
        <f t="shared" si="7"/>
        <v>79.294267601381947</v>
      </c>
      <c r="M63" s="165">
        <f t="shared" si="7"/>
        <v>69.372421426894306</v>
      </c>
      <c r="N63" s="165">
        <f t="shared" si="7"/>
        <v>1.6234528561365849</v>
      </c>
      <c r="O63" s="165">
        <f t="shared" si="7"/>
        <v>8.2983933183510548</v>
      </c>
      <c r="P63" s="165">
        <f t="shared" si="7"/>
        <v>7.5067923389125548</v>
      </c>
      <c r="Q63" s="165">
        <f t="shared" si="7"/>
        <v>13.202294301143796</v>
      </c>
      <c r="R63" s="166"/>
      <c r="S63" s="166"/>
      <c r="T63" s="166"/>
      <c r="U63" s="166"/>
      <c r="V63" s="166"/>
      <c r="W63" s="166"/>
    </row>
    <row r="64" spans="1:31" s="161" customFormat="1" x14ac:dyDescent="0.3">
      <c r="A64" s="168"/>
      <c r="B64" s="159"/>
      <c r="C64" s="159"/>
      <c r="D64" s="159"/>
      <c r="E64" s="159"/>
      <c r="F64" s="159"/>
      <c r="G64" s="159"/>
      <c r="H64" s="159"/>
      <c r="I64" s="159"/>
      <c r="J64" s="160"/>
      <c r="K64" s="169"/>
      <c r="L64" s="170"/>
      <c r="M64" s="170"/>
      <c r="N64" s="170"/>
      <c r="O64" s="170"/>
      <c r="P64" s="170"/>
      <c r="Q64" s="170"/>
      <c r="R64" s="160"/>
      <c r="S64" s="166"/>
      <c r="T64" s="166"/>
      <c r="U64" s="166"/>
      <c r="V64" s="166"/>
      <c r="W64" s="166"/>
      <c r="X64" s="166"/>
    </row>
    <row r="65" spans="1:32" x14ac:dyDescent="0.3">
      <c r="A65" s="59" t="s">
        <v>42</v>
      </c>
      <c r="B65" s="159"/>
      <c r="C65" s="159"/>
      <c r="D65" s="159"/>
      <c r="E65" s="159"/>
      <c r="F65" s="159"/>
      <c r="G65" s="159"/>
      <c r="H65" s="159"/>
      <c r="I65" s="159"/>
      <c r="J65" s="160"/>
      <c r="K65" s="59"/>
      <c r="L65" s="170"/>
      <c r="M65" s="170"/>
      <c r="N65" s="170"/>
      <c r="O65" s="170"/>
      <c r="P65" s="170"/>
      <c r="Q65" s="170"/>
      <c r="R65" s="160"/>
      <c r="S65" s="170"/>
      <c r="T65" s="170"/>
      <c r="U65" s="170"/>
      <c r="V65" s="170"/>
      <c r="W65" s="170"/>
      <c r="X65" s="170"/>
      <c r="Y65" s="160"/>
      <c r="Z65" s="160"/>
      <c r="AA65" s="160"/>
      <c r="AB65" s="160"/>
      <c r="AC65" s="160"/>
      <c r="AD65" s="160"/>
      <c r="AE65" s="160"/>
      <c r="AF65" s="160"/>
    </row>
    <row r="66" spans="1:32" ht="12.75" customHeight="1" x14ac:dyDescent="0.3">
      <c r="A66" s="194" t="s">
        <v>98</v>
      </c>
      <c r="B66" s="194"/>
      <c r="C66" s="194"/>
      <c r="D66" s="194"/>
      <c r="E66" s="194"/>
      <c r="F66" s="194"/>
      <c r="G66" s="194"/>
      <c r="H66" s="194"/>
      <c r="I66" s="159"/>
      <c r="J66" s="160"/>
      <c r="K66" s="194" t="s">
        <v>98</v>
      </c>
      <c r="L66" s="194"/>
      <c r="M66" s="194"/>
      <c r="N66" s="194"/>
      <c r="O66" s="194"/>
      <c r="P66" s="194"/>
      <c r="Q66" s="194"/>
      <c r="R66" s="160"/>
      <c r="S66" s="160"/>
      <c r="T66" s="160"/>
      <c r="U66" s="160"/>
      <c r="V66" s="160"/>
      <c r="W66" s="160"/>
      <c r="X66" s="160"/>
      <c r="Y66" s="160"/>
      <c r="Z66" s="160"/>
      <c r="AA66" s="160"/>
      <c r="AB66" s="160"/>
      <c r="AC66" s="160"/>
      <c r="AD66" s="160"/>
      <c r="AE66" s="160"/>
      <c r="AF66" s="160"/>
    </row>
    <row r="67" spans="1:32" ht="12.75" customHeight="1" x14ac:dyDescent="0.3">
      <c r="A67" s="198"/>
      <c r="B67" s="185" t="s">
        <v>0</v>
      </c>
      <c r="C67" s="185" t="s">
        <v>1</v>
      </c>
      <c r="D67" s="200" t="s">
        <v>2</v>
      </c>
      <c r="E67" s="201"/>
      <c r="F67" s="185" t="s">
        <v>3</v>
      </c>
      <c r="G67" s="185" t="s">
        <v>4</v>
      </c>
      <c r="H67" s="185" t="s">
        <v>40</v>
      </c>
      <c r="I67" s="159"/>
      <c r="J67" s="160"/>
      <c r="K67" s="198"/>
      <c r="L67" s="185" t="s">
        <v>0</v>
      </c>
      <c r="M67" s="185" t="s">
        <v>1</v>
      </c>
      <c r="N67" s="200" t="s">
        <v>2</v>
      </c>
      <c r="O67" s="201"/>
      <c r="P67" s="185" t="s">
        <v>3</v>
      </c>
      <c r="Q67" s="185" t="s">
        <v>4</v>
      </c>
      <c r="R67" s="160"/>
      <c r="S67" s="160"/>
      <c r="T67" s="160"/>
      <c r="U67" s="160"/>
      <c r="V67" s="160"/>
      <c r="W67" s="160"/>
      <c r="X67" s="160"/>
      <c r="Y67" s="160"/>
      <c r="Z67" s="160"/>
      <c r="AA67" s="160"/>
      <c r="AB67" s="160"/>
      <c r="AC67" s="160"/>
      <c r="AD67" s="160"/>
      <c r="AE67" s="160"/>
      <c r="AF67" s="160"/>
    </row>
    <row r="68" spans="1:32" ht="27.75" customHeight="1" x14ac:dyDescent="0.3">
      <c r="A68" s="199"/>
      <c r="B68" s="186"/>
      <c r="C68" s="186"/>
      <c r="D68" s="162" t="s">
        <v>5</v>
      </c>
      <c r="E68" s="162" t="s">
        <v>6</v>
      </c>
      <c r="F68" s="186"/>
      <c r="G68" s="186"/>
      <c r="H68" s="186"/>
      <c r="I68" s="159"/>
      <c r="J68" s="160"/>
      <c r="K68" s="199"/>
      <c r="L68" s="186"/>
      <c r="M68" s="186"/>
      <c r="N68" s="162" t="s">
        <v>5</v>
      </c>
      <c r="O68" s="162" t="s">
        <v>6</v>
      </c>
      <c r="P68" s="186"/>
      <c r="Q68" s="186"/>
      <c r="R68" s="160"/>
      <c r="S68" s="160"/>
      <c r="T68" s="160"/>
      <c r="U68" s="160"/>
      <c r="V68" s="160"/>
      <c r="W68" s="160"/>
      <c r="X68" s="160"/>
      <c r="Y68" s="160"/>
      <c r="Z68" s="160"/>
      <c r="AA68" s="160"/>
      <c r="AB68" s="160"/>
      <c r="AC68" s="160"/>
      <c r="AD68" s="160"/>
      <c r="AE68" s="160"/>
      <c r="AF68" s="160"/>
    </row>
    <row r="69" spans="1:32" x14ac:dyDescent="0.3">
      <c r="A69" s="49" t="s">
        <v>20</v>
      </c>
      <c r="B69" s="163">
        <v>548607</v>
      </c>
      <c r="C69" s="163">
        <v>441782</v>
      </c>
      <c r="D69" s="163">
        <v>27774</v>
      </c>
      <c r="E69" s="163">
        <v>79051</v>
      </c>
      <c r="F69" s="163">
        <v>116789</v>
      </c>
      <c r="G69" s="164">
        <v>326043</v>
      </c>
      <c r="H69" s="163">
        <v>991439</v>
      </c>
      <c r="I69" s="159"/>
      <c r="J69" s="160"/>
      <c r="K69" s="49" t="s">
        <v>20</v>
      </c>
      <c r="L69" s="165">
        <f t="shared" ref="L69:Q70" si="8">B69/$H69*100</f>
        <v>55.334417952087819</v>
      </c>
      <c r="M69" s="165">
        <f t="shared" si="8"/>
        <v>44.559675380936191</v>
      </c>
      <c r="N69" s="165">
        <f t="shared" si="8"/>
        <v>2.8013826367532446</v>
      </c>
      <c r="O69" s="165">
        <f t="shared" si="8"/>
        <v>7.9733599343983848</v>
      </c>
      <c r="P69" s="165">
        <f t="shared" si="8"/>
        <v>11.779746409007513</v>
      </c>
      <c r="Q69" s="165">
        <f t="shared" si="8"/>
        <v>32.885835638904666</v>
      </c>
      <c r="R69" s="160"/>
      <c r="S69" s="170"/>
      <c r="T69" s="170"/>
      <c r="U69" s="170"/>
      <c r="V69" s="170"/>
      <c r="W69" s="170"/>
      <c r="X69" s="170"/>
      <c r="Y69" s="160"/>
      <c r="Z69" s="167"/>
      <c r="AA69" s="167"/>
      <c r="AB69" s="167"/>
      <c r="AC69" s="167"/>
      <c r="AD69" s="167"/>
      <c r="AE69" s="167"/>
      <c r="AF69" s="160"/>
    </row>
    <row r="70" spans="1:32" x14ac:dyDescent="0.3">
      <c r="A70" s="49" t="s">
        <v>23</v>
      </c>
      <c r="B70" s="163">
        <v>704062</v>
      </c>
      <c r="C70" s="163">
        <v>560177</v>
      </c>
      <c r="D70" s="163">
        <v>39508</v>
      </c>
      <c r="E70" s="163">
        <v>104377</v>
      </c>
      <c r="F70" s="163">
        <v>125190</v>
      </c>
      <c r="G70" s="164">
        <v>305977</v>
      </c>
      <c r="H70" s="163">
        <v>1135229</v>
      </c>
      <c r="I70" s="159"/>
      <c r="J70" s="160"/>
      <c r="K70" s="49" t="s">
        <v>21</v>
      </c>
      <c r="L70" s="165">
        <f t="shared" si="8"/>
        <v>62.019381111652358</v>
      </c>
      <c r="M70" s="165">
        <f t="shared" si="8"/>
        <v>49.344845841675998</v>
      </c>
      <c r="N70" s="165">
        <f t="shared" si="8"/>
        <v>3.4801788890171057</v>
      </c>
      <c r="O70" s="165">
        <f t="shared" si="8"/>
        <v>9.1943563809592614</v>
      </c>
      <c r="P70" s="165">
        <f t="shared" si="8"/>
        <v>11.027730968817744</v>
      </c>
      <c r="Q70" s="165">
        <f t="shared" si="8"/>
        <v>26.952887919529893</v>
      </c>
      <c r="R70" s="160"/>
      <c r="S70" s="170"/>
      <c r="T70" s="170"/>
      <c r="U70" s="170"/>
      <c r="V70" s="170"/>
      <c r="W70" s="170"/>
      <c r="X70" s="170"/>
      <c r="Y70" s="160"/>
      <c r="Z70" s="167"/>
      <c r="AA70" s="167"/>
      <c r="AB70" s="167"/>
      <c r="AC70" s="167"/>
      <c r="AD70" s="167"/>
      <c r="AE70" s="167"/>
      <c r="AF70" s="160"/>
    </row>
    <row r="71" spans="1:32" x14ac:dyDescent="0.3">
      <c r="A71" s="59"/>
      <c r="B71" s="36"/>
      <c r="C71" s="36"/>
      <c r="D71" s="36"/>
      <c r="E71" s="36"/>
      <c r="F71" s="36"/>
      <c r="G71" s="36"/>
      <c r="H71" s="36">
        <f>SUM(H69:H70)</f>
        <v>2126668</v>
      </c>
      <c r="K71" s="59"/>
      <c r="L71" s="35"/>
      <c r="M71" s="35"/>
      <c r="N71" s="35"/>
      <c r="O71" s="35"/>
      <c r="P71" s="35"/>
      <c r="Q71" s="35"/>
      <c r="S71" s="35"/>
      <c r="T71" s="35"/>
      <c r="U71" s="35"/>
      <c r="V71" s="35"/>
      <c r="W71" s="35"/>
      <c r="X71" s="35"/>
    </row>
    <row r="73" spans="1:32" x14ac:dyDescent="0.3">
      <c r="A73" s="194" t="s">
        <v>99</v>
      </c>
      <c r="B73" s="194"/>
      <c r="C73" s="194"/>
      <c r="D73" s="194"/>
      <c r="E73" s="194"/>
      <c r="F73" s="194"/>
      <c r="G73" s="194"/>
      <c r="H73" s="194"/>
      <c r="K73" s="202" t="s">
        <v>99</v>
      </c>
      <c r="L73" s="202"/>
      <c r="M73" s="202"/>
      <c r="N73" s="202"/>
      <c r="O73" s="202"/>
      <c r="P73" s="202"/>
      <c r="Q73" s="202"/>
    </row>
    <row r="74" spans="1:32" ht="32.25" customHeight="1" x14ac:dyDescent="0.3">
      <c r="A74" s="198"/>
      <c r="B74" s="187" t="s">
        <v>0</v>
      </c>
      <c r="C74" s="187" t="s">
        <v>1</v>
      </c>
      <c r="D74" s="187" t="s">
        <v>2</v>
      </c>
      <c r="E74" s="187"/>
      <c r="F74" s="187" t="s">
        <v>3</v>
      </c>
      <c r="G74" s="187" t="s">
        <v>4</v>
      </c>
      <c r="H74" s="185" t="s">
        <v>40</v>
      </c>
      <c r="K74" s="198"/>
      <c r="L74" s="187" t="s">
        <v>0</v>
      </c>
      <c r="M74" s="187" t="s">
        <v>1</v>
      </c>
      <c r="N74" s="187" t="s">
        <v>2</v>
      </c>
      <c r="O74" s="187"/>
      <c r="P74" s="187" t="s">
        <v>3</v>
      </c>
      <c r="Q74" s="187" t="s">
        <v>4</v>
      </c>
    </row>
    <row r="75" spans="1:32" x14ac:dyDescent="0.3">
      <c r="A75" s="199"/>
      <c r="B75" s="187"/>
      <c r="C75" s="187"/>
      <c r="D75" s="120" t="s">
        <v>5</v>
      </c>
      <c r="E75" s="120" t="s">
        <v>6</v>
      </c>
      <c r="F75" s="187"/>
      <c r="G75" s="187"/>
      <c r="H75" s="186"/>
      <c r="K75" s="199"/>
      <c r="L75" s="187"/>
      <c r="M75" s="187"/>
      <c r="N75" s="120" t="s">
        <v>5</v>
      </c>
      <c r="O75" s="120" t="s">
        <v>6</v>
      </c>
      <c r="P75" s="187"/>
      <c r="Q75" s="187"/>
    </row>
    <row r="76" spans="1:32" x14ac:dyDescent="0.3">
      <c r="A76" s="49" t="s">
        <v>18</v>
      </c>
      <c r="B76" s="6">
        <v>1110694</v>
      </c>
      <c r="C76" s="6">
        <v>885905</v>
      </c>
      <c r="D76" s="6">
        <v>59575</v>
      </c>
      <c r="E76" s="6">
        <v>165214</v>
      </c>
      <c r="F76" s="6">
        <v>205592</v>
      </c>
      <c r="G76" s="6">
        <v>449466</v>
      </c>
      <c r="H76" s="6">
        <v>1765753</v>
      </c>
      <c r="K76" s="49" t="s">
        <v>18</v>
      </c>
      <c r="L76" s="94">
        <f t="shared" ref="L76:Q78" si="9">B76/$H76*100</f>
        <v>62.902002714989017</v>
      </c>
      <c r="M76" s="94">
        <f t="shared" si="9"/>
        <v>50.17151322976656</v>
      </c>
      <c r="N76" s="94">
        <f t="shared" si="9"/>
        <v>3.3739146981486083</v>
      </c>
      <c r="O76" s="94">
        <f t="shared" si="9"/>
        <v>9.3565747870738427</v>
      </c>
      <c r="P76" s="94">
        <f t="shared" si="9"/>
        <v>11.643304584503042</v>
      </c>
      <c r="Q76" s="94">
        <f t="shared" si="9"/>
        <v>25.454636067445445</v>
      </c>
      <c r="S76" s="35"/>
      <c r="T76" s="35"/>
      <c r="U76" s="35"/>
      <c r="V76" s="35"/>
      <c r="W76" s="35"/>
      <c r="X76" s="35"/>
      <c r="Z76" s="32"/>
      <c r="AA76" s="32"/>
      <c r="AB76" s="32"/>
      <c r="AC76" s="32"/>
      <c r="AD76" s="32"/>
      <c r="AE76" s="32"/>
    </row>
    <row r="77" spans="1:32" x14ac:dyDescent="0.3">
      <c r="A77" s="49" t="s">
        <v>33</v>
      </c>
      <c r="B77" s="6">
        <v>87465</v>
      </c>
      <c r="C77" s="6">
        <v>71479</v>
      </c>
      <c r="D77" s="6">
        <v>4617</v>
      </c>
      <c r="E77" s="6">
        <v>11369</v>
      </c>
      <c r="F77" s="6">
        <v>22397</v>
      </c>
      <c r="G77" s="6">
        <v>95784</v>
      </c>
      <c r="H77" s="6">
        <v>205646</v>
      </c>
      <c r="K77" s="49" t="s">
        <v>33</v>
      </c>
      <c r="L77" s="94">
        <f t="shared" si="9"/>
        <v>42.531826536864322</v>
      </c>
      <c r="M77" s="94">
        <f t="shared" si="9"/>
        <v>34.758273927039667</v>
      </c>
      <c r="N77" s="94">
        <f t="shared" si="9"/>
        <v>2.2451202551958218</v>
      </c>
      <c r="O77" s="94">
        <f t="shared" si="9"/>
        <v>5.5284323546288281</v>
      </c>
      <c r="P77" s="94">
        <f t="shared" si="9"/>
        <v>10.891045777695652</v>
      </c>
      <c r="Q77" s="94">
        <f t="shared" si="9"/>
        <v>46.577127685440026</v>
      </c>
      <c r="S77" s="35"/>
      <c r="T77" s="35"/>
      <c r="U77" s="35"/>
      <c r="V77" s="35"/>
      <c r="W77" s="35"/>
      <c r="X77" s="35"/>
      <c r="Z77" s="32"/>
      <c r="AA77" s="32"/>
      <c r="AB77" s="32"/>
      <c r="AC77" s="32"/>
      <c r="AD77" s="32"/>
      <c r="AE77" s="32"/>
    </row>
    <row r="78" spans="1:32" x14ac:dyDescent="0.3">
      <c r="A78" s="49" t="s">
        <v>19</v>
      </c>
      <c r="B78" s="6">
        <v>121239</v>
      </c>
      <c r="C78" s="6">
        <v>103581</v>
      </c>
      <c r="D78" s="6">
        <v>4648</v>
      </c>
      <c r="E78" s="6">
        <v>13011</v>
      </c>
      <c r="F78" s="6">
        <v>23761</v>
      </c>
      <c r="G78" s="6">
        <v>133753</v>
      </c>
      <c r="H78" s="6">
        <v>278753</v>
      </c>
      <c r="K78" s="49" t="s">
        <v>19</v>
      </c>
      <c r="L78" s="94">
        <f t="shared" si="9"/>
        <v>43.493343569396565</v>
      </c>
      <c r="M78" s="94">
        <f t="shared" si="9"/>
        <v>37.158703224718657</v>
      </c>
      <c r="N78" s="94">
        <f t="shared" si="9"/>
        <v>1.6674260007964039</v>
      </c>
      <c r="O78" s="94">
        <f t="shared" si="9"/>
        <v>4.6675730844152348</v>
      </c>
      <c r="P78" s="94">
        <f t="shared" si="9"/>
        <v>8.5240338220575218</v>
      </c>
      <c r="Q78" s="94">
        <f t="shared" si="9"/>
        <v>47.982622608545917</v>
      </c>
      <c r="S78" s="35"/>
      <c r="T78" s="35"/>
      <c r="U78" s="35"/>
      <c r="V78" s="35"/>
      <c r="W78" s="35"/>
      <c r="X78" s="35"/>
      <c r="Z78" s="32"/>
      <c r="AA78" s="32"/>
      <c r="AB78" s="32"/>
      <c r="AC78" s="32"/>
      <c r="AD78" s="32"/>
      <c r="AE78" s="32"/>
    </row>
    <row r="79" spans="1:32" x14ac:dyDescent="0.3">
      <c r="A79" s="59"/>
      <c r="B79" s="36"/>
      <c r="C79" s="36"/>
      <c r="D79" s="36"/>
      <c r="E79" s="36"/>
      <c r="F79" s="36"/>
      <c r="G79" s="36"/>
      <c r="H79" s="36">
        <f>SUM(H76:H78)</f>
        <v>2250152</v>
      </c>
      <c r="K79" s="59"/>
      <c r="L79" s="35"/>
      <c r="M79" s="35"/>
      <c r="N79" s="35"/>
      <c r="O79" s="35"/>
      <c r="P79" s="35"/>
      <c r="Q79" s="35"/>
      <c r="S79" s="35"/>
      <c r="T79" s="35"/>
      <c r="U79" s="35"/>
      <c r="V79" s="35"/>
      <c r="W79" s="35"/>
      <c r="X79" s="35"/>
    </row>
    <row r="80" spans="1:32" x14ac:dyDescent="0.3">
      <c r="A80" s="96"/>
      <c r="B80" s="36"/>
      <c r="C80" s="36"/>
      <c r="D80" s="36"/>
      <c r="E80" s="36"/>
      <c r="F80" s="36"/>
      <c r="G80" s="36"/>
      <c r="H80" s="36"/>
      <c r="K80" s="96"/>
      <c r="M80" s="97"/>
      <c r="N80" s="97"/>
      <c r="O80" s="97"/>
      <c r="P80" s="97"/>
      <c r="Q80" s="97"/>
    </row>
    <row r="81" spans="1:32" x14ac:dyDescent="0.3">
      <c r="A81" s="193" t="s">
        <v>100</v>
      </c>
      <c r="B81" s="193"/>
      <c r="C81" s="193"/>
      <c r="D81" s="193"/>
      <c r="E81" s="193"/>
      <c r="F81" s="193"/>
      <c r="G81" s="193"/>
      <c r="H81" s="193"/>
      <c r="I81" s="193"/>
      <c r="K81" s="194" t="s">
        <v>100</v>
      </c>
      <c r="L81" s="194"/>
      <c r="M81" s="194"/>
      <c r="N81" s="194"/>
      <c r="O81" s="194"/>
      <c r="P81" s="194"/>
      <c r="Q81" s="194"/>
      <c r="R81" s="194"/>
    </row>
    <row r="82" spans="1:32" s="48" customFormat="1" ht="24.75" customHeight="1" x14ac:dyDescent="0.3">
      <c r="A82" s="180" t="s">
        <v>43</v>
      </c>
      <c r="B82" s="195" t="s">
        <v>22</v>
      </c>
      <c r="C82" s="187" t="s">
        <v>0</v>
      </c>
      <c r="D82" s="187" t="s">
        <v>1</v>
      </c>
      <c r="E82" s="187" t="s">
        <v>2</v>
      </c>
      <c r="F82" s="187"/>
      <c r="G82" s="187" t="s">
        <v>3</v>
      </c>
      <c r="H82" s="187" t="s">
        <v>4</v>
      </c>
      <c r="I82" s="185" t="s">
        <v>40</v>
      </c>
      <c r="J82" s="90"/>
      <c r="K82" s="180" t="s">
        <v>43</v>
      </c>
      <c r="L82" s="195" t="s">
        <v>22</v>
      </c>
      <c r="M82" s="187" t="s">
        <v>0</v>
      </c>
      <c r="N82" s="187" t="s">
        <v>1</v>
      </c>
      <c r="O82" s="187" t="s">
        <v>2</v>
      </c>
      <c r="P82" s="187"/>
      <c r="Q82" s="187" t="s">
        <v>3</v>
      </c>
      <c r="R82" s="187" t="s">
        <v>4</v>
      </c>
      <c r="AA82" s="90"/>
    </row>
    <row r="83" spans="1:32" s="48" customFormat="1" x14ac:dyDescent="0.3">
      <c r="A83" s="181"/>
      <c r="B83" s="196"/>
      <c r="C83" s="187"/>
      <c r="D83" s="187"/>
      <c r="E83" s="120" t="s">
        <v>5</v>
      </c>
      <c r="F83" s="120" t="s">
        <v>6</v>
      </c>
      <c r="G83" s="187"/>
      <c r="H83" s="187"/>
      <c r="I83" s="186"/>
      <c r="J83" s="90"/>
      <c r="K83" s="181"/>
      <c r="L83" s="196"/>
      <c r="M83" s="187"/>
      <c r="N83" s="187"/>
      <c r="O83" s="120" t="s">
        <v>5</v>
      </c>
      <c r="P83" s="120" t="s">
        <v>6</v>
      </c>
      <c r="Q83" s="187"/>
      <c r="R83" s="187"/>
    </row>
    <row r="84" spans="1:32" s="48" customFormat="1" x14ac:dyDescent="0.3">
      <c r="A84" s="176" t="s">
        <v>44</v>
      </c>
      <c r="B84" s="122" t="s">
        <v>20</v>
      </c>
      <c r="C84" s="6">
        <v>27363</v>
      </c>
      <c r="D84" s="6">
        <v>22466</v>
      </c>
      <c r="E84" s="6">
        <v>1002</v>
      </c>
      <c r="F84" s="6">
        <v>3895</v>
      </c>
      <c r="G84" s="6">
        <v>6348</v>
      </c>
      <c r="H84" s="6">
        <v>7205</v>
      </c>
      <c r="I84" s="6">
        <v>40916</v>
      </c>
      <c r="J84" s="90"/>
      <c r="K84" s="176" t="s">
        <v>44</v>
      </c>
      <c r="L84" s="122" t="s">
        <v>20</v>
      </c>
      <c r="M84" s="94">
        <f t="shared" ref="M84:R91" si="10">C84/$I84*100</f>
        <v>66.876038713461725</v>
      </c>
      <c r="N84" s="94">
        <f t="shared" si="10"/>
        <v>54.907615602698215</v>
      </c>
      <c r="O84" s="94">
        <f t="shared" si="10"/>
        <v>2.4489197379998044</v>
      </c>
      <c r="P84" s="94">
        <f t="shared" si="10"/>
        <v>9.5195033727637117</v>
      </c>
      <c r="Q84" s="94">
        <f t="shared" si="10"/>
        <v>15.514713070681395</v>
      </c>
      <c r="R84" s="94">
        <f t="shared" si="10"/>
        <v>17.609248215856876</v>
      </c>
      <c r="T84" s="69"/>
      <c r="U84" s="69"/>
      <c r="V84" s="69"/>
      <c r="W84" s="69"/>
      <c r="X84" s="69"/>
      <c r="Y84" s="69"/>
      <c r="AA84" s="69"/>
      <c r="AB84" s="69"/>
      <c r="AC84" s="69"/>
      <c r="AD84" s="69"/>
      <c r="AE84" s="69"/>
      <c r="AF84" s="69"/>
    </row>
    <row r="85" spans="1:32" s="48" customFormat="1" x14ac:dyDescent="0.3">
      <c r="A85" s="178"/>
      <c r="B85" s="122" t="s">
        <v>21</v>
      </c>
      <c r="C85" s="67">
        <v>31932</v>
      </c>
      <c r="D85" s="67">
        <v>26451</v>
      </c>
      <c r="E85" s="6">
        <v>1159</v>
      </c>
      <c r="F85" s="6">
        <v>4323</v>
      </c>
      <c r="G85" s="67">
        <v>5078</v>
      </c>
      <c r="H85" s="67">
        <v>5639</v>
      </c>
      <c r="I85" s="6">
        <v>42649</v>
      </c>
      <c r="J85" s="90"/>
      <c r="K85" s="178"/>
      <c r="L85" s="122" t="s">
        <v>21</v>
      </c>
      <c r="M85" s="94">
        <f t="shared" si="10"/>
        <v>74.871626532861256</v>
      </c>
      <c r="N85" s="94">
        <f t="shared" si="10"/>
        <v>62.020211493821662</v>
      </c>
      <c r="O85" s="94">
        <f t="shared" si="10"/>
        <v>2.717531477877559</v>
      </c>
      <c r="P85" s="94">
        <f t="shared" si="10"/>
        <v>10.136228282023026</v>
      </c>
      <c r="Q85" s="94">
        <f t="shared" si="10"/>
        <v>11.906492532064057</v>
      </c>
      <c r="R85" s="94">
        <f t="shared" si="10"/>
        <v>13.221880935074678</v>
      </c>
      <c r="T85" s="69"/>
      <c r="U85" s="69"/>
      <c r="V85" s="69"/>
      <c r="W85" s="69"/>
      <c r="X85" s="69"/>
      <c r="Y85" s="69"/>
      <c r="AA85" s="69"/>
      <c r="AB85" s="69"/>
      <c r="AC85" s="69"/>
      <c r="AD85" s="69"/>
      <c r="AE85" s="69"/>
      <c r="AF85" s="69"/>
    </row>
    <row r="86" spans="1:32" s="48" customFormat="1" x14ac:dyDescent="0.3">
      <c r="A86" s="176" t="s">
        <v>54</v>
      </c>
      <c r="B86" s="122" t="s">
        <v>20</v>
      </c>
      <c r="C86" s="6">
        <v>33378</v>
      </c>
      <c r="D86" s="6">
        <v>24740</v>
      </c>
      <c r="E86" s="6">
        <v>2806</v>
      </c>
      <c r="F86" s="6">
        <v>5832</v>
      </c>
      <c r="G86" s="6">
        <v>14326</v>
      </c>
      <c r="H86" s="6">
        <v>44669</v>
      </c>
      <c r="I86" s="6">
        <v>92372</v>
      </c>
      <c r="J86" s="90"/>
      <c r="K86" s="176" t="s">
        <v>54</v>
      </c>
      <c r="L86" s="122" t="s">
        <v>20</v>
      </c>
      <c r="M86" s="94">
        <f t="shared" si="10"/>
        <v>36.134326419261249</v>
      </c>
      <c r="N86" s="94">
        <f t="shared" si="10"/>
        <v>26.783007837872947</v>
      </c>
      <c r="O86" s="94">
        <f t="shared" si="10"/>
        <v>3.0377170571168755</v>
      </c>
      <c r="P86" s="94">
        <f t="shared" si="10"/>
        <v>6.3136015242714238</v>
      </c>
      <c r="Q86" s="94">
        <f t="shared" si="10"/>
        <v>15.509028709998701</v>
      </c>
      <c r="R86" s="94">
        <f t="shared" si="10"/>
        <v>48.357727449876585</v>
      </c>
      <c r="T86" s="69"/>
      <c r="U86" s="69"/>
      <c r="V86" s="69"/>
      <c r="W86" s="69"/>
      <c r="X86" s="69"/>
      <c r="Y86" s="69"/>
      <c r="AA86" s="69"/>
      <c r="AB86" s="69"/>
      <c r="AC86" s="69"/>
      <c r="AD86" s="69"/>
      <c r="AE86" s="69"/>
      <c r="AF86" s="69"/>
    </row>
    <row r="87" spans="1:32" s="48" customFormat="1" x14ac:dyDescent="0.3">
      <c r="A87" s="178"/>
      <c r="B87" s="122" t="s">
        <v>21</v>
      </c>
      <c r="C87" s="6">
        <v>54909</v>
      </c>
      <c r="D87" s="6">
        <v>40759</v>
      </c>
      <c r="E87" s="6">
        <v>4655</v>
      </c>
      <c r="F87" s="6">
        <v>9495</v>
      </c>
      <c r="G87" s="6">
        <v>21219</v>
      </c>
      <c r="H87" s="6">
        <v>45240</v>
      </c>
      <c r="I87" s="6">
        <v>121368</v>
      </c>
      <c r="J87" s="90"/>
      <c r="K87" s="178"/>
      <c r="L87" s="122" t="s">
        <v>21</v>
      </c>
      <c r="M87" s="94">
        <f t="shared" si="10"/>
        <v>45.241744117065451</v>
      </c>
      <c r="N87" s="94">
        <f t="shared" si="10"/>
        <v>33.582987278360029</v>
      </c>
      <c r="O87" s="94">
        <f t="shared" si="10"/>
        <v>3.835442620789665</v>
      </c>
      <c r="P87" s="94">
        <f t="shared" si="10"/>
        <v>7.82331421791576</v>
      </c>
      <c r="Q87" s="94">
        <f t="shared" si="10"/>
        <v>17.48319161558236</v>
      </c>
      <c r="R87" s="94">
        <f t="shared" si="10"/>
        <v>37.275064267352185</v>
      </c>
      <c r="T87" s="69"/>
      <c r="U87" s="69"/>
      <c r="V87" s="69"/>
      <c r="W87" s="69"/>
      <c r="X87" s="69"/>
      <c r="Y87" s="69"/>
      <c r="AA87" s="69"/>
      <c r="AB87" s="69"/>
      <c r="AC87" s="69"/>
      <c r="AD87" s="69"/>
      <c r="AE87" s="69"/>
      <c r="AF87" s="69"/>
    </row>
    <row r="88" spans="1:32" s="48" customFormat="1" x14ac:dyDescent="0.3">
      <c r="A88" s="176" t="s">
        <v>46</v>
      </c>
      <c r="B88" s="122" t="s">
        <v>20</v>
      </c>
      <c r="C88" s="6">
        <v>47929</v>
      </c>
      <c r="D88" s="6">
        <v>37654</v>
      </c>
      <c r="E88" s="6">
        <v>3404</v>
      </c>
      <c r="F88" s="6">
        <v>6871</v>
      </c>
      <c r="G88" s="6">
        <v>18956</v>
      </c>
      <c r="H88" s="6">
        <v>40019</v>
      </c>
      <c r="I88" s="6">
        <v>106904</v>
      </c>
      <c r="J88" s="90"/>
      <c r="K88" s="176" t="s">
        <v>46</v>
      </c>
      <c r="L88" s="122" t="s">
        <v>20</v>
      </c>
      <c r="M88" s="94">
        <f t="shared" si="10"/>
        <v>44.833682556312205</v>
      </c>
      <c r="N88" s="94">
        <f t="shared" si="10"/>
        <v>35.222255481553546</v>
      </c>
      <c r="O88" s="94">
        <f t="shared" si="10"/>
        <v>3.1841652323580036</v>
      </c>
      <c r="P88" s="94">
        <f t="shared" si="10"/>
        <v>6.4272618424006582</v>
      </c>
      <c r="Q88" s="94">
        <f t="shared" si="10"/>
        <v>17.731796752226298</v>
      </c>
      <c r="R88" s="94">
        <f t="shared" si="10"/>
        <v>37.434520691461501</v>
      </c>
      <c r="T88" s="69"/>
      <c r="U88" s="69"/>
      <c r="V88" s="69"/>
      <c r="W88" s="69"/>
      <c r="X88" s="69"/>
      <c r="Y88" s="69"/>
      <c r="AA88" s="69"/>
      <c r="AB88" s="69"/>
      <c r="AC88" s="69"/>
      <c r="AD88" s="69"/>
      <c r="AE88" s="69"/>
      <c r="AF88" s="69"/>
    </row>
    <row r="89" spans="1:32" s="48" customFormat="1" x14ac:dyDescent="0.3">
      <c r="A89" s="178"/>
      <c r="B89" s="122" t="s">
        <v>21</v>
      </c>
      <c r="C89" s="67">
        <v>72594</v>
      </c>
      <c r="D89" s="67">
        <v>57165</v>
      </c>
      <c r="E89" s="67">
        <v>5591</v>
      </c>
      <c r="F89" s="67">
        <v>9838</v>
      </c>
      <c r="G89" s="67">
        <v>23520</v>
      </c>
      <c r="H89" s="67">
        <v>39439</v>
      </c>
      <c r="I89" s="6">
        <v>135554</v>
      </c>
      <c r="J89" s="90"/>
      <c r="K89" s="178"/>
      <c r="L89" s="122" t="s">
        <v>21</v>
      </c>
      <c r="M89" s="94">
        <f t="shared" si="10"/>
        <v>53.55356536878292</v>
      </c>
      <c r="N89" s="94">
        <f t="shared" si="10"/>
        <v>42.171385573277071</v>
      </c>
      <c r="O89" s="94">
        <f t="shared" si="10"/>
        <v>4.1245555276863834</v>
      </c>
      <c r="P89" s="94">
        <f t="shared" si="10"/>
        <v>7.2576242678194669</v>
      </c>
      <c r="Q89" s="94">
        <f t="shared" si="10"/>
        <v>17.351018782182749</v>
      </c>
      <c r="R89" s="94">
        <f t="shared" si="10"/>
        <v>29.094678135650735</v>
      </c>
      <c r="T89" s="69"/>
      <c r="U89" s="69"/>
      <c r="V89" s="69"/>
      <c r="W89" s="69"/>
      <c r="X89" s="69"/>
      <c r="Y89" s="69"/>
      <c r="AA89" s="69"/>
      <c r="AB89" s="69"/>
      <c r="AC89" s="69"/>
      <c r="AD89" s="69"/>
      <c r="AE89" s="69"/>
      <c r="AF89" s="69"/>
    </row>
    <row r="90" spans="1:32" s="48" customFormat="1" x14ac:dyDescent="0.3">
      <c r="A90" s="176" t="s">
        <v>55</v>
      </c>
      <c r="B90" s="122" t="s">
        <v>20</v>
      </c>
      <c r="C90" s="6">
        <v>315888</v>
      </c>
      <c r="D90" s="6">
        <v>253230</v>
      </c>
      <c r="E90" s="6">
        <v>15768</v>
      </c>
      <c r="F90" s="6">
        <v>46890</v>
      </c>
      <c r="G90" s="6">
        <v>53347</v>
      </c>
      <c r="H90" s="6">
        <v>131077</v>
      </c>
      <c r="I90" s="6">
        <v>500312</v>
      </c>
      <c r="J90" s="90"/>
      <c r="K90" s="176" t="s">
        <v>55</v>
      </c>
      <c r="L90" s="122" t="s">
        <v>20</v>
      </c>
      <c r="M90" s="94">
        <f t="shared" si="10"/>
        <v>63.138201762100451</v>
      </c>
      <c r="N90" s="94">
        <f t="shared" si="10"/>
        <v>50.614416604039079</v>
      </c>
      <c r="O90" s="94">
        <f t="shared" si="10"/>
        <v>3.1516333807703996</v>
      </c>
      <c r="P90" s="94">
        <f t="shared" si="10"/>
        <v>9.3721517772909699</v>
      </c>
      <c r="Q90" s="94">
        <f t="shared" si="10"/>
        <v>10.662746446217561</v>
      </c>
      <c r="R90" s="94">
        <f t="shared" si="10"/>
        <v>26.199051791681992</v>
      </c>
      <c r="T90" s="69"/>
      <c r="U90" s="69"/>
      <c r="V90" s="69"/>
      <c r="W90" s="69"/>
      <c r="X90" s="69"/>
      <c r="Y90" s="69"/>
      <c r="AA90" s="69"/>
      <c r="AB90" s="69"/>
      <c r="AC90" s="69"/>
      <c r="AD90" s="69"/>
      <c r="AE90" s="69"/>
      <c r="AF90" s="69"/>
    </row>
    <row r="91" spans="1:32" s="48" customFormat="1" x14ac:dyDescent="0.3">
      <c r="A91" s="178"/>
      <c r="B91" s="79" t="s">
        <v>21</v>
      </c>
      <c r="C91" s="6">
        <v>395831</v>
      </c>
      <c r="D91" s="6">
        <v>313461</v>
      </c>
      <c r="E91" s="6">
        <v>21289</v>
      </c>
      <c r="F91" s="6">
        <v>61082</v>
      </c>
      <c r="G91" s="6">
        <v>50113</v>
      </c>
      <c r="H91" s="6">
        <v>113040</v>
      </c>
      <c r="I91" s="6">
        <v>558984</v>
      </c>
      <c r="J91" s="90"/>
      <c r="K91" s="178"/>
      <c r="L91" s="79" t="s">
        <v>21</v>
      </c>
      <c r="M91" s="94">
        <f t="shared" si="10"/>
        <v>70.812581397678642</v>
      </c>
      <c r="N91" s="94">
        <f t="shared" si="10"/>
        <v>56.07691812288008</v>
      </c>
      <c r="O91" s="94">
        <f t="shared" si="10"/>
        <v>3.808516880626279</v>
      </c>
      <c r="P91" s="94">
        <f t="shared" si="10"/>
        <v>10.927325290169307</v>
      </c>
      <c r="Q91" s="94">
        <f t="shared" si="10"/>
        <v>8.9650150988221498</v>
      </c>
      <c r="R91" s="94">
        <f t="shared" si="10"/>
        <v>20.222403503499205</v>
      </c>
      <c r="T91" s="69"/>
      <c r="U91" s="69"/>
      <c r="V91" s="69"/>
      <c r="W91" s="69"/>
      <c r="X91" s="69"/>
      <c r="Y91" s="69"/>
      <c r="AA91" s="69"/>
      <c r="AB91" s="69"/>
      <c r="AC91" s="69"/>
      <c r="AD91" s="69"/>
      <c r="AE91" s="69"/>
      <c r="AF91" s="69"/>
    </row>
    <row r="92" spans="1:32" s="48" customFormat="1" x14ac:dyDescent="0.3">
      <c r="A92" s="65"/>
      <c r="B92" s="89"/>
      <c r="C92" s="36"/>
      <c r="D92" s="36"/>
      <c r="E92" s="36"/>
      <c r="F92" s="36"/>
      <c r="G92" s="36"/>
      <c r="H92" s="36"/>
      <c r="I92" s="36">
        <f>SUM(I84:I91)</f>
        <v>1599059</v>
      </c>
      <c r="J92" s="90"/>
      <c r="K92" s="65"/>
      <c r="L92" s="89"/>
      <c r="M92" s="35"/>
      <c r="N92" s="35"/>
      <c r="O92" s="35"/>
      <c r="P92" s="35"/>
      <c r="Q92" s="35"/>
      <c r="R92" s="35"/>
      <c r="T92" s="69"/>
      <c r="U92" s="69"/>
      <c r="V92" s="69"/>
      <c r="W92" s="69"/>
      <c r="X92" s="69"/>
      <c r="Y92" s="69"/>
    </row>
    <row r="93" spans="1:32" x14ac:dyDescent="0.3">
      <c r="A93" s="96"/>
      <c r="C93" s="97"/>
      <c r="D93" s="97"/>
      <c r="E93" s="97"/>
      <c r="F93" s="97"/>
      <c r="G93" s="97"/>
      <c r="K93" s="96"/>
      <c r="M93" s="97"/>
      <c r="N93" s="97"/>
      <c r="O93" s="97"/>
      <c r="P93" s="97"/>
      <c r="Q93" s="97"/>
    </row>
    <row r="94" spans="1:32" x14ac:dyDescent="0.3">
      <c r="A94" s="194" t="s">
        <v>101</v>
      </c>
      <c r="B94" s="194"/>
      <c r="C94" s="194"/>
      <c r="D94" s="194"/>
      <c r="E94" s="194"/>
      <c r="F94" s="194"/>
      <c r="G94" s="194"/>
      <c r="H94" s="194"/>
      <c r="I94" s="194"/>
      <c r="K94" s="194" t="s">
        <v>101</v>
      </c>
      <c r="L94" s="194"/>
      <c r="M94" s="194"/>
      <c r="N94" s="194"/>
      <c r="O94" s="194"/>
      <c r="P94" s="194"/>
      <c r="Q94" s="194"/>
      <c r="R94" s="194"/>
    </row>
    <row r="95" spans="1:32" ht="32.25" customHeight="1" x14ac:dyDescent="0.3">
      <c r="A95" s="195" t="s">
        <v>22</v>
      </c>
      <c r="B95" s="188" t="s">
        <v>28</v>
      </c>
      <c r="C95" s="187" t="s">
        <v>0</v>
      </c>
      <c r="D95" s="187" t="s">
        <v>1</v>
      </c>
      <c r="E95" s="187" t="s">
        <v>2</v>
      </c>
      <c r="F95" s="187"/>
      <c r="G95" s="187" t="s">
        <v>3</v>
      </c>
      <c r="H95" s="187" t="s">
        <v>4</v>
      </c>
      <c r="I95" s="185" t="s">
        <v>40</v>
      </c>
      <c r="K95" s="195" t="s">
        <v>22</v>
      </c>
      <c r="L95" s="188" t="s">
        <v>9</v>
      </c>
      <c r="M95" s="187" t="s">
        <v>0</v>
      </c>
      <c r="N95" s="187" t="s">
        <v>1</v>
      </c>
      <c r="O95" s="187" t="s">
        <v>2</v>
      </c>
      <c r="P95" s="187"/>
      <c r="Q95" s="187" t="s">
        <v>3</v>
      </c>
      <c r="R95" s="187" t="s">
        <v>4</v>
      </c>
    </row>
    <row r="96" spans="1:32" ht="12.75" customHeight="1" x14ac:dyDescent="0.3">
      <c r="A96" s="196"/>
      <c r="B96" s="189"/>
      <c r="C96" s="187"/>
      <c r="D96" s="187"/>
      <c r="E96" s="120" t="s">
        <v>5</v>
      </c>
      <c r="F96" s="120" t="s">
        <v>6</v>
      </c>
      <c r="G96" s="187"/>
      <c r="H96" s="187"/>
      <c r="I96" s="186"/>
      <c r="K96" s="196"/>
      <c r="L96" s="189"/>
      <c r="M96" s="187"/>
      <c r="N96" s="187"/>
      <c r="O96" s="120" t="s">
        <v>5</v>
      </c>
      <c r="P96" s="120" t="s">
        <v>6</v>
      </c>
      <c r="Q96" s="187"/>
      <c r="R96" s="187"/>
      <c r="T96" s="48"/>
      <c r="U96" s="48"/>
      <c r="V96" s="48"/>
      <c r="W96" s="48"/>
      <c r="X96" s="48"/>
      <c r="Y96" s="48"/>
      <c r="Z96" s="48"/>
    </row>
    <row r="97" spans="1:32" x14ac:dyDescent="0.3">
      <c r="A97" s="176" t="s">
        <v>20</v>
      </c>
      <c r="B97" s="125"/>
      <c r="C97" s="98"/>
      <c r="D97" s="98"/>
      <c r="E97" s="98"/>
      <c r="F97" s="98"/>
      <c r="G97" s="98"/>
      <c r="H97" s="98"/>
      <c r="I97" s="6"/>
      <c r="K97" s="176" t="s">
        <v>20</v>
      </c>
      <c r="L97" s="125"/>
      <c r="M97" s="120"/>
      <c r="N97" s="120"/>
      <c r="O97" s="120"/>
      <c r="P97" s="120"/>
      <c r="Q97" s="120"/>
      <c r="R97" s="120"/>
    </row>
    <row r="98" spans="1:32" x14ac:dyDescent="0.3">
      <c r="A98" s="177"/>
      <c r="B98" s="122" t="s">
        <v>18</v>
      </c>
      <c r="C98" s="67">
        <v>460098</v>
      </c>
      <c r="D98" s="67">
        <v>367770</v>
      </c>
      <c r="E98" s="6">
        <v>23822</v>
      </c>
      <c r="F98" s="6">
        <v>68505</v>
      </c>
      <c r="G98" s="67">
        <v>97590</v>
      </c>
      <c r="H98" s="67">
        <v>223456</v>
      </c>
      <c r="I98" s="6">
        <v>781144</v>
      </c>
      <c r="K98" s="177"/>
      <c r="L98" s="122" t="s">
        <v>18</v>
      </c>
      <c r="M98" s="94">
        <f t="shared" ref="M98:R100" si="11">C98/$I98*100</f>
        <v>58.900535624673559</v>
      </c>
      <c r="N98" s="94">
        <f t="shared" si="11"/>
        <v>47.080947943016909</v>
      </c>
      <c r="O98" s="94">
        <f t="shared" si="11"/>
        <v>3.0496297737677045</v>
      </c>
      <c r="P98" s="94">
        <f t="shared" si="11"/>
        <v>8.7698298905195458</v>
      </c>
      <c r="Q98" s="94">
        <f t="shared" si="11"/>
        <v>12.493215079421976</v>
      </c>
      <c r="R98" s="94">
        <f t="shared" si="11"/>
        <v>28.606249295904469</v>
      </c>
      <c r="T98" s="35"/>
      <c r="U98" s="35"/>
      <c r="V98" s="35"/>
      <c r="W98" s="35"/>
      <c r="X98" s="35"/>
      <c r="Y98" s="35"/>
      <c r="AA98" s="69"/>
      <c r="AB98" s="69"/>
      <c r="AC98" s="69"/>
      <c r="AD98" s="69"/>
      <c r="AE98" s="69"/>
      <c r="AF98" s="69"/>
    </row>
    <row r="99" spans="1:32" x14ac:dyDescent="0.3">
      <c r="A99" s="177"/>
      <c r="B99" s="118" t="s">
        <v>33</v>
      </c>
      <c r="C99" s="6">
        <v>39075</v>
      </c>
      <c r="D99" s="6">
        <v>31753</v>
      </c>
      <c r="E99" s="6">
        <v>2063</v>
      </c>
      <c r="F99" s="6">
        <v>5259</v>
      </c>
      <c r="G99" s="6">
        <v>10245</v>
      </c>
      <c r="H99" s="6">
        <v>46204</v>
      </c>
      <c r="I99" s="6">
        <v>95523</v>
      </c>
      <c r="K99" s="177"/>
      <c r="L99" s="118" t="s">
        <v>33</v>
      </c>
      <c r="M99" s="94">
        <f t="shared" si="11"/>
        <v>40.906378568512295</v>
      </c>
      <c r="N99" s="94">
        <f t="shared" si="11"/>
        <v>33.241208923505333</v>
      </c>
      <c r="O99" s="94">
        <f t="shared" si="11"/>
        <v>2.1596892894904891</v>
      </c>
      <c r="P99" s="94">
        <f t="shared" si="11"/>
        <v>5.5054803555164726</v>
      </c>
      <c r="Q99" s="94">
        <f t="shared" si="11"/>
        <v>10.725165666907447</v>
      </c>
      <c r="R99" s="94">
        <f t="shared" si="11"/>
        <v>48.369502632873754</v>
      </c>
      <c r="T99" s="35"/>
      <c r="U99" s="35"/>
      <c r="V99" s="35"/>
      <c r="W99" s="35"/>
      <c r="X99" s="35"/>
      <c r="Y99" s="35"/>
      <c r="AA99" s="69"/>
      <c r="AB99" s="69"/>
      <c r="AC99" s="69"/>
      <c r="AD99" s="69"/>
      <c r="AE99" s="69"/>
      <c r="AF99" s="69"/>
    </row>
    <row r="100" spans="1:32" x14ac:dyDescent="0.3">
      <c r="A100" s="177"/>
      <c r="B100" s="122" t="s">
        <v>19</v>
      </c>
      <c r="C100" s="6">
        <v>49259</v>
      </c>
      <c r="D100" s="6">
        <v>42083</v>
      </c>
      <c r="E100" s="6">
        <v>1888</v>
      </c>
      <c r="F100" s="6">
        <v>5287</v>
      </c>
      <c r="G100" s="6">
        <v>8944</v>
      </c>
      <c r="H100" s="6">
        <v>56086</v>
      </c>
      <c r="I100" s="6">
        <v>114289</v>
      </c>
      <c r="K100" s="177"/>
      <c r="L100" s="122" t="s">
        <v>19</v>
      </c>
      <c r="M100" s="94">
        <f t="shared" si="11"/>
        <v>43.100385863906418</v>
      </c>
      <c r="N100" s="94">
        <f t="shared" si="11"/>
        <v>36.821566379966576</v>
      </c>
      <c r="O100" s="94">
        <f t="shared" si="11"/>
        <v>1.6519525063654419</v>
      </c>
      <c r="P100" s="94">
        <f t="shared" si="11"/>
        <v>4.6259920027299213</v>
      </c>
      <c r="Q100" s="94">
        <f t="shared" si="11"/>
        <v>7.8257750089684928</v>
      </c>
      <c r="R100" s="94">
        <f t="shared" si="11"/>
        <v>49.073839127125098</v>
      </c>
      <c r="T100" s="35"/>
      <c r="U100" s="35"/>
      <c r="V100" s="35"/>
      <c r="W100" s="35"/>
      <c r="X100" s="35"/>
      <c r="Y100" s="35"/>
      <c r="AA100" s="69"/>
      <c r="AB100" s="69"/>
      <c r="AC100" s="69"/>
      <c r="AD100" s="69"/>
      <c r="AE100" s="69"/>
      <c r="AF100" s="69"/>
    </row>
    <row r="101" spans="1:32" x14ac:dyDescent="0.3">
      <c r="A101" s="176" t="s">
        <v>21</v>
      </c>
      <c r="B101" s="122"/>
      <c r="C101" s="6"/>
      <c r="D101" s="6"/>
      <c r="E101" s="6"/>
      <c r="F101" s="6"/>
      <c r="G101" s="6"/>
      <c r="H101" s="6"/>
      <c r="I101" s="6"/>
      <c r="K101" s="176" t="s">
        <v>21</v>
      </c>
      <c r="L101" s="122"/>
      <c r="M101" s="94"/>
      <c r="N101" s="94"/>
      <c r="O101" s="94"/>
      <c r="P101" s="94"/>
      <c r="Q101" s="94"/>
      <c r="R101" s="94"/>
      <c r="T101" s="35"/>
      <c r="U101" s="35"/>
      <c r="V101" s="35"/>
      <c r="W101" s="35"/>
      <c r="X101" s="35"/>
      <c r="Y101" s="35"/>
      <c r="AA101" s="69"/>
      <c r="AB101" s="69"/>
      <c r="AC101" s="69"/>
      <c r="AD101" s="69"/>
      <c r="AE101" s="69"/>
      <c r="AF101" s="69"/>
    </row>
    <row r="102" spans="1:32" x14ac:dyDescent="0.3">
      <c r="A102" s="177"/>
      <c r="B102" s="122" t="s">
        <v>18</v>
      </c>
      <c r="C102" s="67">
        <v>604746</v>
      </c>
      <c r="D102" s="67">
        <v>478137</v>
      </c>
      <c r="E102" s="67">
        <v>34486</v>
      </c>
      <c r="F102" s="67">
        <v>92123</v>
      </c>
      <c r="G102" s="67">
        <v>100560</v>
      </c>
      <c r="H102" s="67">
        <v>195495</v>
      </c>
      <c r="I102" s="6">
        <v>900801</v>
      </c>
      <c r="K102" s="177"/>
      <c r="L102" s="122" t="s">
        <v>18</v>
      </c>
      <c r="M102" s="94">
        <f t="shared" ref="M102:R104" si="12">C102/$I102*100</f>
        <v>67.134250517039845</v>
      </c>
      <c r="N102" s="94">
        <f t="shared" si="12"/>
        <v>53.079092940616192</v>
      </c>
      <c r="O102" s="94">
        <f t="shared" si="12"/>
        <v>3.8283705280078508</v>
      </c>
      <c r="P102" s="94">
        <f t="shared" si="12"/>
        <v>10.226787048415799</v>
      </c>
      <c r="Q102" s="94">
        <f t="shared" si="12"/>
        <v>11.163397909194151</v>
      </c>
      <c r="R102" s="94">
        <f t="shared" si="12"/>
        <v>21.702351573766016</v>
      </c>
      <c r="T102" s="35"/>
      <c r="U102" s="35"/>
      <c r="V102" s="35"/>
      <c r="W102" s="35"/>
      <c r="X102" s="35"/>
      <c r="Y102" s="35"/>
      <c r="AA102" s="69"/>
      <c r="AB102" s="69"/>
      <c r="AC102" s="69"/>
      <c r="AD102" s="69"/>
      <c r="AE102" s="69"/>
      <c r="AF102" s="69"/>
    </row>
    <row r="103" spans="1:32" x14ac:dyDescent="0.3">
      <c r="A103" s="177"/>
      <c r="B103" s="118" t="s">
        <v>33</v>
      </c>
      <c r="C103" s="6">
        <v>37496</v>
      </c>
      <c r="D103" s="6">
        <v>29903</v>
      </c>
      <c r="E103" s="6">
        <v>2418</v>
      </c>
      <c r="F103" s="6">
        <v>5175</v>
      </c>
      <c r="G103" s="6">
        <v>11010</v>
      </c>
      <c r="H103" s="6">
        <v>41046</v>
      </c>
      <c r="I103" s="6">
        <v>89552</v>
      </c>
      <c r="K103" s="177"/>
      <c r="L103" s="118" t="s">
        <v>33</v>
      </c>
      <c r="M103" s="94">
        <f t="shared" si="12"/>
        <v>41.870644988386637</v>
      </c>
      <c r="N103" s="94">
        <f t="shared" si="12"/>
        <v>33.391772378059677</v>
      </c>
      <c r="O103" s="94">
        <f t="shared" si="12"/>
        <v>2.700107200285867</v>
      </c>
      <c r="P103" s="94">
        <f t="shared" si="12"/>
        <v>5.7787654100410935</v>
      </c>
      <c r="Q103" s="94">
        <f t="shared" si="12"/>
        <v>12.294532785420762</v>
      </c>
      <c r="R103" s="94">
        <f t="shared" si="12"/>
        <v>45.8348222261926</v>
      </c>
      <c r="T103" s="35"/>
      <c r="U103" s="35"/>
      <c r="V103" s="35"/>
      <c r="W103" s="35"/>
      <c r="X103" s="35"/>
      <c r="Y103" s="35"/>
      <c r="AA103" s="69"/>
      <c r="AB103" s="69"/>
      <c r="AC103" s="69"/>
      <c r="AD103" s="69"/>
      <c r="AE103" s="69"/>
      <c r="AF103" s="69"/>
    </row>
    <row r="104" spans="1:32" x14ac:dyDescent="0.3">
      <c r="A104" s="178"/>
      <c r="B104" s="79" t="s">
        <v>19</v>
      </c>
      <c r="C104" s="6">
        <v>61568</v>
      </c>
      <c r="D104" s="6">
        <v>51886</v>
      </c>
      <c r="E104" s="6">
        <v>2604</v>
      </c>
      <c r="F104" s="6">
        <v>7079</v>
      </c>
      <c r="G104" s="6">
        <v>13611</v>
      </c>
      <c r="H104" s="6">
        <v>69107</v>
      </c>
      <c r="I104" s="6">
        <v>144286</v>
      </c>
      <c r="K104" s="178"/>
      <c r="L104" s="79" t="s">
        <v>19</v>
      </c>
      <c r="M104" s="94">
        <f t="shared" si="12"/>
        <v>42.670806592462192</v>
      </c>
      <c r="N104" s="94">
        <f t="shared" si="12"/>
        <v>35.960522850449799</v>
      </c>
      <c r="O104" s="94">
        <f t="shared" si="12"/>
        <v>1.8047489014873237</v>
      </c>
      <c r="P104" s="94">
        <f t="shared" si="12"/>
        <v>4.906227908459587</v>
      </c>
      <c r="Q104" s="94">
        <f t="shared" si="12"/>
        <v>9.4333476567373129</v>
      </c>
      <c r="R104" s="94">
        <f t="shared" si="12"/>
        <v>47.89584575080049</v>
      </c>
      <c r="T104" s="35"/>
      <c r="U104" s="35"/>
      <c r="V104" s="35"/>
      <c r="W104" s="35"/>
      <c r="X104" s="35"/>
      <c r="Y104" s="35"/>
      <c r="AA104" s="69"/>
      <c r="AB104" s="69"/>
      <c r="AC104" s="69"/>
      <c r="AD104" s="69"/>
      <c r="AE104" s="69"/>
      <c r="AF104" s="69"/>
    </row>
    <row r="105" spans="1:32" x14ac:dyDescent="0.3">
      <c r="A105" s="96"/>
      <c r="C105" s="99"/>
      <c r="D105" s="99"/>
      <c r="E105" s="99"/>
      <c r="F105" s="99"/>
      <c r="G105" s="99"/>
      <c r="H105" s="99"/>
      <c r="I105" s="36">
        <f>SUM(I97:I104)</f>
        <v>2125595</v>
      </c>
      <c r="K105" s="96"/>
      <c r="M105" s="97"/>
      <c r="N105" s="97"/>
      <c r="O105" s="97"/>
      <c r="P105" s="97"/>
      <c r="Q105" s="97"/>
    </row>
    <row r="106" spans="1:32" x14ac:dyDescent="0.3">
      <c r="A106" s="96"/>
      <c r="C106" s="99"/>
      <c r="D106" s="99"/>
      <c r="E106" s="99"/>
      <c r="F106" s="99"/>
      <c r="G106" s="99"/>
      <c r="H106" s="99"/>
      <c r="K106" s="96"/>
      <c r="M106" s="97"/>
      <c r="N106" s="97"/>
      <c r="O106" s="97"/>
      <c r="P106" s="97"/>
      <c r="Q106" s="97"/>
    </row>
    <row r="107" spans="1:32" x14ac:dyDescent="0.3">
      <c r="A107" s="193" t="s">
        <v>102</v>
      </c>
      <c r="B107" s="193"/>
      <c r="C107" s="193"/>
      <c r="D107" s="193"/>
      <c r="E107" s="193"/>
      <c r="F107" s="193"/>
      <c r="G107" s="193"/>
      <c r="H107" s="193"/>
      <c r="I107" s="193"/>
      <c r="K107" s="194" t="s">
        <v>102</v>
      </c>
      <c r="L107" s="194"/>
      <c r="M107" s="194"/>
      <c r="N107" s="194"/>
      <c r="O107" s="194"/>
      <c r="P107" s="194"/>
      <c r="Q107" s="194"/>
      <c r="R107" s="194"/>
    </row>
    <row r="108" spans="1:32" s="48" customFormat="1" ht="27.75" customHeight="1" x14ac:dyDescent="0.3">
      <c r="A108" s="180" t="s">
        <v>43</v>
      </c>
      <c r="B108" s="195" t="s">
        <v>28</v>
      </c>
      <c r="C108" s="187" t="s">
        <v>0</v>
      </c>
      <c r="D108" s="187" t="s">
        <v>1</v>
      </c>
      <c r="E108" s="187" t="s">
        <v>2</v>
      </c>
      <c r="F108" s="187"/>
      <c r="G108" s="187" t="s">
        <v>3</v>
      </c>
      <c r="H108" s="187" t="s">
        <v>4</v>
      </c>
      <c r="I108" s="185" t="s">
        <v>40</v>
      </c>
      <c r="J108" s="90"/>
      <c r="K108" s="180" t="s">
        <v>43</v>
      </c>
      <c r="L108" s="195" t="s">
        <v>58</v>
      </c>
      <c r="M108" s="187" t="s">
        <v>0</v>
      </c>
      <c r="N108" s="187" t="s">
        <v>1</v>
      </c>
      <c r="O108" s="187" t="s">
        <v>2</v>
      </c>
      <c r="P108" s="187"/>
      <c r="Q108" s="187" t="s">
        <v>3</v>
      </c>
      <c r="R108" s="187" t="s">
        <v>4</v>
      </c>
    </row>
    <row r="109" spans="1:32" s="48" customFormat="1" x14ac:dyDescent="0.3">
      <c r="A109" s="181"/>
      <c r="B109" s="196"/>
      <c r="C109" s="187"/>
      <c r="D109" s="187"/>
      <c r="E109" s="120" t="s">
        <v>5</v>
      </c>
      <c r="F109" s="120" t="s">
        <v>6</v>
      </c>
      <c r="G109" s="187"/>
      <c r="H109" s="187"/>
      <c r="I109" s="186"/>
      <c r="J109" s="90"/>
      <c r="K109" s="181"/>
      <c r="L109" s="196"/>
      <c r="M109" s="187"/>
      <c r="N109" s="187"/>
      <c r="O109" s="120" t="s">
        <v>5</v>
      </c>
      <c r="P109" s="120" t="s">
        <v>6</v>
      </c>
      <c r="Q109" s="187"/>
      <c r="R109" s="187"/>
      <c r="AA109" s="90"/>
    </row>
    <row r="110" spans="1:32" s="48" customFormat="1" x14ac:dyDescent="0.3">
      <c r="A110" s="179" t="s">
        <v>44</v>
      </c>
      <c r="B110" s="123"/>
      <c r="C110" s="120"/>
      <c r="D110" s="120"/>
      <c r="E110" s="120"/>
      <c r="F110" s="120"/>
      <c r="G110" s="120"/>
      <c r="H110" s="120"/>
      <c r="I110" s="121"/>
      <c r="J110" s="90"/>
      <c r="K110" s="179" t="s">
        <v>44</v>
      </c>
      <c r="L110" s="123"/>
      <c r="M110" s="120"/>
      <c r="N110" s="120"/>
      <c r="O110" s="120"/>
      <c r="P110" s="120"/>
      <c r="Q110" s="120"/>
      <c r="R110" s="120"/>
    </row>
    <row r="111" spans="1:32" s="48" customFormat="1" ht="12.75" customHeight="1" x14ac:dyDescent="0.3">
      <c r="A111" s="179"/>
      <c r="B111" s="102" t="s">
        <v>18</v>
      </c>
      <c r="C111" s="6">
        <v>52432</v>
      </c>
      <c r="D111" s="6">
        <v>43323</v>
      </c>
      <c r="E111" s="6">
        <v>1848</v>
      </c>
      <c r="F111" s="6">
        <v>7262</v>
      </c>
      <c r="G111" s="6">
        <v>10396</v>
      </c>
      <c r="H111" s="6">
        <v>9871</v>
      </c>
      <c r="I111" s="6">
        <v>72700</v>
      </c>
      <c r="J111" s="90"/>
      <c r="K111" s="179"/>
      <c r="L111" s="102" t="s">
        <v>18</v>
      </c>
      <c r="M111" s="94">
        <f t="shared" ref="M111:R113" si="13">C111/$I111*100</f>
        <v>72.121045392022012</v>
      </c>
      <c r="N111" s="94">
        <f t="shared" si="13"/>
        <v>59.591471801925721</v>
      </c>
      <c r="O111" s="94">
        <f t="shared" si="13"/>
        <v>2.5419532324621734</v>
      </c>
      <c r="P111" s="94">
        <f t="shared" si="13"/>
        <v>9.988995873452545</v>
      </c>
      <c r="Q111" s="94">
        <f t="shared" si="13"/>
        <v>14.299862448418157</v>
      </c>
      <c r="R111" s="94">
        <f t="shared" si="13"/>
        <v>13.577716643741402</v>
      </c>
      <c r="T111" s="69"/>
      <c r="U111" s="69"/>
      <c r="V111" s="69"/>
      <c r="W111" s="69"/>
      <c r="X111" s="69"/>
      <c r="Y111" s="69"/>
      <c r="AA111" s="69"/>
      <c r="AB111" s="69"/>
      <c r="AC111" s="69"/>
      <c r="AD111" s="69"/>
      <c r="AE111" s="69"/>
      <c r="AF111" s="69"/>
    </row>
    <row r="112" spans="1:32" s="48" customFormat="1" x14ac:dyDescent="0.3">
      <c r="A112" s="179"/>
      <c r="B112" s="79" t="s">
        <v>33</v>
      </c>
      <c r="C112" s="67">
        <v>6729</v>
      </c>
      <c r="D112" s="67">
        <v>5533</v>
      </c>
      <c r="E112" s="6">
        <v>231</v>
      </c>
      <c r="F112" s="6">
        <v>965</v>
      </c>
      <c r="G112" s="67">
        <v>1117</v>
      </c>
      <c r="H112" s="67">
        <v>2555</v>
      </c>
      <c r="I112" s="6">
        <v>10401</v>
      </c>
      <c r="J112" s="90"/>
      <c r="K112" s="179"/>
      <c r="L112" s="79" t="s">
        <v>33</v>
      </c>
      <c r="M112" s="94">
        <f t="shared" si="13"/>
        <v>64.695702336313815</v>
      </c>
      <c r="N112" s="94">
        <f t="shared" si="13"/>
        <v>53.196807999230842</v>
      </c>
      <c r="O112" s="94">
        <f t="shared" si="13"/>
        <v>2.2209402942024803</v>
      </c>
      <c r="P112" s="94">
        <f t="shared" si="13"/>
        <v>9.2779540428804914</v>
      </c>
      <c r="Q112" s="94">
        <f t="shared" si="13"/>
        <v>10.739351985386021</v>
      </c>
      <c r="R112" s="94">
        <f t="shared" si="13"/>
        <v>24.564945678300163</v>
      </c>
      <c r="T112" s="69"/>
      <c r="U112" s="69"/>
      <c r="V112" s="69"/>
      <c r="W112" s="69"/>
      <c r="X112" s="69"/>
      <c r="Y112" s="69"/>
      <c r="AA112" s="69"/>
      <c r="AB112" s="69"/>
      <c r="AC112" s="69"/>
      <c r="AD112" s="69"/>
      <c r="AE112" s="69"/>
      <c r="AF112" s="69"/>
    </row>
    <row r="113" spans="1:32" s="48" customFormat="1" x14ac:dyDescent="0.3">
      <c r="A113" s="179"/>
      <c r="B113" s="119" t="s">
        <v>19</v>
      </c>
      <c r="C113" s="6">
        <v>5186</v>
      </c>
      <c r="D113" s="6">
        <v>4479</v>
      </c>
      <c r="E113" s="6">
        <v>165</v>
      </c>
      <c r="F113" s="6">
        <v>542</v>
      </c>
      <c r="G113" s="6">
        <v>840</v>
      </c>
      <c r="H113" s="6">
        <v>2406</v>
      </c>
      <c r="I113" s="6">
        <v>8432</v>
      </c>
      <c r="J113" s="90"/>
      <c r="K113" s="179"/>
      <c r="L113" s="119" t="s">
        <v>19</v>
      </c>
      <c r="M113" s="94">
        <f t="shared" si="13"/>
        <v>61.503795066413659</v>
      </c>
      <c r="N113" s="94">
        <f t="shared" si="13"/>
        <v>53.119070208728658</v>
      </c>
      <c r="O113" s="94">
        <f t="shared" si="13"/>
        <v>1.9568311195445922</v>
      </c>
      <c r="P113" s="94">
        <f t="shared" si="13"/>
        <v>6.4278937381404182</v>
      </c>
      <c r="Q113" s="94">
        <f t="shared" si="13"/>
        <v>9.9620493358633784</v>
      </c>
      <c r="R113" s="94">
        <f t="shared" si="13"/>
        <v>28.534155597722961</v>
      </c>
      <c r="T113" s="69"/>
      <c r="U113" s="69"/>
      <c r="V113" s="69"/>
      <c r="W113" s="69"/>
      <c r="X113" s="69"/>
      <c r="Y113" s="69"/>
      <c r="AA113" s="69"/>
      <c r="AB113" s="69"/>
      <c r="AC113" s="69"/>
      <c r="AD113" s="69"/>
      <c r="AE113" s="69"/>
      <c r="AF113" s="69"/>
    </row>
    <row r="114" spans="1:32" s="48" customFormat="1" x14ac:dyDescent="0.3">
      <c r="A114" s="179" t="s">
        <v>54</v>
      </c>
      <c r="B114" s="119"/>
      <c r="C114" s="6"/>
      <c r="D114" s="6"/>
      <c r="E114" s="6"/>
      <c r="F114" s="6"/>
      <c r="G114" s="6"/>
      <c r="H114" s="6"/>
      <c r="I114" s="6"/>
      <c r="J114" s="90"/>
      <c r="K114" s="179" t="s">
        <v>54</v>
      </c>
      <c r="L114" s="119"/>
      <c r="M114" s="94"/>
      <c r="N114" s="94"/>
      <c r="O114" s="94"/>
      <c r="P114" s="94"/>
      <c r="Q114" s="94"/>
      <c r="R114" s="94"/>
      <c r="T114" s="69"/>
      <c r="U114" s="69"/>
      <c r="V114" s="69"/>
      <c r="W114" s="69"/>
      <c r="X114" s="69"/>
      <c r="Y114" s="69"/>
      <c r="AA114" s="69"/>
      <c r="AB114" s="69"/>
      <c r="AC114" s="69"/>
      <c r="AD114" s="69"/>
      <c r="AE114" s="69"/>
      <c r="AF114" s="69"/>
    </row>
    <row r="115" spans="1:32" s="48" customFormat="1" ht="12.75" customHeight="1" x14ac:dyDescent="0.3">
      <c r="A115" s="179"/>
      <c r="B115" s="102" t="s">
        <v>18</v>
      </c>
      <c r="C115" s="6">
        <v>78682</v>
      </c>
      <c r="D115" s="6">
        <v>59009</v>
      </c>
      <c r="E115" s="6">
        <v>6228</v>
      </c>
      <c r="F115" s="6">
        <v>13445</v>
      </c>
      <c r="G115" s="6">
        <v>29420</v>
      </c>
      <c r="H115" s="6">
        <v>70084</v>
      </c>
      <c r="I115" s="6">
        <v>178186</v>
      </c>
      <c r="J115" s="90"/>
      <c r="K115" s="179"/>
      <c r="L115" s="102" t="s">
        <v>18</v>
      </c>
      <c r="M115" s="94">
        <f t="shared" ref="M115:R117" si="14">C115/$I115*100</f>
        <v>44.157228962993727</v>
      </c>
      <c r="N115" s="94">
        <f t="shared" si="14"/>
        <v>33.116518693949018</v>
      </c>
      <c r="O115" s="94">
        <f t="shared" si="14"/>
        <v>3.4952240916794808</v>
      </c>
      <c r="P115" s="94">
        <f t="shared" si="14"/>
        <v>7.5454861773652251</v>
      </c>
      <c r="Q115" s="94">
        <f t="shared" si="14"/>
        <v>16.510836990560428</v>
      </c>
      <c r="R115" s="94">
        <f t="shared" si="14"/>
        <v>39.331934046445852</v>
      </c>
      <c r="T115" s="69"/>
      <c r="U115" s="69"/>
      <c r="V115" s="69"/>
      <c r="W115" s="69"/>
      <c r="X115" s="69"/>
      <c r="Y115" s="69"/>
      <c r="AA115" s="69"/>
      <c r="AB115" s="69"/>
      <c r="AC115" s="69"/>
      <c r="AD115" s="69"/>
      <c r="AE115" s="69"/>
      <c r="AF115" s="69"/>
    </row>
    <row r="116" spans="1:32" s="48" customFormat="1" x14ac:dyDescent="0.3">
      <c r="A116" s="179"/>
      <c r="B116" s="79" t="s">
        <v>33</v>
      </c>
      <c r="C116" s="67">
        <v>5396</v>
      </c>
      <c r="D116" s="67">
        <v>3717</v>
      </c>
      <c r="E116" s="67">
        <v>677</v>
      </c>
      <c r="F116" s="67">
        <v>1001</v>
      </c>
      <c r="G116" s="67">
        <v>3675</v>
      </c>
      <c r="H116" s="67">
        <v>12510</v>
      </c>
      <c r="I116" s="6">
        <v>21581</v>
      </c>
      <c r="J116" s="90"/>
      <c r="K116" s="179"/>
      <c r="L116" s="79" t="s">
        <v>33</v>
      </c>
      <c r="M116" s="94">
        <f t="shared" si="14"/>
        <v>25.003475279180758</v>
      </c>
      <c r="N116" s="94">
        <f t="shared" si="14"/>
        <v>17.223483619850793</v>
      </c>
      <c r="O116" s="94">
        <f t="shared" si="14"/>
        <v>3.1370186738334644</v>
      </c>
      <c r="P116" s="94">
        <f t="shared" si="14"/>
        <v>4.6383392799221541</v>
      </c>
      <c r="Q116" s="94">
        <f t="shared" si="14"/>
        <v>17.028867985728187</v>
      </c>
      <c r="R116" s="94">
        <f t="shared" si="14"/>
        <v>57.967656735091055</v>
      </c>
      <c r="T116" s="69"/>
      <c r="U116" s="69"/>
      <c r="V116" s="69"/>
      <c r="W116" s="69"/>
      <c r="X116" s="69"/>
      <c r="Y116" s="69"/>
      <c r="AA116" s="69"/>
      <c r="AB116" s="69"/>
      <c r="AC116" s="69"/>
      <c r="AD116" s="69"/>
      <c r="AE116" s="69"/>
      <c r="AF116" s="69"/>
    </row>
    <row r="117" spans="1:32" s="48" customFormat="1" x14ac:dyDescent="0.3">
      <c r="A117" s="179"/>
      <c r="B117" s="119" t="s">
        <v>19</v>
      </c>
      <c r="C117" s="6">
        <v>10007</v>
      </c>
      <c r="D117" s="6">
        <v>7742</v>
      </c>
      <c r="E117" s="6">
        <v>764</v>
      </c>
      <c r="F117" s="6">
        <v>1501</v>
      </c>
      <c r="G117" s="6">
        <v>4206</v>
      </c>
      <c r="H117" s="6">
        <v>15743</v>
      </c>
      <c r="I117" s="6">
        <v>29956</v>
      </c>
      <c r="J117" s="90"/>
      <c r="K117" s="179"/>
      <c r="L117" s="119" t="s">
        <v>19</v>
      </c>
      <c r="M117" s="94">
        <f t="shared" si="14"/>
        <v>33.405661637067702</v>
      </c>
      <c r="N117" s="94">
        <f t="shared" si="14"/>
        <v>25.84457203899052</v>
      </c>
      <c r="O117" s="94">
        <f t="shared" si="14"/>
        <v>2.5504072639871813</v>
      </c>
      <c r="P117" s="94">
        <f t="shared" si="14"/>
        <v>5.0106823340899984</v>
      </c>
      <c r="Q117" s="94">
        <f t="shared" si="14"/>
        <v>14.040592869541996</v>
      </c>
      <c r="R117" s="94">
        <f t="shared" si="14"/>
        <v>52.553745493390302</v>
      </c>
      <c r="T117" s="69"/>
      <c r="U117" s="69"/>
      <c r="V117" s="69"/>
      <c r="W117" s="69"/>
      <c r="X117" s="69"/>
      <c r="Y117" s="69"/>
      <c r="AA117" s="69"/>
      <c r="AB117" s="69"/>
      <c r="AC117" s="69"/>
      <c r="AD117" s="69"/>
      <c r="AE117" s="69"/>
      <c r="AF117" s="69"/>
    </row>
    <row r="118" spans="1:32" s="48" customFormat="1" x14ac:dyDescent="0.3">
      <c r="A118" s="179" t="s">
        <v>46</v>
      </c>
      <c r="B118" s="119"/>
      <c r="C118" s="6"/>
      <c r="D118" s="6"/>
      <c r="E118" s="6"/>
      <c r="F118" s="6"/>
      <c r="G118" s="6"/>
      <c r="H118" s="6"/>
      <c r="I118" s="6"/>
      <c r="J118" s="90"/>
      <c r="K118" s="179" t="s">
        <v>46</v>
      </c>
      <c r="L118" s="119"/>
      <c r="M118" s="94"/>
      <c r="N118" s="94"/>
      <c r="O118" s="94"/>
      <c r="P118" s="94"/>
      <c r="Q118" s="94"/>
      <c r="R118" s="94"/>
      <c r="T118" s="69"/>
      <c r="U118" s="69"/>
      <c r="V118" s="69"/>
      <c r="W118" s="69"/>
      <c r="X118" s="69"/>
      <c r="Y118" s="69"/>
      <c r="AA118" s="69"/>
      <c r="AB118" s="69"/>
      <c r="AC118" s="69"/>
      <c r="AD118" s="69"/>
      <c r="AE118" s="69"/>
      <c r="AF118" s="69"/>
    </row>
    <row r="119" spans="1:32" s="48" customFormat="1" ht="12.75" customHeight="1" x14ac:dyDescent="0.3">
      <c r="A119" s="179"/>
      <c r="B119" s="102" t="s">
        <v>18</v>
      </c>
      <c r="C119" s="6">
        <v>110651</v>
      </c>
      <c r="D119" s="6">
        <v>87052</v>
      </c>
      <c r="E119" s="6">
        <v>8067</v>
      </c>
      <c r="F119" s="6">
        <v>15532</v>
      </c>
      <c r="G119" s="6">
        <v>37644</v>
      </c>
      <c r="H119" s="6">
        <v>63459</v>
      </c>
      <c r="I119" s="6">
        <v>211754</v>
      </c>
      <c r="J119" s="90"/>
      <c r="K119" s="179"/>
      <c r="L119" s="102" t="s">
        <v>18</v>
      </c>
      <c r="M119" s="94">
        <f t="shared" ref="M119:R121" si="15">C119/$I119*100</f>
        <v>52.254502866533805</v>
      </c>
      <c r="N119" s="94">
        <f t="shared" si="15"/>
        <v>41.109967226120872</v>
      </c>
      <c r="O119" s="94">
        <f t="shared" si="15"/>
        <v>3.8096092635794365</v>
      </c>
      <c r="P119" s="94">
        <f t="shared" si="15"/>
        <v>7.3349263768334954</v>
      </c>
      <c r="Q119" s="94">
        <f t="shared" si="15"/>
        <v>17.777232071176932</v>
      </c>
      <c r="R119" s="94">
        <f t="shared" si="15"/>
        <v>29.968265062289262</v>
      </c>
      <c r="T119" s="69"/>
      <c r="U119" s="69"/>
      <c r="V119" s="69"/>
      <c r="W119" s="69"/>
      <c r="X119" s="69"/>
      <c r="Y119" s="69"/>
      <c r="AA119" s="69"/>
      <c r="AB119" s="69"/>
      <c r="AC119" s="69"/>
      <c r="AD119" s="69"/>
      <c r="AE119" s="69"/>
      <c r="AF119" s="69"/>
    </row>
    <row r="120" spans="1:32" s="48" customFormat="1" x14ac:dyDescent="0.3">
      <c r="A120" s="179"/>
      <c r="B120" s="79" t="s">
        <v>33</v>
      </c>
      <c r="C120" s="67">
        <v>6962</v>
      </c>
      <c r="D120" s="67">
        <v>5452</v>
      </c>
      <c r="E120" s="6">
        <v>647</v>
      </c>
      <c r="F120" s="6">
        <v>863</v>
      </c>
      <c r="G120" s="67">
        <v>3586</v>
      </c>
      <c r="H120" s="67">
        <v>10344</v>
      </c>
      <c r="I120" s="6">
        <v>20892</v>
      </c>
      <c r="J120" s="90"/>
      <c r="K120" s="179"/>
      <c r="L120" s="79" t="s">
        <v>33</v>
      </c>
      <c r="M120" s="94">
        <f t="shared" si="15"/>
        <v>33.323760291020491</v>
      </c>
      <c r="N120" s="94">
        <f t="shared" si="15"/>
        <v>26.096113344820981</v>
      </c>
      <c r="O120" s="94">
        <f t="shared" si="15"/>
        <v>3.096879188206012</v>
      </c>
      <c r="P120" s="94">
        <f t="shared" si="15"/>
        <v>4.1307677579934907</v>
      </c>
      <c r="Q120" s="94">
        <f t="shared" si="15"/>
        <v>17.164464866934711</v>
      </c>
      <c r="R120" s="94">
        <f t="shared" si="15"/>
        <v>49.511774842044801</v>
      </c>
      <c r="T120" s="69"/>
      <c r="U120" s="69"/>
      <c r="V120" s="69"/>
      <c r="W120" s="69"/>
      <c r="X120" s="69"/>
      <c r="Y120" s="69"/>
      <c r="AA120" s="69"/>
      <c r="AB120" s="69"/>
      <c r="AC120" s="69"/>
      <c r="AD120" s="69"/>
      <c r="AE120" s="69"/>
      <c r="AF120" s="69"/>
    </row>
    <row r="121" spans="1:32" s="48" customFormat="1" x14ac:dyDescent="0.3">
      <c r="A121" s="179"/>
      <c r="B121" s="119" t="s">
        <v>19</v>
      </c>
      <c r="C121" s="6">
        <v>5871</v>
      </c>
      <c r="D121" s="6">
        <v>4879</v>
      </c>
      <c r="E121" s="6">
        <v>413</v>
      </c>
      <c r="F121" s="6">
        <v>580</v>
      </c>
      <c r="G121" s="6">
        <v>2160</v>
      </c>
      <c r="H121" s="6">
        <v>8527</v>
      </c>
      <c r="I121" s="6">
        <v>16558</v>
      </c>
      <c r="J121" s="90"/>
      <c r="K121" s="179"/>
      <c r="L121" s="119" t="s">
        <v>19</v>
      </c>
      <c r="M121" s="94">
        <f t="shared" si="15"/>
        <v>35.457180818939484</v>
      </c>
      <c r="N121" s="94">
        <f t="shared" si="15"/>
        <v>29.466119096509242</v>
      </c>
      <c r="O121" s="94">
        <f t="shared" si="15"/>
        <v>2.4942625921004953</v>
      </c>
      <c r="P121" s="94">
        <f t="shared" si="15"/>
        <v>3.502838507066071</v>
      </c>
      <c r="Q121" s="94">
        <f t="shared" si="15"/>
        <v>13.045053750452954</v>
      </c>
      <c r="R121" s="94">
        <f t="shared" si="15"/>
        <v>51.497765430607558</v>
      </c>
      <c r="T121" s="69"/>
      <c r="U121" s="69"/>
      <c r="V121" s="69"/>
      <c r="W121" s="69"/>
      <c r="X121" s="69"/>
      <c r="Y121" s="69"/>
      <c r="AA121" s="69"/>
      <c r="AB121" s="69"/>
      <c r="AC121" s="69"/>
      <c r="AD121" s="69"/>
      <c r="AE121" s="69"/>
      <c r="AF121" s="69"/>
    </row>
    <row r="122" spans="1:32" s="48" customFormat="1" x14ac:dyDescent="0.3">
      <c r="A122" s="179" t="s">
        <v>55</v>
      </c>
      <c r="B122" s="119"/>
      <c r="C122" s="6"/>
      <c r="D122" s="6"/>
      <c r="E122" s="6"/>
      <c r="F122" s="6"/>
      <c r="G122" s="6"/>
      <c r="H122" s="6"/>
      <c r="I122" s="6"/>
      <c r="J122" s="90"/>
      <c r="K122" s="179" t="s">
        <v>55</v>
      </c>
      <c r="L122" s="119"/>
      <c r="M122" s="94"/>
      <c r="N122" s="94"/>
      <c r="O122" s="94"/>
      <c r="P122" s="94"/>
      <c r="Q122" s="94"/>
      <c r="R122" s="94"/>
      <c r="T122" s="69"/>
      <c r="U122" s="69"/>
      <c r="V122" s="69"/>
      <c r="W122" s="69"/>
      <c r="X122" s="69"/>
      <c r="Y122" s="69"/>
      <c r="AA122" s="69"/>
      <c r="AB122" s="69"/>
      <c r="AC122" s="69"/>
      <c r="AD122" s="69"/>
      <c r="AE122" s="69"/>
      <c r="AF122" s="69"/>
    </row>
    <row r="123" spans="1:32" s="48" customFormat="1" ht="12.75" customHeight="1" x14ac:dyDescent="0.3">
      <c r="A123" s="179"/>
      <c r="B123" s="102" t="s">
        <v>18</v>
      </c>
      <c r="C123" s="6">
        <v>675796</v>
      </c>
      <c r="D123" s="6">
        <v>539203</v>
      </c>
      <c r="E123" s="6">
        <v>34023</v>
      </c>
      <c r="F123" s="6">
        <v>102570</v>
      </c>
      <c r="G123" s="6">
        <v>91301</v>
      </c>
      <c r="H123" s="6">
        <v>193885</v>
      </c>
      <c r="I123" s="6">
        <v>960983</v>
      </c>
      <c r="J123" s="90"/>
      <c r="K123" s="179"/>
      <c r="L123" s="102" t="s">
        <v>18</v>
      </c>
      <c r="M123" s="94">
        <f t="shared" ref="M123:R125" si="16">C123/$I123*100</f>
        <v>70.323408426579874</v>
      </c>
      <c r="N123" s="94">
        <f t="shared" si="16"/>
        <v>56.109525350604542</v>
      </c>
      <c r="O123" s="94">
        <f t="shared" si="16"/>
        <v>3.5404372397846786</v>
      </c>
      <c r="P123" s="94">
        <f t="shared" si="16"/>
        <v>10.67344583619065</v>
      </c>
      <c r="Q123" s="94">
        <f t="shared" si="16"/>
        <v>9.5007924177638934</v>
      </c>
      <c r="R123" s="94">
        <f t="shared" si="16"/>
        <v>20.175695095542793</v>
      </c>
      <c r="T123" s="69"/>
      <c r="U123" s="69"/>
      <c r="V123" s="69"/>
      <c r="W123" s="69"/>
      <c r="X123" s="69"/>
      <c r="Y123" s="69"/>
      <c r="AA123" s="69"/>
      <c r="AB123" s="69"/>
      <c r="AC123" s="69"/>
      <c r="AD123" s="69"/>
      <c r="AE123" s="69"/>
      <c r="AF123" s="69"/>
    </row>
    <row r="124" spans="1:32" s="48" customFormat="1" x14ac:dyDescent="0.3">
      <c r="A124" s="179"/>
      <c r="B124" s="79" t="s">
        <v>33</v>
      </c>
      <c r="C124" s="67">
        <v>23045</v>
      </c>
      <c r="D124" s="67">
        <v>17762</v>
      </c>
      <c r="E124" s="67">
        <v>1760</v>
      </c>
      <c r="F124" s="67">
        <v>3522</v>
      </c>
      <c r="G124" s="67">
        <v>7301</v>
      </c>
      <c r="H124" s="67">
        <v>25619</v>
      </c>
      <c r="I124" s="6">
        <v>55965</v>
      </c>
      <c r="J124" s="90"/>
      <c r="K124" s="179"/>
      <c r="L124" s="79" t="s">
        <v>33</v>
      </c>
      <c r="M124" s="94">
        <f t="shared" si="16"/>
        <v>41.177521665326545</v>
      </c>
      <c r="N124" s="94">
        <f t="shared" si="16"/>
        <v>31.737693201107835</v>
      </c>
      <c r="O124" s="94">
        <f t="shared" si="16"/>
        <v>3.1448226570177789</v>
      </c>
      <c r="P124" s="94">
        <f t="shared" si="16"/>
        <v>6.2932189761458046</v>
      </c>
      <c r="Q124" s="94">
        <f t="shared" si="16"/>
        <v>13.045653533458413</v>
      </c>
      <c r="R124" s="94">
        <f t="shared" si="16"/>
        <v>45.776824801215042</v>
      </c>
      <c r="T124" s="69"/>
      <c r="U124" s="69"/>
      <c r="V124" s="69"/>
      <c r="W124" s="69"/>
      <c r="X124" s="69"/>
      <c r="Y124" s="69"/>
      <c r="AA124" s="69"/>
      <c r="AB124" s="69"/>
      <c r="AC124" s="69"/>
      <c r="AD124" s="69"/>
      <c r="AE124" s="69"/>
      <c r="AF124" s="69"/>
    </row>
    <row r="125" spans="1:32" s="48" customFormat="1" x14ac:dyDescent="0.3">
      <c r="A125" s="179"/>
      <c r="B125" s="119" t="s">
        <v>19</v>
      </c>
      <c r="C125" s="6">
        <v>32889</v>
      </c>
      <c r="D125" s="6">
        <v>27199</v>
      </c>
      <c r="E125" s="6">
        <v>1782</v>
      </c>
      <c r="F125" s="6">
        <v>3908</v>
      </c>
      <c r="G125" s="6">
        <v>6981</v>
      </c>
      <c r="H125" s="6">
        <v>33746</v>
      </c>
      <c r="I125" s="6">
        <v>73615</v>
      </c>
      <c r="J125" s="90"/>
      <c r="K125" s="179"/>
      <c r="L125" s="119" t="s">
        <v>19</v>
      </c>
      <c r="M125" s="94">
        <f t="shared" si="16"/>
        <v>44.677035930177276</v>
      </c>
      <c r="N125" s="94">
        <f t="shared" si="16"/>
        <v>36.947632955240103</v>
      </c>
      <c r="O125" s="94">
        <f t="shared" si="16"/>
        <v>2.4207023025198668</v>
      </c>
      <c r="P125" s="94">
        <f t="shared" si="16"/>
        <v>5.3087006724173058</v>
      </c>
      <c r="Q125" s="94">
        <f t="shared" si="16"/>
        <v>9.4831216464035855</v>
      </c>
      <c r="R125" s="94">
        <f t="shared" si="16"/>
        <v>45.841200842219656</v>
      </c>
      <c r="T125" s="69"/>
      <c r="U125" s="69"/>
      <c r="V125" s="69"/>
      <c r="W125" s="69"/>
      <c r="X125" s="69"/>
      <c r="Y125" s="69"/>
      <c r="AA125" s="69"/>
      <c r="AB125" s="69"/>
      <c r="AC125" s="69"/>
      <c r="AD125" s="69"/>
      <c r="AE125" s="69"/>
      <c r="AF125" s="69"/>
    </row>
    <row r="126" spans="1:32" s="48" customFormat="1" x14ac:dyDescent="0.3">
      <c r="A126" s="65"/>
      <c r="B126" s="65"/>
      <c r="C126" s="36"/>
      <c r="D126" s="36"/>
      <c r="E126" s="36"/>
      <c r="F126" s="36"/>
      <c r="G126" s="36"/>
      <c r="H126" s="36"/>
      <c r="I126" s="36">
        <f>SUM(I111:I125)</f>
        <v>1661023</v>
      </c>
      <c r="J126" s="90"/>
      <c r="K126" s="146"/>
      <c r="L126" s="65"/>
      <c r="M126" s="35"/>
      <c r="N126" s="35"/>
      <c r="O126" s="35"/>
      <c r="P126" s="35"/>
      <c r="Q126" s="35"/>
      <c r="R126" s="35"/>
      <c r="T126" s="69"/>
      <c r="U126" s="69"/>
      <c r="V126" s="69"/>
      <c r="W126" s="69"/>
      <c r="X126" s="69"/>
      <c r="Y126" s="69"/>
    </row>
    <row r="127" spans="1:32" x14ac:dyDescent="0.3">
      <c r="I127" s="36" t="s">
        <v>25</v>
      </c>
    </row>
    <row r="128" spans="1:32" x14ac:dyDescent="0.3">
      <c r="A128" s="193" t="s">
        <v>103</v>
      </c>
      <c r="B128" s="193"/>
      <c r="C128" s="193"/>
      <c r="D128" s="193"/>
      <c r="E128" s="193"/>
      <c r="F128" s="193"/>
      <c r="G128" s="193"/>
      <c r="H128" s="193"/>
      <c r="I128" s="193"/>
      <c r="J128" s="36"/>
      <c r="K128" s="194" t="s">
        <v>103</v>
      </c>
      <c r="L128" s="194"/>
      <c r="M128" s="194"/>
      <c r="N128" s="194"/>
      <c r="O128" s="194"/>
      <c r="P128" s="194"/>
      <c r="Q128" s="194"/>
      <c r="R128" s="194"/>
    </row>
    <row r="129" spans="1:32" s="48" customFormat="1" ht="23.25" customHeight="1" x14ac:dyDescent="0.3">
      <c r="A129" s="180" t="s">
        <v>43</v>
      </c>
      <c r="B129" s="188" t="s">
        <v>28</v>
      </c>
      <c r="C129" s="185" t="s">
        <v>0</v>
      </c>
      <c r="D129" s="185" t="s">
        <v>1</v>
      </c>
      <c r="E129" s="200" t="s">
        <v>2</v>
      </c>
      <c r="F129" s="201"/>
      <c r="G129" s="185" t="s">
        <v>3</v>
      </c>
      <c r="H129" s="185" t="s">
        <v>4</v>
      </c>
      <c r="I129" s="185" t="s">
        <v>40</v>
      </c>
      <c r="J129" s="90"/>
      <c r="K129" s="180" t="s">
        <v>43</v>
      </c>
      <c r="L129" s="188" t="s">
        <v>10</v>
      </c>
      <c r="M129" s="185" t="s">
        <v>0</v>
      </c>
      <c r="N129" s="185" t="s">
        <v>1</v>
      </c>
      <c r="O129" s="200" t="s">
        <v>2</v>
      </c>
      <c r="P129" s="201"/>
      <c r="Q129" s="185" t="s">
        <v>3</v>
      </c>
      <c r="R129" s="185" t="s">
        <v>4</v>
      </c>
    </row>
    <row r="130" spans="1:32" s="48" customFormat="1" x14ac:dyDescent="0.3">
      <c r="A130" s="181"/>
      <c r="B130" s="189"/>
      <c r="C130" s="186"/>
      <c r="D130" s="186"/>
      <c r="E130" s="120" t="s">
        <v>5</v>
      </c>
      <c r="F130" s="120" t="s">
        <v>6</v>
      </c>
      <c r="G130" s="186"/>
      <c r="H130" s="186"/>
      <c r="I130" s="186"/>
      <c r="J130" s="90"/>
      <c r="K130" s="181"/>
      <c r="L130" s="189"/>
      <c r="M130" s="186"/>
      <c r="N130" s="186"/>
      <c r="O130" s="120" t="s">
        <v>5</v>
      </c>
      <c r="P130" s="120" t="s">
        <v>6</v>
      </c>
      <c r="Q130" s="186"/>
      <c r="R130" s="186"/>
      <c r="AA130" s="90"/>
    </row>
    <row r="131" spans="1:32" s="48" customFormat="1" x14ac:dyDescent="0.3">
      <c r="A131" s="179" t="s">
        <v>44</v>
      </c>
      <c r="B131" s="87"/>
      <c r="C131" s="124"/>
      <c r="D131" s="124"/>
      <c r="E131" s="124"/>
      <c r="F131" s="124"/>
      <c r="G131" s="124"/>
      <c r="H131" s="124"/>
      <c r="I131" s="6"/>
      <c r="J131" s="90"/>
      <c r="K131" s="179" t="s">
        <v>44</v>
      </c>
      <c r="L131" s="49"/>
      <c r="M131" s="124"/>
      <c r="N131" s="124"/>
      <c r="O131" s="124"/>
      <c r="P131" s="124"/>
      <c r="Q131" s="124"/>
      <c r="R131" s="124"/>
    </row>
    <row r="132" spans="1:32" s="48" customFormat="1" ht="12.75" customHeight="1" x14ac:dyDescent="0.3">
      <c r="A132" s="179"/>
      <c r="B132" s="102" t="s">
        <v>18</v>
      </c>
      <c r="C132" s="6">
        <v>22181</v>
      </c>
      <c r="D132" s="6">
        <v>18126</v>
      </c>
      <c r="E132" s="6">
        <v>839</v>
      </c>
      <c r="F132" s="6">
        <v>3216</v>
      </c>
      <c r="G132" s="6">
        <v>5505</v>
      </c>
      <c r="H132" s="6">
        <v>5129</v>
      </c>
      <c r="I132" s="6">
        <v>32815</v>
      </c>
      <c r="J132" s="32"/>
      <c r="K132" s="179"/>
      <c r="L132" s="102" t="s">
        <v>18</v>
      </c>
      <c r="M132" s="94">
        <f t="shared" ref="M132:R134" si="17">C132/$I132*100</f>
        <v>67.594088069480421</v>
      </c>
      <c r="N132" s="94">
        <f t="shared" si="17"/>
        <v>55.236934328813049</v>
      </c>
      <c r="O132" s="94">
        <f t="shared" si="17"/>
        <v>2.5567575803748284</v>
      </c>
      <c r="P132" s="94">
        <f t="shared" si="17"/>
        <v>9.8003961602925482</v>
      </c>
      <c r="Q132" s="94">
        <f t="shared" si="17"/>
        <v>16.775864696023159</v>
      </c>
      <c r="R132" s="94">
        <f t="shared" si="17"/>
        <v>15.63004723449642</v>
      </c>
      <c r="T132" s="69"/>
      <c r="U132" s="69"/>
      <c r="V132" s="69"/>
      <c r="W132" s="69"/>
      <c r="X132" s="69"/>
      <c r="Y132" s="69"/>
      <c r="AA132" s="69"/>
      <c r="AB132" s="69"/>
      <c r="AC132" s="69"/>
      <c r="AD132" s="69"/>
      <c r="AE132" s="69"/>
      <c r="AF132" s="69"/>
    </row>
    <row r="133" spans="1:32" s="48" customFormat="1" x14ac:dyDescent="0.3">
      <c r="A133" s="179"/>
      <c r="B133" s="79" t="s">
        <v>33</v>
      </c>
      <c r="C133" s="6">
        <v>2927</v>
      </c>
      <c r="D133" s="6">
        <v>2388</v>
      </c>
      <c r="E133" s="6">
        <v>98</v>
      </c>
      <c r="F133" s="6">
        <v>442</v>
      </c>
      <c r="G133" s="6">
        <v>547</v>
      </c>
      <c r="H133" s="6">
        <v>1172</v>
      </c>
      <c r="I133" s="6">
        <v>4646</v>
      </c>
      <c r="J133" s="32"/>
      <c r="K133" s="179"/>
      <c r="L133" s="79" t="s">
        <v>33</v>
      </c>
      <c r="M133" s="94">
        <f t="shared" si="17"/>
        <v>63.000430477830392</v>
      </c>
      <c r="N133" s="94">
        <f t="shared" si="17"/>
        <v>51.399052948773139</v>
      </c>
      <c r="O133" s="94">
        <f t="shared" si="17"/>
        <v>2.1093413689195004</v>
      </c>
      <c r="P133" s="94">
        <f t="shared" si="17"/>
        <v>9.5135600516573398</v>
      </c>
      <c r="Q133" s="94">
        <f t="shared" si="17"/>
        <v>11.773568661213947</v>
      </c>
      <c r="R133" s="94">
        <f t="shared" si="17"/>
        <v>25.226000860955661</v>
      </c>
      <c r="T133" s="69"/>
      <c r="U133" s="69"/>
      <c r="V133" s="69"/>
      <c r="W133" s="69"/>
      <c r="X133" s="69"/>
      <c r="Y133" s="69"/>
      <c r="AA133" s="69"/>
      <c r="AB133" s="69"/>
      <c r="AC133" s="69"/>
      <c r="AD133" s="69"/>
      <c r="AE133" s="69"/>
      <c r="AF133" s="69"/>
    </row>
    <row r="134" spans="1:32" s="48" customFormat="1" x14ac:dyDescent="0.3">
      <c r="A134" s="179"/>
      <c r="B134" s="119" t="s">
        <v>19</v>
      </c>
      <c r="C134" s="6">
        <v>2252</v>
      </c>
      <c r="D134" s="6">
        <v>1949</v>
      </c>
      <c r="E134" s="6">
        <v>65</v>
      </c>
      <c r="F134" s="6">
        <v>238</v>
      </c>
      <c r="G134" s="6">
        <v>296</v>
      </c>
      <c r="H134" s="6">
        <v>899</v>
      </c>
      <c r="I134" s="6">
        <v>3447</v>
      </c>
      <c r="J134" s="32"/>
      <c r="K134" s="179"/>
      <c r="L134" s="119" t="s">
        <v>19</v>
      </c>
      <c r="M134" s="94">
        <f t="shared" si="17"/>
        <v>65.332172903974467</v>
      </c>
      <c r="N134" s="94">
        <f t="shared" si="17"/>
        <v>56.541920510588916</v>
      </c>
      <c r="O134" s="94">
        <f t="shared" si="17"/>
        <v>1.8856977081520163</v>
      </c>
      <c r="P134" s="94">
        <f t="shared" si="17"/>
        <v>6.9045546852335367</v>
      </c>
      <c r="Q134" s="94">
        <f t="shared" si="17"/>
        <v>8.5871772555845656</v>
      </c>
      <c r="R134" s="94">
        <f t="shared" si="17"/>
        <v>26.080649840440962</v>
      </c>
      <c r="T134" s="69"/>
      <c r="U134" s="69"/>
      <c r="V134" s="69"/>
      <c r="W134" s="69"/>
      <c r="X134" s="69"/>
      <c r="Y134" s="69"/>
      <c r="AA134" s="69"/>
      <c r="AB134" s="69"/>
      <c r="AC134" s="69"/>
      <c r="AD134" s="69"/>
      <c r="AE134" s="69"/>
      <c r="AF134" s="69"/>
    </row>
    <row r="135" spans="1:32" s="48" customFormat="1" x14ac:dyDescent="0.3">
      <c r="A135" s="179" t="s">
        <v>54</v>
      </c>
      <c r="B135" s="119"/>
      <c r="C135" s="6"/>
      <c r="D135" s="6"/>
      <c r="E135" s="6"/>
      <c r="F135" s="6"/>
      <c r="G135" s="6"/>
      <c r="H135" s="6"/>
      <c r="I135" s="6"/>
      <c r="J135" s="32"/>
      <c r="K135" s="179" t="s">
        <v>54</v>
      </c>
      <c r="L135" s="119"/>
      <c r="M135" s="94"/>
      <c r="N135" s="94"/>
      <c r="O135" s="94"/>
      <c r="P135" s="94"/>
      <c r="Q135" s="94"/>
      <c r="R135" s="94"/>
      <c r="T135" s="69"/>
      <c r="U135" s="69"/>
      <c r="V135" s="69"/>
      <c r="W135" s="69"/>
      <c r="X135" s="69"/>
      <c r="Y135" s="69"/>
      <c r="AA135" s="69"/>
      <c r="AB135" s="69"/>
      <c r="AC135" s="69"/>
      <c r="AD135" s="69"/>
      <c r="AE135" s="69"/>
      <c r="AF135" s="69"/>
    </row>
    <row r="136" spans="1:32" s="48" customFormat="1" ht="12.75" customHeight="1" x14ac:dyDescent="0.3">
      <c r="A136" s="179"/>
      <c r="B136" s="102" t="s">
        <v>18</v>
      </c>
      <c r="C136" s="6">
        <v>26860</v>
      </c>
      <c r="D136" s="6">
        <v>19788</v>
      </c>
      <c r="E136" s="6">
        <v>2222</v>
      </c>
      <c r="F136" s="6">
        <v>4849</v>
      </c>
      <c r="G136" s="6">
        <v>11477</v>
      </c>
      <c r="H136" s="6">
        <v>31586</v>
      </c>
      <c r="I136" s="6">
        <v>69922</v>
      </c>
      <c r="J136" s="32"/>
      <c r="K136" s="179"/>
      <c r="L136" s="102" t="s">
        <v>18</v>
      </c>
      <c r="M136" s="94">
        <f t="shared" ref="M136:R138" si="18">C136/$I136*100</f>
        <v>38.414233002488487</v>
      </c>
      <c r="N136" s="94">
        <f t="shared" si="18"/>
        <v>28.300105832213035</v>
      </c>
      <c r="O136" s="94">
        <f t="shared" si="18"/>
        <v>3.1778267212036271</v>
      </c>
      <c r="P136" s="94">
        <f t="shared" si="18"/>
        <v>6.9348702840307768</v>
      </c>
      <c r="Q136" s="94">
        <f t="shared" si="18"/>
        <v>16.414004176081921</v>
      </c>
      <c r="R136" s="94">
        <f t="shared" si="18"/>
        <v>45.173192986470639</v>
      </c>
      <c r="T136" s="69"/>
      <c r="U136" s="69"/>
      <c r="V136" s="69"/>
      <c r="W136" s="69"/>
      <c r="X136" s="69"/>
      <c r="Y136" s="69"/>
      <c r="AA136" s="69"/>
      <c r="AB136" s="69"/>
      <c r="AC136" s="69"/>
      <c r="AD136" s="69"/>
      <c r="AE136" s="69"/>
      <c r="AF136" s="69"/>
    </row>
    <row r="137" spans="1:32" s="48" customFormat="1" x14ac:dyDescent="0.3">
      <c r="A137" s="179"/>
      <c r="B137" s="79" t="s">
        <v>33</v>
      </c>
      <c r="C137" s="6">
        <v>2326</v>
      </c>
      <c r="D137" s="6">
        <v>1619</v>
      </c>
      <c r="E137" s="6">
        <v>272</v>
      </c>
      <c r="F137" s="6">
        <v>434</v>
      </c>
      <c r="G137" s="6">
        <v>1425</v>
      </c>
      <c r="H137" s="6">
        <v>6105</v>
      </c>
      <c r="I137" s="6">
        <v>9856</v>
      </c>
      <c r="J137" s="32"/>
      <c r="K137" s="179"/>
      <c r="L137" s="79" t="s">
        <v>33</v>
      </c>
      <c r="M137" s="94">
        <f t="shared" si="18"/>
        <v>23.599837662337659</v>
      </c>
      <c r="N137" s="94">
        <f t="shared" si="18"/>
        <v>16.42654220779221</v>
      </c>
      <c r="O137" s="94">
        <f t="shared" si="18"/>
        <v>2.7597402597402598</v>
      </c>
      <c r="P137" s="94">
        <f t="shared" si="18"/>
        <v>4.4034090909090908</v>
      </c>
      <c r="Q137" s="94">
        <f t="shared" si="18"/>
        <v>14.458198051948051</v>
      </c>
      <c r="R137" s="94">
        <f t="shared" si="18"/>
        <v>61.941964285714292</v>
      </c>
      <c r="T137" s="69"/>
      <c r="U137" s="69"/>
      <c r="V137" s="69"/>
      <c r="W137" s="69"/>
      <c r="X137" s="69"/>
      <c r="Y137" s="69"/>
      <c r="AA137" s="69"/>
      <c r="AB137" s="69"/>
      <c r="AC137" s="69"/>
      <c r="AD137" s="69"/>
      <c r="AE137" s="69"/>
      <c r="AF137" s="69"/>
    </row>
    <row r="138" spans="1:32" s="48" customFormat="1" x14ac:dyDescent="0.3">
      <c r="A138" s="179"/>
      <c r="B138" s="119" t="s">
        <v>19</v>
      </c>
      <c r="C138" s="6">
        <v>4188</v>
      </c>
      <c r="D138" s="6">
        <v>3328</v>
      </c>
      <c r="E138" s="6">
        <v>311</v>
      </c>
      <c r="F138" s="6">
        <v>548</v>
      </c>
      <c r="G138" s="6">
        <v>1424</v>
      </c>
      <c r="H138" s="6">
        <v>6969</v>
      </c>
      <c r="I138" s="6">
        <v>12580</v>
      </c>
      <c r="J138" s="32"/>
      <c r="K138" s="179"/>
      <c r="L138" s="119" t="s">
        <v>19</v>
      </c>
      <c r="M138" s="94">
        <f t="shared" si="18"/>
        <v>33.290937996820354</v>
      </c>
      <c r="N138" s="94">
        <f t="shared" si="18"/>
        <v>26.454689984101748</v>
      </c>
      <c r="O138" s="94">
        <f t="shared" si="18"/>
        <v>2.4721780604133543</v>
      </c>
      <c r="P138" s="94">
        <f t="shared" si="18"/>
        <v>4.3561208267090619</v>
      </c>
      <c r="Q138" s="94">
        <f t="shared" si="18"/>
        <v>11.319554848966613</v>
      </c>
      <c r="R138" s="94">
        <f t="shared" si="18"/>
        <v>55.397456279809219</v>
      </c>
      <c r="T138" s="69"/>
      <c r="U138" s="69"/>
      <c r="V138" s="69"/>
      <c r="W138" s="69"/>
      <c r="X138" s="69"/>
      <c r="Y138" s="69"/>
      <c r="AA138" s="69"/>
      <c r="AB138" s="69"/>
      <c r="AC138" s="69"/>
      <c r="AD138" s="69"/>
      <c r="AE138" s="69"/>
      <c r="AF138" s="69"/>
    </row>
    <row r="139" spans="1:32" s="48" customFormat="1" x14ac:dyDescent="0.3">
      <c r="A139" s="179" t="s">
        <v>46</v>
      </c>
      <c r="B139" s="119"/>
      <c r="C139" s="6"/>
      <c r="D139" s="6"/>
      <c r="E139" s="6"/>
      <c r="F139" s="6"/>
      <c r="G139" s="6"/>
      <c r="H139" s="6"/>
      <c r="I139" s="6"/>
      <c r="J139" s="90"/>
      <c r="K139" s="179" t="s">
        <v>46</v>
      </c>
      <c r="L139" s="119"/>
      <c r="M139" s="94"/>
      <c r="N139" s="94"/>
      <c r="O139" s="94"/>
      <c r="P139" s="94"/>
      <c r="Q139" s="94"/>
      <c r="R139" s="94"/>
      <c r="T139" s="69"/>
      <c r="U139" s="69"/>
      <c r="V139" s="69"/>
      <c r="W139" s="69"/>
      <c r="X139" s="69"/>
      <c r="Y139" s="69"/>
      <c r="AA139" s="69"/>
      <c r="AB139" s="69"/>
      <c r="AC139" s="69"/>
      <c r="AD139" s="69"/>
      <c r="AE139" s="69"/>
      <c r="AF139" s="69"/>
    </row>
    <row r="140" spans="1:32" s="48" customFormat="1" ht="12.75" customHeight="1" x14ac:dyDescent="0.3">
      <c r="A140" s="179"/>
      <c r="B140" s="102" t="s">
        <v>18</v>
      </c>
      <c r="C140" s="6">
        <v>42448</v>
      </c>
      <c r="D140" s="6">
        <v>33227</v>
      </c>
      <c r="E140" s="6">
        <v>2994</v>
      </c>
      <c r="F140" s="6">
        <v>6227</v>
      </c>
      <c r="G140" s="6">
        <v>16558</v>
      </c>
      <c r="H140" s="6">
        <v>31348</v>
      </c>
      <c r="I140" s="6">
        <v>90353</v>
      </c>
      <c r="J140" s="32"/>
      <c r="K140" s="179"/>
      <c r="L140" s="102" t="s">
        <v>18</v>
      </c>
      <c r="M140" s="94">
        <f t="shared" ref="M140:R142" si="19">C140/$I140*100</f>
        <v>46.980177747280109</v>
      </c>
      <c r="N140" s="94">
        <f t="shared" si="19"/>
        <v>36.774650537336889</v>
      </c>
      <c r="O140" s="94">
        <f t="shared" si="19"/>
        <v>3.3136697176629442</v>
      </c>
      <c r="P140" s="94">
        <f t="shared" si="19"/>
        <v>6.8918574922802787</v>
      </c>
      <c r="Q140" s="94">
        <f t="shared" si="19"/>
        <v>18.325899527409163</v>
      </c>
      <c r="R140" s="94">
        <f t="shared" si="19"/>
        <v>34.695029495423505</v>
      </c>
      <c r="T140" s="69"/>
      <c r="U140" s="69"/>
      <c r="V140" s="69"/>
      <c r="W140" s="69"/>
      <c r="X140" s="69"/>
      <c r="Y140" s="69"/>
      <c r="AA140" s="69"/>
      <c r="AB140" s="69"/>
      <c r="AC140" s="69"/>
      <c r="AD140" s="69"/>
      <c r="AE140" s="69"/>
      <c r="AF140" s="69"/>
    </row>
    <row r="141" spans="1:32" s="48" customFormat="1" x14ac:dyDescent="0.3">
      <c r="A141" s="179"/>
      <c r="B141" s="79" t="s">
        <v>33</v>
      </c>
      <c r="C141" s="6">
        <v>3075</v>
      </c>
      <c r="D141" s="6">
        <v>2427</v>
      </c>
      <c r="E141" s="6">
        <v>252</v>
      </c>
      <c r="F141" s="6">
        <v>396</v>
      </c>
      <c r="G141" s="6">
        <v>1595</v>
      </c>
      <c r="H141" s="6">
        <v>5292</v>
      </c>
      <c r="I141" s="6">
        <v>9962</v>
      </c>
      <c r="J141" s="32"/>
      <c r="K141" s="179"/>
      <c r="L141" s="79" t="s">
        <v>33</v>
      </c>
      <c r="M141" s="94">
        <f t="shared" si="19"/>
        <v>30.867295723750249</v>
      </c>
      <c r="N141" s="94">
        <f t="shared" si="19"/>
        <v>24.36257779562337</v>
      </c>
      <c r="O141" s="94">
        <f t="shared" si="19"/>
        <v>2.5296125276048986</v>
      </c>
      <c r="P141" s="94">
        <f t="shared" si="19"/>
        <v>3.9751054005219832</v>
      </c>
      <c r="Q141" s="94">
        <f t="shared" si="19"/>
        <v>16.010841196546881</v>
      </c>
      <c r="R141" s="94">
        <f t="shared" si="19"/>
        <v>53.121863079702869</v>
      </c>
      <c r="T141" s="69"/>
      <c r="U141" s="69"/>
      <c r="V141" s="69"/>
      <c r="W141" s="69"/>
      <c r="X141" s="69"/>
      <c r="Y141" s="69"/>
      <c r="AA141" s="69"/>
      <c r="AB141" s="69"/>
      <c r="AC141" s="69"/>
      <c r="AD141" s="69"/>
      <c r="AE141" s="69"/>
      <c r="AF141" s="69"/>
    </row>
    <row r="142" spans="1:32" s="48" customFormat="1" x14ac:dyDescent="0.3">
      <c r="A142" s="179"/>
      <c r="B142" s="119" t="s">
        <v>19</v>
      </c>
      <c r="C142" s="6">
        <v>2395</v>
      </c>
      <c r="D142" s="6">
        <v>1988</v>
      </c>
      <c r="E142" s="6">
        <v>158</v>
      </c>
      <c r="F142" s="6">
        <v>249</v>
      </c>
      <c r="G142" s="6">
        <v>803</v>
      </c>
      <c r="H142" s="6">
        <v>3364</v>
      </c>
      <c r="I142" s="6">
        <v>6561</v>
      </c>
      <c r="J142" s="32"/>
      <c r="K142" s="179"/>
      <c r="L142" s="119" t="s">
        <v>19</v>
      </c>
      <c r="M142" s="94">
        <f t="shared" si="19"/>
        <v>36.503581771071481</v>
      </c>
      <c r="N142" s="94">
        <f t="shared" si="19"/>
        <v>30.30025910684347</v>
      </c>
      <c r="O142" s="94">
        <f t="shared" si="19"/>
        <v>2.408169486358787</v>
      </c>
      <c r="P142" s="94">
        <f t="shared" si="19"/>
        <v>3.7951531778692273</v>
      </c>
      <c r="Q142" s="94">
        <f t="shared" si="19"/>
        <v>12.238987959152569</v>
      </c>
      <c r="R142" s="94">
        <f t="shared" si="19"/>
        <v>51.27267184880354</v>
      </c>
      <c r="T142" s="69"/>
      <c r="U142" s="69"/>
      <c r="V142" s="69"/>
      <c r="W142" s="69"/>
      <c r="X142" s="69"/>
      <c r="Y142" s="69"/>
      <c r="AA142" s="69"/>
      <c r="AB142" s="69"/>
      <c r="AC142" s="69"/>
      <c r="AD142" s="69"/>
      <c r="AE142" s="69"/>
      <c r="AF142" s="69"/>
    </row>
    <row r="143" spans="1:32" s="48" customFormat="1" x14ac:dyDescent="0.3">
      <c r="A143" s="179" t="s">
        <v>55</v>
      </c>
      <c r="B143" s="119"/>
      <c r="C143" s="6"/>
      <c r="D143" s="6"/>
      <c r="E143" s="6"/>
      <c r="F143" s="6"/>
      <c r="G143" s="6"/>
      <c r="H143" s="6"/>
      <c r="I143" s="6"/>
      <c r="J143" s="90"/>
      <c r="K143" s="179" t="s">
        <v>55</v>
      </c>
      <c r="L143" s="119"/>
      <c r="M143" s="94"/>
      <c r="N143" s="94"/>
      <c r="O143" s="94"/>
      <c r="P143" s="94"/>
      <c r="Q143" s="94"/>
      <c r="R143" s="94"/>
      <c r="T143" s="69"/>
      <c r="U143" s="69"/>
      <c r="V143" s="69"/>
      <c r="W143" s="69"/>
      <c r="X143" s="69"/>
      <c r="Y143" s="69"/>
      <c r="AA143" s="69"/>
      <c r="AB143" s="69"/>
      <c r="AC143" s="69"/>
      <c r="AD143" s="69"/>
      <c r="AE143" s="69"/>
      <c r="AF143" s="69"/>
    </row>
    <row r="144" spans="1:32" s="48" customFormat="1" ht="12.75" customHeight="1" x14ac:dyDescent="0.3">
      <c r="A144" s="179"/>
      <c r="B144" s="102" t="s">
        <v>18</v>
      </c>
      <c r="C144" s="6">
        <v>290211</v>
      </c>
      <c r="D144" s="6">
        <v>232728</v>
      </c>
      <c r="E144" s="6">
        <v>14132</v>
      </c>
      <c r="F144" s="6">
        <v>43351</v>
      </c>
      <c r="G144" s="6">
        <v>46879</v>
      </c>
      <c r="H144" s="6">
        <v>102350</v>
      </c>
      <c r="I144" s="6">
        <v>439440</v>
      </c>
      <c r="J144" s="32"/>
      <c r="K144" s="179"/>
      <c r="L144" s="102" t="s">
        <v>18</v>
      </c>
      <c r="M144" s="94">
        <f t="shared" ref="M144:R146" si="20">C144/$I144*100</f>
        <v>66.041097760786457</v>
      </c>
      <c r="N144" s="94">
        <f t="shared" si="20"/>
        <v>52.960131075914795</v>
      </c>
      <c r="O144" s="94">
        <f t="shared" si="20"/>
        <v>3.2159111596577463</v>
      </c>
      <c r="P144" s="94">
        <f t="shared" si="20"/>
        <v>9.8650555252139096</v>
      </c>
      <c r="Q144" s="94">
        <f t="shared" si="20"/>
        <v>10.667895503367923</v>
      </c>
      <c r="R144" s="94">
        <f t="shared" si="20"/>
        <v>23.29100673584562</v>
      </c>
      <c r="T144" s="69"/>
      <c r="U144" s="69"/>
      <c r="V144" s="69"/>
      <c r="W144" s="69"/>
      <c r="X144" s="69"/>
      <c r="Y144" s="69"/>
      <c r="AA144" s="69"/>
      <c r="AB144" s="69"/>
      <c r="AC144" s="69"/>
      <c r="AD144" s="69"/>
      <c r="AE144" s="69"/>
      <c r="AF144" s="69"/>
    </row>
    <row r="145" spans="1:32" s="48" customFormat="1" x14ac:dyDescent="0.3">
      <c r="A145" s="179"/>
      <c r="B145" s="79" t="s">
        <v>33</v>
      </c>
      <c r="C145" s="6">
        <v>12158</v>
      </c>
      <c r="D145" s="6">
        <v>9402</v>
      </c>
      <c r="E145" s="6">
        <v>879</v>
      </c>
      <c r="F145" s="6">
        <v>1876</v>
      </c>
      <c r="G145" s="6">
        <v>3701</v>
      </c>
      <c r="H145" s="6">
        <v>13622</v>
      </c>
      <c r="I145" s="6">
        <v>29480</v>
      </c>
      <c r="J145" s="32"/>
      <c r="K145" s="179"/>
      <c r="L145" s="79" t="s">
        <v>33</v>
      </c>
      <c r="M145" s="94">
        <f t="shared" si="20"/>
        <v>41.241519674355501</v>
      </c>
      <c r="N145" s="94">
        <f t="shared" si="20"/>
        <v>31.892808683853456</v>
      </c>
      <c r="O145" s="94">
        <f t="shared" si="20"/>
        <v>2.9816824966078697</v>
      </c>
      <c r="P145" s="94">
        <f t="shared" si="20"/>
        <v>6.3636363636363633</v>
      </c>
      <c r="Q145" s="94">
        <f t="shared" si="20"/>
        <v>12.554274084124831</v>
      </c>
      <c r="R145" s="94">
        <f t="shared" si="20"/>
        <v>46.207598371777472</v>
      </c>
      <c r="T145" s="69"/>
      <c r="U145" s="69"/>
      <c r="V145" s="69"/>
      <c r="W145" s="69"/>
      <c r="X145" s="69"/>
      <c r="Y145" s="69"/>
      <c r="AA145" s="69"/>
      <c r="AB145" s="69"/>
      <c r="AC145" s="69"/>
      <c r="AD145" s="69"/>
      <c r="AE145" s="69"/>
      <c r="AF145" s="69"/>
    </row>
    <row r="146" spans="1:32" s="48" customFormat="1" x14ac:dyDescent="0.3">
      <c r="A146" s="179"/>
      <c r="B146" s="119" t="s">
        <v>19</v>
      </c>
      <c r="C146" s="6">
        <v>13449</v>
      </c>
      <c r="D146" s="6">
        <v>11030</v>
      </c>
      <c r="E146" s="6">
        <v>757</v>
      </c>
      <c r="F146" s="6">
        <v>1662</v>
      </c>
      <c r="G146" s="6">
        <v>2767</v>
      </c>
      <c r="H146" s="6">
        <v>15058</v>
      </c>
      <c r="I146" s="6">
        <v>31274</v>
      </c>
      <c r="J146" s="32"/>
      <c r="K146" s="179"/>
      <c r="L146" s="119" t="s">
        <v>19</v>
      </c>
      <c r="M146" s="94">
        <f t="shared" si="20"/>
        <v>43.003773102257462</v>
      </c>
      <c r="N146" s="94">
        <f t="shared" si="20"/>
        <v>35.268913474451615</v>
      </c>
      <c r="O146" s="94">
        <f t="shared" si="20"/>
        <v>2.4205410244931889</v>
      </c>
      <c r="P146" s="94">
        <f t="shared" si="20"/>
        <v>5.3143186033126559</v>
      </c>
      <c r="Q146" s="94">
        <f t="shared" si="20"/>
        <v>8.8476050393297943</v>
      </c>
      <c r="R146" s="94">
        <f t="shared" si="20"/>
        <v>48.148621858412739</v>
      </c>
      <c r="T146" s="69"/>
      <c r="U146" s="69"/>
      <c r="V146" s="69"/>
      <c r="W146" s="69"/>
      <c r="X146" s="69"/>
      <c r="Y146" s="69"/>
      <c r="AA146" s="69"/>
      <c r="AB146" s="69"/>
      <c r="AC146" s="69"/>
      <c r="AD146" s="69"/>
      <c r="AE146" s="69"/>
      <c r="AF146" s="69"/>
    </row>
    <row r="147" spans="1:32" s="48" customFormat="1" x14ac:dyDescent="0.3">
      <c r="A147" s="65"/>
      <c r="B147" s="65"/>
      <c r="C147" s="36"/>
      <c r="D147" s="36"/>
      <c r="E147" s="36"/>
      <c r="F147" s="36"/>
      <c r="G147" s="36"/>
      <c r="H147" s="36"/>
      <c r="I147" s="36">
        <f>SUM(I132:I146)</f>
        <v>740336</v>
      </c>
      <c r="J147" s="32"/>
      <c r="K147" s="146"/>
      <c r="L147" s="65"/>
      <c r="M147" s="35"/>
      <c r="N147" s="35"/>
      <c r="O147" s="35"/>
      <c r="P147" s="35"/>
      <c r="Q147" s="35"/>
      <c r="R147" s="35"/>
      <c r="T147" s="69"/>
      <c r="U147" s="69"/>
      <c r="V147" s="69"/>
      <c r="W147" s="69"/>
      <c r="X147" s="69"/>
      <c r="Y147" s="69"/>
    </row>
    <row r="148" spans="1:32" x14ac:dyDescent="0.3">
      <c r="E148" s="90" t="s">
        <v>25</v>
      </c>
    </row>
    <row r="149" spans="1:32" ht="23.25" customHeight="1" x14ac:dyDescent="0.3">
      <c r="A149" s="193" t="s">
        <v>104</v>
      </c>
      <c r="B149" s="193"/>
      <c r="C149" s="193"/>
      <c r="D149" s="193"/>
      <c r="E149" s="193"/>
      <c r="F149" s="193"/>
      <c r="G149" s="193"/>
      <c r="H149" s="193"/>
      <c r="I149" s="193"/>
      <c r="J149" s="36"/>
      <c r="K149" s="194" t="s">
        <v>104</v>
      </c>
      <c r="L149" s="194"/>
      <c r="M149" s="194"/>
      <c r="N149" s="194"/>
      <c r="O149" s="194"/>
      <c r="P149" s="194"/>
      <c r="Q149" s="194"/>
      <c r="R149" s="194"/>
    </row>
    <row r="150" spans="1:32" s="48" customFormat="1" ht="28.5" customHeight="1" x14ac:dyDescent="0.3">
      <c r="A150" s="180" t="s">
        <v>43</v>
      </c>
      <c r="B150" s="188" t="s">
        <v>28</v>
      </c>
      <c r="C150" s="185" t="s">
        <v>0</v>
      </c>
      <c r="D150" s="185" t="s">
        <v>1</v>
      </c>
      <c r="E150" s="200" t="s">
        <v>2</v>
      </c>
      <c r="F150" s="201"/>
      <c r="G150" s="185" t="s">
        <v>3</v>
      </c>
      <c r="H150" s="185" t="s">
        <v>4</v>
      </c>
      <c r="I150" s="185" t="s">
        <v>40</v>
      </c>
      <c r="J150" s="90"/>
      <c r="K150" s="180" t="s">
        <v>43</v>
      </c>
      <c r="L150" s="188" t="s">
        <v>10</v>
      </c>
      <c r="M150" s="185" t="s">
        <v>0</v>
      </c>
      <c r="N150" s="185" t="s">
        <v>1</v>
      </c>
      <c r="O150" s="200" t="s">
        <v>2</v>
      </c>
      <c r="P150" s="201"/>
      <c r="Q150" s="185" t="s">
        <v>3</v>
      </c>
      <c r="R150" s="185" t="s">
        <v>4</v>
      </c>
    </row>
    <row r="151" spans="1:32" s="48" customFormat="1" x14ac:dyDescent="0.3">
      <c r="A151" s="181"/>
      <c r="B151" s="189"/>
      <c r="C151" s="186"/>
      <c r="D151" s="186"/>
      <c r="E151" s="120" t="s">
        <v>5</v>
      </c>
      <c r="F151" s="120" t="s">
        <v>6</v>
      </c>
      <c r="G151" s="186"/>
      <c r="H151" s="186"/>
      <c r="I151" s="186"/>
      <c r="J151" s="90"/>
      <c r="K151" s="181"/>
      <c r="L151" s="189"/>
      <c r="M151" s="186"/>
      <c r="N151" s="186"/>
      <c r="O151" s="120" t="s">
        <v>5</v>
      </c>
      <c r="P151" s="120" t="s">
        <v>6</v>
      </c>
      <c r="Q151" s="186"/>
      <c r="R151" s="186"/>
      <c r="AA151" s="90"/>
    </row>
    <row r="152" spans="1:32" s="48" customFormat="1" x14ac:dyDescent="0.3">
      <c r="A152" s="179" t="s">
        <v>44</v>
      </c>
      <c r="B152" s="87"/>
      <c r="C152" s="124"/>
      <c r="D152" s="124"/>
      <c r="E152" s="124"/>
      <c r="F152" s="124"/>
      <c r="G152" s="124"/>
      <c r="H152" s="124"/>
      <c r="I152" s="6"/>
      <c r="J152" s="90"/>
      <c r="K152" s="179" t="s">
        <v>44</v>
      </c>
      <c r="L152" s="49"/>
      <c r="M152" s="124"/>
      <c r="N152" s="124"/>
      <c r="O152" s="124"/>
      <c r="P152" s="124"/>
      <c r="Q152" s="124"/>
      <c r="R152" s="124"/>
    </row>
    <row r="153" spans="1:32" s="48" customFormat="1" ht="12.75" customHeight="1" x14ac:dyDescent="0.3">
      <c r="A153" s="179"/>
      <c r="B153" s="102" t="s">
        <v>18</v>
      </c>
      <c r="C153" s="6">
        <v>26132</v>
      </c>
      <c r="D153" s="6">
        <v>21590</v>
      </c>
      <c r="E153" s="6">
        <v>947</v>
      </c>
      <c r="F153" s="6">
        <v>3596</v>
      </c>
      <c r="G153" s="6">
        <v>4145</v>
      </c>
      <c r="H153" s="6">
        <v>3502</v>
      </c>
      <c r="I153" s="6">
        <v>33779</v>
      </c>
      <c r="J153" s="32"/>
      <c r="K153" s="179"/>
      <c r="L153" s="102" t="s">
        <v>18</v>
      </c>
      <c r="M153" s="94">
        <f t="shared" ref="M153:R155" si="21">C153/$I153*100</f>
        <v>77.361674413096893</v>
      </c>
      <c r="N153" s="94">
        <f t="shared" si="21"/>
        <v>63.91545042778057</v>
      </c>
      <c r="O153" s="94">
        <f t="shared" si="21"/>
        <v>2.8035169780040854</v>
      </c>
      <c r="P153" s="94">
        <f t="shared" si="21"/>
        <v>10.645667426507593</v>
      </c>
      <c r="Q153" s="94">
        <f t="shared" si="21"/>
        <v>12.270937564759169</v>
      </c>
      <c r="R153" s="94">
        <f t="shared" si="21"/>
        <v>10.367388022143935</v>
      </c>
      <c r="T153" s="69"/>
      <c r="U153" s="69"/>
      <c r="V153" s="69"/>
      <c r="W153" s="69"/>
      <c r="X153" s="69"/>
      <c r="Y153" s="69"/>
      <c r="AA153" s="69"/>
      <c r="AB153" s="69"/>
      <c r="AC153" s="69"/>
      <c r="AD153" s="69"/>
      <c r="AE153" s="69"/>
      <c r="AF153" s="69"/>
    </row>
    <row r="154" spans="1:32" s="48" customFormat="1" x14ac:dyDescent="0.3">
      <c r="A154" s="179"/>
      <c r="B154" s="79" t="s">
        <v>33</v>
      </c>
      <c r="C154" s="6">
        <v>3198</v>
      </c>
      <c r="D154" s="6">
        <v>2635</v>
      </c>
      <c r="E154" s="6">
        <v>120</v>
      </c>
      <c r="F154" s="6">
        <v>443</v>
      </c>
      <c r="G154" s="6">
        <v>467</v>
      </c>
      <c r="H154" s="6">
        <v>971</v>
      </c>
      <c r="I154" s="6">
        <v>4636</v>
      </c>
      <c r="J154" s="32"/>
      <c r="K154" s="179"/>
      <c r="L154" s="79" t="s">
        <v>33</v>
      </c>
      <c r="M154" s="94">
        <f t="shared" si="21"/>
        <v>68.981880931837793</v>
      </c>
      <c r="N154" s="94">
        <f t="shared" si="21"/>
        <v>56.837791199309748</v>
      </c>
      <c r="O154" s="94">
        <f t="shared" si="21"/>
        <v>2.5884383088869716</v>
      </c>
      <c r="P154" s="94">
        <f t="shared" si="21"/>
        <v>9.5556514236410699</v>
      </c>
      <c r="Q154" s="94">
        <f t="shared" si="21"/>
        <v>10.073339085418464</v>
      </c>
      <c r="R154" s="94">
        <f t="shared" si="21"/>
        <v>20.944779982743743</v>
      </c>
      <c r="T154" s="69"/>
      <c r="U154" s="69"/>
      <c r="V154" s="69"/>
      <c r="W154" s="69"/>
      <c r="X154" s="69"/>
      <c r="Y154" s="69"/>
      <c r="AA154" s="69"/>
      <c r="AB154" s="69"/>
      <c r="AC154" s="69"/>
      <c r="AD154" s="69"/>
      <c r="AE154" s="69"/>
      <c r="AF154" s="69"/>
    </row>
    <row r="155" spans="1:32" s="48" customFormat="1" x14ac:dyDescent="0.3">
      <c r="A155" s="179"/>
      <c r="B155" s="119" t="s">
        <v>19</v>
      </c>
      <c r="C155" s="6">
        <v>2597</v>
      </c>
      <c r="D155" s="6">
        <v>2221</v>
      </c>
      <c r="E155" s="6">
        <v>92</v>
      </c>
      <c r="F155" s="6">
        <v>284</v>
      </c>
      <c r="G155" s="6">
        <v>466</v>
      </c>
      <c r="H155" s="6">
        <v>1161</v>
      </c>
      <c r="I155" s="6">
        <v>4224</v>
      </c>
      <c r="J155" s="32"/>
      <c r="K155" s="179"/>
      <c r="L155" s="119" t="s">
        <v>19</v>
      </c>
      <c r="M155" s="94">
        <f t="shared" si="21"/>
        <v>61.482007575757578</v>
      </c>
      <c r="N155" s="94">
        <f t="shared" si="21"/>
        <v>52.580492424242422</v>
      </c>
      <c r="O155" s="94">
        <f t="shared" si="21"/>
        <v>2.1780303030303032</v>
      </c>
      <c r="P155" s="94">
        <f t="shared" si="21"/>
        <v>6.7234848484848477</v>
      </c>
      <c r="Q155" s="94">
        <f t="shared" si="21"/>
        <v>11.032196969696969</v>
      </c>
      <c r="R155" s="94">
        <f t="shared" si="21"/>
        <v>27.485795454545453</v>
      </c>
      <c r="T155" s="69"/>
      <c r="U155" s="69"/>
      <c r="V155" s="69"/>
      <c r="W155" s="69"/>
      <c r="X155" s="69"/>
      <c r="Y155" s="69"/>
      <c r="AA155" s="69"/>
      <c r="AB155" s="69"/>
      <c r="AC155" s="69"/>
      <c r="AD155" s="69"/>
      <c r="AE155" s="69"/>
      <c r="AF155" s="69"/>
    </row>
    <row r="156" spans="1:32" s="48" customFormat="1" x14ac:dyDescent="0.3">
      <c r="A156" s="179" t="s">
        <v>54</v>
      </c>
      <c r="B156" s="119"/>
      <c r="C156" s="6"/>
      <c r="D156" s="6"/>
      <c r="E156" s="6"/>
      <c r="F156" s="6"/>
      <c r="G156" s="6"/>
      <c r="H156" s="6"/>
      <c r="I156" s="6"/>
      <c r="J156" s="32"/>
      <c r="K156" s="179" t="s">
        <v>54</v>
      </c>
      <c r="L156" s="119"/>
      <c r="M156" s="94"/>
      <c r="N156" s="94"/>
      <c r="O156" s="94"/>
      <c r="P156" s="94"/>
      <c r="Q156" s="94"/>
      <c r="R156" s="94"/>
      <c r="T156" s="69"/>
      <c r="U156" s="69"/>
      <c r="V156" s="69"/>
      <c r="W156" s="69"/>
      <c r="X156" s="69"/>
      <c r="Y156" s="69"/>
      <c r="AA156" s="69"/>
      <c r="AB156" s="69"/>
      <c r="AC156" s="69"/>
      <c r="AD156" s="69"/>
      <c r="AE156" s="69"/>
      <c r="AF156" s="69"/>
    </row>
    <row r="157" spans="1:32" s="48" customFormat="1" ht="12.75" customHeight="1" x14ac:dyDescent="0.3">
      <c r="A157" s="179"/>
      <c r="B157" s="102" t="s">
        <v>18</v>
      </c>
      <c r="C157" s="6">
        <v>46562</v>
      </c>
      <c r="D157" s="6">
        <v>34708</v>
      </c>
      <c r="E157" s="6">
        <v>3832</v>
      </c>
      <c r="F157" s="6">
        <v>8022</v>
      </c>
      <c r="G157" s="6">
        <v>16410</v>
      </c>
      <c r="H157" s="6">
        <v>31675</v>
      </c>
      <c r="I157" s="6">
        <v>94647</v>
      </c>
      <c r="J157" s="32"/>
      <c r="K157" s="179"/>
      <c r="L157" s="102" t="s">
        <v>18</v>
      </c>
      <c r="M157" s="94">
        <f t="shared" ref="M157:R159" si="22">C157/$I157*100</f>
        <v>49.195431445265037</v>
      </c>
      <c r="N157" s="94">
        <f t="shared" si="22"/>
        <v>36.670998552516195</v>
      </c>
      <c r="O157" s="94">
        <f t="shared" si="22"/>
        <v>4.0487284330195354</v>
      </c>
      <c r="P157" s="94">
        <f t="shared" si="22"/>
        <v>8.4757044597293092</v>
      </c>
      <c r="Q157" s="94">
        <f t="shared" si="22"/>
        <v>17.338108973343054</v>
      </c>
      <c r="R157" s="94">
        <f t="shared" si="22"/>
        <v>33.466459581391909</v>
      </c>
      <c r="T157" s="69"/>
      <c r="U157" s="69"/>
      <c r="V157" s="69"/>
      <c r="W157" s="69"/>
      <c r="X157" s="69"/>
      <c r="Y157" s="69"/>
      <c r="AA157" s="69"/>
      <c r="AB157" s="69"/>
      <c r="AC157" s="69"/>
      <c r="AD157" s="69"/>
      <c r="AE157" s="69"/>
      <c r="AF157" s="69"/>
    </row>
    <row r="158" spans="1:32" s="48" customFormat="1" x14ac:dyDescent="0.3">
      <c r="A158" s="179"/>
      <c r="B158" s="79" t="s">
        <v>33</v>
      </c>
      <c r="C158" s="6">
        <v>2793</v>
      </c>
      <c r="D158" s="6">
        <v>1865</v>
      </c>
      <c r="E158" s="6">
        <v>387</v>
      </c>
      <c r="F158" s="6">
        <v>541</v>
      </c>
      <c r="G158" s="6">
        <v>2103</v>
      </c>
      <c r="H158" s="6">
        <v>5388</v>
      </c>
      <c r="I158" s="6">
        <v>10284</v>
      </c>
      <c r="J158" s="32"/>
      <c r="K158" s="179"/>
      <c r="L158" s="79" t="s">
        <v>33</v>
      </c>
      <c r="M158" s="94">
        <f t="shared" si="22"/>
        <v>27.158693115519256</v>
      </c>
      <c r="N158" s="94">
        <f t="shared" si="22"/>
        <v>18.134966938934266</v>
      </c>
      <c r="O158" s="94">
        <f t="shared" si="22"/>
        <v>3.7631271878646442</v>
      </c>
      <c r="P158" s="94">
        <f t="shared" si="22"/>
        <v>5.2605989887203419</v>
      </c>
      <c r="Q158" s="94">
        <f t="shared" si="22"/>
        <v>20.449241540256711</v>
      </c>
      <c r="R158" s="94">
        <f t="shared" si="22"/>
        <v>52.392065344224036</v>
      </c>
      <c r="T158" s="69"/>
      <c r="U158" s="69"/>
      <c r="V158" s="69"/>
      <c r="W158" s="69"/>
      <c r="X158" s="69"/>
      <c r="Y158" s="69"/>
      <c r="AA158" s="69"/>
      <c r="AB158" s="69"/>
      <c r="AC158" s="69"/>
      <c r="AD158" s="69"/>
      <c r="AE158" s="69"/>
      <c r="AF158" s="69"/>
    </row>
    <row r="159" spans="1:32" s="48" customFormat="1" x14ac:dyDescent="0.3">
      <c r="A159" s="179"/>
      <c r="B159" s="119" t="s">
        <v>19</v>
      </c>
      <c r="C159" s="6">
        <v>5549</v>
      </c>
      <c r="D159" s="6">
        <v>4181</v>
      </c>
      <c r="E159" s="6">
        <v>436</v>
      </c>
      <c r="F159" s="6">
        <v>931</v>
      </c>
      <c r="G159" s="6">
        <v>2706</v>
      </c>
      <c r="H159" s="6">
        <v>8168</v>
      </c>
      <c r="I159" s="6">
        <v>16423</v>
      </c>
      <c r="J159" s="32"/>
      <c r="K159" s="179"/>
      <c r="L159" s="119" t="s">
        <v>19</v>
      </c>
      <c r="M159" s="94">
        <f t="shared" si="22"/>
        <v>33.787980271570355</v>
      </c>
      <c r="N159" s="94">
        <f t="shared" si="22"/>
        <v>25.458198867442</v>
      </c>
      <c r="O159" s="94">
        <f t="shared" si="22"/>
        <v>2.6548133714912012</v>
      </c>
      <c r="P159" s="94">
        <f t="shared" si="22"/>
        <v>5.6688790111429093</v>
      </c>
      <c r="Q159" s="94">
        <f t="shared" si="22"/>
        <v>16.476892163429337</v>
      </c>
      <c r="R159" s="94">
        <f t="shared" si="22"/>
        <v>49.735127565000305</v>
      </c>
      <c r="T159" s="69"/>
      <c r="U159" s="69"/>
      <c r="V159" s="69"/>
      <c r="W159" s="69"/>
      <c r="X159" s="69"/>
      <c r="Y159" s="69"/>
      <c r="AA159" s="69"/>
      <c r="AB159" s="69"/>
      <c r="AC159" s="69"/>
      <c r="AD159" s="69"/>
      <c r="AE159" s="69"/>
      <c r="AF159" s="69"/>
    </row>
    <row r="160" spans="1:32" s="48" customFormat="1" x14ac:dyDescent="0.3">
      <c r="A160" s="179" t="s">
        <v>46</v>
      </c>
      <c r="B160" s="119"/>
      <c r="C160" s="6"/>
      <c r="D160" s="6"/>
      <c r="E160" s="6"/>
      <c r="F160" s="6"/>
      <c r="G160" s="6"/>
      <c r="H160" s="6"/>
      <c r="I160" s="6"/>
      <c r="J160" s="90"/>
      <c r="K160" s="179" t="s">
        <v>46</v>
      </c>
      <c r="L160" s="119"/>
      <c r="M160" s="94"/>
      <c r="N160" s="94"/>
      <c r="O160" s="94"/>
      <c r="P160" s="94"/>
      <c r="Q160" s="94"/>
      <c r="R160" s="94"/>
      <c r="T160" s="69"/>
      <c r="U160" s="69"/>
      <c r="V160" s="69"/>
      <c r="W160" s="69"/>
      <c r="X160" s="69"/>
      <c r="Y160" s="69"/>
      <c r="AA160" s="69"/>
      <c r="AB160" s="69"/>
      <c r="AC160" s="69"/>
      <c r="AD160" s="69"/>
      <c r="AE160" s="69"/>
      <c r="AF160" s="69"/>
    </row>
    <row r="161" spans="1:32" s="48" customFormat="1" ht="12.75" customHeight="1" x14ac:dyDescent="0.3">
      <c r="A161" s="179"/>
      <c r="B161" s="102" t="s">
        <v>18</v>
      </c>
      <c r="C161" s="6">
        <v>65443</v>
      </c>
      <c r="D161" s="6">
        <v>51431</v>
      </c>
      <c r="E161" s="6">
        <v>4954</v>
      </c>
      <c r="F161" s="6">
        <v>9058</v>
      </c>
      <c r="G161" s="6">
        <v>20246</v>
      </c>
      <c r="H161" s="6">
        <v>29719</v>
      </c>
      <c r="I161" s="6">
        <v>115408</v>
      </c>
      <c r="J161" s="32"/>
      <c r="K161" s="179"/>
      <c r="L161" s="102" t="s">
        <v>18</v>
      </c>
      <c r="M161" s="94">
        <f t="shared" ref="M161:R163" si="23">C161/$I161*100</f>
        <v>56.70577429640926</v>
      </c>
      <c r="N161" s="94">
        <f t="shared" si="23"/>
        <v>44.564501594343547</v>
      </c>
      <c r="O161" s="94">
        <f t="shared" si="23"/>
        <v>4.2925967004020515</v>
      </c>
      <c r="P161" s="94">
        <f t="shared" si="23"/>
        <v>7.8486760016636623</v>
      </c>
      <c r="Q161" s="94">
        <f t="shared" si="23"/>
        <v>17.542977956467489</v>
      </c>
      <c r="R161" s="94">
        <f t="shared" si="23"/>
        <v>25.751247747123251</v>
      </c>
      <c r="T161" s="69"/>
      <c r="U161" s="69"/>
      <c r="V161" s="69"/>
      <c r="W161" s="69"/>
      <c r="X161" s="69"/>
      <c r="Y161" s="69"/>
      <c r="AA161" s="69"/>
      <c r="AB161" s="69"/>
      <c r="AC161" s="69"/>
      <c r="AD161" s="69"/>
      <c r="AE161" s="69"/>
      <c r="AF161" s="69"/>
    </row>
    <row r="162" spans="1:32" s="48" customFormat="1" x14ac:dyDescent="0.3">
      <c r="A162" s="179"/>
      <c r="B162" s="79" t="s">
        <v>33</v>
      </c>
      <c r="C162" s="6">
        <v>3740</v>
      </c>
      <c r="D162" s="6">
        <v>2896</v>
      </c>
      <c r="E162" s="6">
        <v>390</v>
      </c>
      <c r="F162" s="6">
        <v>455</v>
      </c>
      <c r="G162" s="6">
        <v>1941</v>
      </c>
      <c r="H162" s="6">
        <v>4692</v>
      </c>
      <c r="I162" s="6">
        <v>10374</v>
      </c>
      <c r="J162" s="32"/>
      <c r="K162" s="179"/>
      <c r="L162" s="79" t="s">
        <v>33</v>
      </c>
      <c r="M162" s="94">
        <f t="shared" si="23"/>
        <v>36.051667630615</v>
      </c>
      <c r="N162" s="94">
        <f t="shared" si="23"/>
        <v>27.915943705417391</v>
      </c>
      <c r="O162" s="94">
        <f t="shared" si="23"/>
        <v>3.7593984962406015</v>
      </c>
      <c r="P162" s="94">
        <f t="shared" si="23"/>
        <v>4.3859649122807012</v>
      </c>
      <c r="Q162" s="94">
        <f t="shared" si="23"/>
        <v>18.710237131289766</v>
      </c>
      <c r="R162" s="94">
        <f t="shared" si="23"/>
        <v>45.228455754771545</v>
      </c>
      <c r="T162" s="69"/>
      <c r="U162" s="69"/>
      <c r="V162" s="69"/>
      <c r="W162" s="69"/>
      <c r="X162" s="69"/>
      <c r="Y162" s="69"/>
      <c r="AA162" s="69"/>
      <c r="AB162" s="69"/>
      <c r="AC162" s="69"/>
      <c r="AD162" s="69"/>
      <c r="AE162" s="69"/>
      <c r="AF162" s="69"/>
    </row>
    <row r="163" spans="1:32" s="48" customFormat="1" x14ac:dyDescent="0.3">
      <c r="A163" s="179"/>
      <c r="B163" s="119" t="s">
        <v>19</v>
      </c>
      <c r="C163" s="6">
        <v>3402</v>
      </c>
      <c r="D163" s="6">
        <v>2829</v>
      </c>
      <c r="E163" s="6">
        <v>247</v>
      </c>
      <c r="F163" s="6">
        <v>326</v>
      </c>
      <c r="G163" s="6">
        <v>1330</v>
      </c>
      <c r="H163" s="6">
        <v>5009</v>
      </c>
      <c r="I163" s="6">
        <v>9741</v>
      </c>
      <c r="J163" s="32"/>
      <c r="K163" s="179"/>
      <c r="L163" s="119" t="s">
        <v>19</v>
      </c>
      <c r="M163" s="94">
        <f t="shared" si="23"/>
        <v>34.924545734524173</v>
      </c>
      <c r="N163" s="94">
        <f t="shared" si="23"/>
        <v>29.042192793347706</v>
      </c>
      <c r="O163" s="94">
        <f t="shared" si="23"/>
        <v>2.535673955446053</v>
      </c>
      <c r="P163" s="94">
        <f t="shared" si="23"/>
        <v>3.3466789857304176</v>
      </c>
      <c r="Q163" s="94">
        <f t="shared" si="23"/>
        <v>13.653628990863362</v>
      </c>
      <c r="R163" s="94">
        <f t="shared" si="23"/>
        <v>51.421825274612466</v>
      </c>
      <c r="T163" s="69"/>
      <c r="U163" s="69"/>
      <c r="V163" s="69"/>
      <c r="W163" s="69"/>
      <c r="X163" s="69"/>
      <c r="Y163" s="69"/>
      <c r="AA163" s="69"/>
      <c r="AB163" s="69"/>
      <c r="AC163" s="69"/>
      <c r="AD163" s="69"/>
      <c r="AE163" s="69"/>
      <c r="AF163" s="69"/>
    </row>
    <row r="164" spans="1:32" s="48" customFormat="1" x14ac:dyDescent="0.3">
      <c r="A164" s="179" t="s">
        <v>55</v>
      </c>
      <c r="B164" s="119"/>
      <c r="C164" s="6"/>
      <c r="D164" s="6"/>
      <c r="E164" s="6"/>
      <c r="F164" s="6"/>
      <c r="G164" s="6"/>
      <c r="H164" s="6"/>
      <c r="I164" s="6"/>
      <c r="J164" s="90"/>
      <c r="K164" s="179" t="s">
        <v>55</v>
      </c>
      <c r="L164" s="119"/>
      <c r="M164" s="94"/>
      <c r="N164" s="94"/>
      <c r="O164" s="94"/>
      <c r="P164" s="94"/>
      <c r="Q164" s="94"/>
      <c r="R164" s="94"/>
      <c r="T164" s="69"/>
      <c r="U164" s="69"/>
      <c r="V164" s="69"/>
      <c r="W164" s="69"/>
      <c r="X164" s="69"/>
      <c r="Y164" s="69"/>
      <c r="AA164" s="69"/>
      <c r="AB164" s="69"/>
      <c r="AC164" s="69"/>
      <c r="AD164" s="69"/>
      <c r="AE164" s="69"/>
      <c r="AF164" s="69"/>
    </row>
    <row r="165" spans="1:32" s="48" customFormat="1" ht="12.75" customHeight="1" x14ac:dyDescent="0.3">
      <c r="A165" s="179"/>
      <c r="B165" s="102" t="s">
        <v>18</v>
      </c>
      <c r="C165" s="6">
        <v>366244</v>
      </c>
      <c r="D165" s="6">
        <v>289570</v>
      </c>
      <c r="E165" s="6">
        <v>19411</v>
      </c>
      <c r="F165" s="6">
        <v>57262</v>
      </c>
      <c r="G165" s="6">
        <v>42488</v>
      </c>
      <c r="H165" s="6">
        <v>83724</v>
      </c>
      <c r="I165" s="6">
        <v>492455</v>
      </c>
      <c r="J165" s="32"/>
      <c r="K165" s="179"/>
      <c r="L165" s="102" t="s">
        <v>18</v>
      </c>
      <c r="M165" s="94">
        <f t="shared" ref="M165:R167" si="24">C165/$I165*100</f>
        <v>74.371059284604684</v>
      </c>
      <c r="N165" s="94">
        <f t="shared" si="24"/>
        <v>58.801311794986347</v>
      </c>
      <c r="O165" s="94">
        <f t="shared" si="24"/>
        <v>3.9416799504523259</v>
      </c>
      <c r="P165" s="94">
        <f t="shared" si="24"/>
        <v>11.627864474926643</v>
      </c>
      <c r="Q165" s="94">
        <f t="shared" si="24"/>
        <v>8.6277934024428617</v>
      </c>
      <c r="R165" s="94">
        <f t="shared" si="24"/>
        <v>17.001350377191823</v>
      </c>
      <c r="T165" s="69"/>
      <c r="U165" s="69"/>
      <c r="V165" s="69"/>
      <c r="W165" s="69"/>
      <c r="X165" s="69"/>
      <c r="Y165" s="69"/>
      <c r="AA165" s="69"/>
      <c r="AB165" s="69"/>
      <c r="AC165" s="69"/>
      <c r="AD165" s="69"/>
      <c r="AE165" s="69"/>
      <c r="AF165" s="69"/>
    </row>
    <row r="166" spans="1:32" s="48" customFormat="1" x14ac:dyDescent="0.3">
      <c r="A166" s="179"/>
      <c r="B166" s="79" t="s">
        <v>33</v>
      </c>
      <c r="C166" s="6">
        <v>10410</v>
      </c>
      <c r="D166" s="6">
        <v>7951</v>
      </c>
      <c r="E166" s="6">
        <v>862</v>
      </c>
      <c r="F166" s="6">
        <v>1598</v>
      </c>
      <c r="G166" s="6">
        <v>3482</v>
      </c>
      <c r="H166" s="6">
        <v>11189</v>
      </c>
      <c r="I166" s="6">
        <v>25081</v>
      </c>
      <c r="J166" s="32"/>
      <c r="K166" s="179"/>
      <c r="L166" s="79" t="s">
        <v>33</v>
      </c>
      <c r="M166" s="94">
        <f t="shared" si="24"/>
        <v>41.505522108368886</v>
      </c>
      <c r="N166" s="94">
        <f t="shared" si="24"/>
        <v>31.701287827439096</v>
      </c>
      <c r="O166" s="94">
        <f t="shared" si="24"/>
        <v>3.4368645588293929</v>
      </c>
      <c r="P166" s="94">
        <f t="shared" si="24"/>
        <v>6.3713568039551847</v>
      </c>
      <c r="Q166" s="94">
        <f t="shared" si="24"/>
        <v>13.883019018380446</v>
      </c>
      <c r="R166" s="94">
        <f t="shared" si="24"/>
        <v>44.611458873250669</v>
      </c>
      <c r="T166" s="69"/>
      <c r="U166" s="69"/>
      <c r="V166" s="69"/>
      <c r="W166" s="69"/>
      <c r="X166" s="69"/>
      <c r="Y166" s="69"/>
      <c r="AA166" s="69"/>
      <c r="AB166" s="69"/>
      <c r="AC166" s="69"/>
      <c r="AD166" s="69"/>
      <c r="AE166" s="69"/>
      <c r="AF166" s="69"/>
    </row>
    <row r="167" spans="1:32" s="48" customFormat="1" x14ac:dyDescent="0.3">
      <c r="A167" s="179"/>
      <c r="B167" s="119" t="s">
        <v>19</v>
      </c>
      <c r="C167" s="6">
        <v>19082</v>
      </c>
      <c r="D167" s="6">
        <v>15845</v>
      </c>
      <c r="E167" s="6">
        <v>1016</v>
      </c>
      <c r="F167" s="6">
        <v>2221</v>
      </c>
      <c r="G167" s="6">
        <v>4142</v>
      </c>
      <c r="H167" s="6">
        <v>18089</v>
      </c>
      <c r="I167" s="6">
        <v>41313</v>
      </c>
      <c r="J167" s="32"/>
      <c r="K167" s="179"/>
      <c r="L167" s="119" t="s">
        <v>19</v>
      </c>
      <c r="M167" s="94">
        <f t="shared" si="24"/>
        <v>46.188850967007966</v>
      </c>
      <c r="N167" s="94">
        <f t="shared" si="24"/>
        <v>38.353544889017982</v>
      </c>
      <c r="O167" s="94">
        <f t="shared" si="24"/>
        <v>2.4592743204318253</v>
      </c>
      <c r="P167" s="94">
        <f t="shared" si="24"/>
        <v>5.3760317575581533</v>
      </c>
      <c r="Q167" s="94">
        <f t="shared" si="24"/>
        <v>10.025899837823445</v>
      </c>
      <c r="R167" s="94">
        <f t="shared" si="24"/>
        <v>43.785249195168589</v>
      </c>
      <c r="T167" s="69"/>
      <c r="U167" s="69"/>
      <c r="V167" s="69"/>
      <c r="W167" s="69"/>
      <c r="X167" s="69"/>
      <c r="Y167" s="69"/>
      <c r="AA167" s="69"/>
      <c r="AB167" s="69"/>
      <c r="AC167" s="69"/>
      <c r="AD167" s="69"/>
      <c r="AE167" s="69"/>
      <c r="AF167" s="69"/>
    </row>
    <row r="168" spans="1:32" x14ac:dyDescent="0.3">
      <c r="I168" s="36">
        <f>SUM(I153:I167)</f>
        <v>858365</v>
      </c>
    </row>
    <row r="170" spans="1:32" ht="27.75" customHeight="1" x14ac:dyDescent="0.3">
      <c r="A170" s="194" t="s">
        <v>159</v>
      </c>
      <c r="B170" s="194"/>
      <c r="C170" s="194"/>
      <c r="D170" s="194"/>
      <c r="E170" s="194"/>
      <c r="F170" s="194"/>
      <c r="G170" s="194"/>
      <c r="H170" s="194"/>
      <c r="I170" s="194"/>
      <c r="K170" s="194" t="s">
        <v>160</v>
      </c>
      <c r="L170" s="194"/>
      <c r="M170" s="194"/>
      <c r="N170" s="194"/>
      <c r="O170" s="194"/>
      <c r="P170" s="194"/>
      <c r="Q170" s="194"/>
      <c r="R170" s="194"/>
    </row>
    <row r="171" spans="1:32" ht="32.25" customHeight="1" x14ac:dyDescent="0.3">
      <c r="A171" s="188" t="s">
        <v>28</v>
      </c>
      <c r="B171" s="188" t="s">
        <v>10</v>
      </c>
      <c r="C171" s="187" t="s">
        <v>0</v>
      </c>
      <c r="D171" s="187" t="s">
        <v>1</v>
      </c>
      <c r="E171" s="187" t="s">
        <v>2</v>
      </c>
      <c r="F171" s="187"/>
      <c r="G171" s="187" t="s">
        <v>3</v>
      </c>
      <c r="H171" s="187" t="s">
        <v>4</v>
      </c>
      <c r="I171" s="185" t="s">
        <v>40</v>
      </c>
      <c r="K171" s="188" t="s">
        <v>28</v>
      </c>
      <c r="L171" s="188" t="s">
        <v>10</v>
      </c>
      <c r="M171" s="187" t="s">
        <v>0</v>
      </c>
      <c r="N171" s="187" t="s">
        <v>1</v>
      </c>
      <c r="O171" s="187" t="s">
        <v>2</v>
      </c>
      <c r="P171" s="187"/>
      <c r="Q171" s="187" t="s">
        <v>3</v>
      </c>
      <c r="R171" s="187" t="s">
        <v>4</v>
      </c>
    </row>
    <row r="172" spans="1:32" x14ac:dyDescent="0.3">
      <c r="A172" s="189"/>
      <c r="B172" s="189"/>
      <c r="C172" s="187"/>
      <c r="D172" s="187"/>
      <c r="E172" s="120" t="s">
        <v>5</v>
      </c>
      <c r="F172" s="120" t="s">
        <v>6</v>
      </c>
      <c r="G172" s="187"/>
      <c r="H172" s="187"/>
      <c r="I172" s="186"/>
      <c r="K172" s="189"/>
      <c r="L172" s="189"/>
      <c r="M172" s="187"/>
      <c r="N172" s="187"/>
      <c r="O172" s="120" t="s">
        <v>5</v>
      </c>
      <c r="P172" s="120" t="s">
        <v>6</v>
      </c>
      <c r="Q172" s="187"/>
      <c r="R172" s="187"/>
      <c r="T172" s="48"/>
      <c r="U172" s="48"/>
      <c r="V172" s="48"/>
      <c r="W172" s="48"/>
      <c r="X172" s="48"/>
      <c r="Y172" s="48"/>
      <c r="Z172" s="48"/>
    </row>
    <row r="173" spans="1:32" x14ac:dyDescent="0.3">
      <c r="A173" s="190" t="s">
        <v>18</v>
      </c>
      <c r="B173" s="87"/>
      <c r="C173" s="124"/>
      <c r="D173" s="124"/>
      <c r="E173" s="124"/>
      <c r="F173" s="124"/>
      <c r="G173" s="124"/>
      <c r="H173" s="124"/>
      <c r="I173" s="6"/>
      <c r="K173" s="190" t="s">
        <v>18</v>
      </c>
      <c r="L173" s="49"/>
      <c r="M173" s="124"/>
      <c r="N173" s="124"/>
      <c r="O173" s="124"/>
      <c r="P173" s="124"/>
      <c r="Q173" s="124"/>
      <c r="R173" s="124"/>
    </row>
    <row r="174" spans="1:32" x14ac:dyDescent="0.3">
      <c r="A174" s="191"/>
      <c r="B174" s="49" t="s">
        <v>26</v>
      </c>
      <c r="C174" s="6">
        <v>747053</v>
      </c>
      <c r="D174" s="6">
        <v>644255</v>
      </c>
      <c r="E174" s="6">
        <v>17944</v>
      </c>
      <c r="F174" s="6">
        <v>84854</v>
      </c>
      <c r="G174" s="6">
        <v>16911</v>
      </c>
      <c r="H174" s="6">
        <v>118535</v>
      </c>
      <c r="I174" s="6">
        <v>882499</v>
      </c>
      <c r="J174" s="36"/>
      <c r="K174" s="191"/>
      <c r="L174" s="49" t="s">
        <v>26</v>
      </c>
      <c r="M174" s="94">
        <f t="shared" ref="M174:R176" si="25">C174/$I174*100</f>
        <v>84.651993939936474</v>
      </c>
      <c r="N174" s="94">
        <f t="shared" si="25"/>
        <v>73.003482156920299</v>
      </c>
      <c r="O174" s="94">
        <f t="shared" si="25"/>
        <v>2.0333167516337127</v>
      </c>
      <c r="P174" s="94">
        <f t="shared" si="25"/>
        <v>9.6151950313824717</v>
      </c>
      <c r="Q174" s="94">
        <f t="shared" si="25"/>
        <v>1.9162627946320621</v>
      </c>
      <c r="R174" s="94">
        <f t="shared" si="25"/>
        <v>13.431743265431461</v>
      </c>
      <c r="T174" s="35"/>
      <c r="U174" s="35"/>
      <c r="V174" s="35"/>
      <c r="W174" s="35"/>
      <c r="X174" s="35"/>
      <c r="Y174" s="35"/>
      <c r="AA174" s="69"/>
      <c r="AB174" s="69"/>
      <c r="AC174" s="69"/>
      <c r="AD174" s="69"/>
      <c r="AE174" s="69"/>
      <c r="AF174" s="69"/>
    </row>
    <row r="175" spans="1:32" x14ac:dyDescent="0.3">
      <c r="A175" s="191"/>
      <c r="B175" s="49" t="s">
        <v>27</v>
      </c>
      <c r="C175" s="6">
        <v>8074</v>
      </c>
      <c r="D175" s="6">
        <v>7021</v>
      </c>
      <c r="E175" s="6">
        <v>728</v>
      </c>
      <c r="F175" s="6">
        <v>325</v>
      </c>
      <c r="G175" s="6">
        <v>6383</v>
      </c>
      <c r="H175" s="6">
        <v>43903</v>
      </c>
      <c r="I175" s="6">
        <v>58360</v>
      </c>
      <c r="J175" s="36"/>
      <c r="K175" s="191"/>
      <c r="L175" s="49" t="s">
        <v>27</v>
      </c>
      <c r="M175" s="94">
        <f t="shared" si="25"/>
        <v>13.834818368745715</v>
      </c>
      <c r="N175" s="94">
        <f t="shared" si="25"/>
        <v>12.03050034270048</v>
      </c>
      <c r="O175" s="94">
        <f t="shared" si="25"/>
        <v>1.2474297464016448</v>
      </c>
      <c r="P175" s="94">
        <f t="shared" si="25"/>
        <v>0.55688827964359155</v>
      </c>
      <c r="Q175" s="94">
        <f t="shared" si="25"/>
        <v>10.937285812200138</v>
      </c>
      <c r="R175" s="94">
        <f t="shared" si="25"/>
        <v>75.22789581905414</v>
      </c>
      <c r="T175" s="35"/>
      <c r="U175" s="35"/>
      <c r="V175" s="35"/>
      <c r="W175" s="35"/>
      <c r="X175" s="35"/>
      <c r="Y175" s="35"/>
      <c r="AA175" s="69"/>
      <c r="AB175" s="69"/>
      <c r="AC175" s="69"/>
      <c r="AD175" s="69"/>
      <c r="AE175" s="69"/>
      <c r="AF175" s="69"/>
    </row>
    <row r="176" spans="1:32" x14ac:dyDescent="0.3">
      <c r="A176" s="192"/>
      <c r="B176" s="49" t="s">
        <v>8</v>
      </c>
      <c r="C176" s="6">
        <v>355568</v>
      </c>
      <c r="D176" s="6">
        <v>234629</v>
      </c>
      <c r="E176" s="6">
        <v>40903</v>
      </c>
      <c r="F176" s="6">
        <v>80036</v>
      </c>
      <c r="G176" s="6">
        <v>182298</v>
      </c>
      <c r="H176" s="6">
        <v>287020</v>
      </c>
      <c r="I176" s="6">
        <v>824886</v>
      </c>
      <c r="J176" s="36"/>
      <c r="K176" s="192"/>
      <c r="L176" s="49" t="s">
        <v>8</v>
      </c>
      <c r="M176" s="94">
        <f t="shared" si="25"/>
        <v>43.105107857328164</v>
      </c>
      <c r="N176" s="94">
        <f t="shared" si="25"/>
        <v>28.443809205150771</v>
      </c>
      <c r="O176" s="94">
        <f t="shared" si="25"/>
        <v>4.9586245857003268</v>
      </c>
      <c r="P176" s="94">
        <f t="shared" si="25"/>
        <v>9.7026740664770639</v>
      </c>
      <c r="Q176" s="94">
        <f t="shared" si="25"/>
        <v>22.099781060655655</v>
      </c>
      <c r="R176" s="94">
        <f t="shared" si="25"/>
        <v>34.795111082016184</v>
      </c>
      <c r="T176" s="35"/>
      <c r="U176" s="35"/>
      <c r="V176" s="35"/>
      <c r="W176" s="35"/>
      <c r="X176" s="35"/>
      <c r="Y176" s="35"/>
      <c r="AA176" s="69"/>
      <c r="AB176" s="69"/>
      <c r="AC176" s="69"/>
      <c r="AD176" s="69"/>
      <c r="AE176" s="69"/>
      <c r="AF176" s="69"/>
    </row>
    <row r="177" spans="1:32" x14ac:dyDescent="0.3">
      <c r="A177" s="176" t="s">
        <v>33</v>
      </c>
      <c r="B177" s="87"/>
      <c r="C177" s="6"/>
      <c r="D177" s="6"/>
      <c r="E177" s="6"/>
      <c r="F177" s="6"/>
      <c r="G177" s="6"/>
      <c r="H177" s="6"/>
      <c r="I177" s="6"/>
      <c r="J177" s="36"/>
      <c r="K177" s="176" t="s">
        <v>33</v>
      </c>
      <c r="L177" s="49"/>
      <c r="M177" s="94"/>
      <c r="N177" s="94"/>
      <c r="O177" s="94"/>
      <c r="P177" s="94"/>
      <c r="Q177" s="94"/>
      <c r="R177" s="94"/>
      <c r="T177" s="35"/>
      <c r="U177" s="35"/>
      <c r="V177" s="35"/>
      <c r="W177" s="35"/>
      <c r="X177" s="35"/>
      <c r="Y177" s="35"/>
      <c r="AA177" s="69"/>
      <c r="AB177" s="69"/>
      <c r="AC177" s="69"/>
      <c r="AD177" s="69"/>
      <c r="AE177" s="69"/>
      <c r="AF177" s="69"/>
    </row>
    <row r="178" spans="1:32" x14ac:dyDescent="0.3">
      <c r="A178" s="177"/>
      <c r="B178" s="49" t="s">
        <v>26</v>
      </c>
      <c r="C178" s="6">
        <v>51649</v>
      </c>
      <c r="D178" s="6">
        <v>45679</v>
      </c>
      <c r="E178" s="6">
        <v>1122</v>
      </c>
      <c r="F178" s="6">
        <v>4849</v>
      </c>
      <c r="G178" s="6">
        <v>1822</v>
      </c>
      <c r="H178" s="6">
        <v>30624</v>
      </c>
      <c r="I178" s="6">
        <v>84095</v>
      </c>
      <c r="J178" s="36"/>
      <c r="K178" s="177"/>
      <c r="L178" s="49" t="s">
        <v>26</v>
      </c>
      <c r="M178" s="94">
        <f t="shared" ref="M178:R180" si="26">C178/$I178*100</f>
        <v>61.417444556751292</v>
      </c>
      <c r="N178" s="94">
        <f t="shared" si="26"/>
        <v>54.31833045959926</v>
      </c>
      <c r="O178" s="94">
        <f t="shared" si="26"/>
        <v>1.3342053629823414</v>
      </c>
      <c r="P178" s="94">
        <f t="shared" si="26"/>
        <v>5.766097865509245</v>
      </c>
      <c r="Q178" s="94">
        <f t="shared" si="26"/>
        <v>2.1665973006718593</v>
      </c>
      <c r="R178" s="94">
        <f t="shared" si="26"/>
        <v>36.415958142576848</v>
      </c>
      <c r="T178" s="35"/>
      <c r="U178" s="35"/>
      <c r="V178" s="35"/>
      <c r="W178" s="35"/>
      <c r="X178" s="35"/>
      <c r="Y178" s="35"/>
      <c r="AA178" s="69"/>
      <c r="AB178" s="69"/>
      <c r="AC178" s="69"/>
      <c r="AD178" s="69"/>
      <c r="AE178" s="69"/>
      <c r="AF178" s="69"/>
    </row>
    <row r="179" spans="1:32" x14ac:dyDescent="0.3">
      <c r="A179" s="177"/>
      <c r="B179" s="49" t="s">
        <v>27</v>
      </c>
      <c r="C179" s="6">
        <v>3664</v>
      </c>
      <c r="D179" s="6">
        <v>3156</v>
      </c>
      <c r="E179" s="6">
        <v>278</v>
      </c>
      <c r="F179" s="6">
        <v>231</v>
      </c>
      <c r="G179" s="6">
        <v>1972</v>
      </c>
      <c r="H179" s="6">
        <v>17548</v>
      </c>
      <c r="I179" s="6">
        <v>23184</v>
      </c>
      <c r="J179" s="36"/>
      <c r="K179" s="177"/>
      <c r="L179" s="49" t="s">
        <v>27</v>
      </c>
      <c r="M179" s="94">
        <f t="shared" si="26"/>
        <v>15.804002760524499</v>
      </c>
      <c r="N179" s="94">
        <f t="shared" si="26"/>
        <v>13.612836438923395</v>
      </c>
      <c r="O179" s="94">
        <f t="shared" si="26"/>
        <v>1.1991028295376123</v>
      </c>
      <c r="P179" s="94">
        <f t="shared" si="26"/>
        <v>0.99637681159420277</v>
      </c>
      <c r="Q179" s="94">
        <f t="shared" si="26"/>
        <v>8.5058661145617656</v>
      </c>
      <c r="R179" s="94">
        <f t="shared" si="26"/>
        <v>75.690131124913734</v>
      </c>
      <c r="T179" s="35"/>
      <c r="U179" s="35"/>
      <c r="V179" s="35"/>
      <c r="W179" s="35"/>
      <c r="X179" s="35"/>
      <c r="Y179" s="35"/>
      <c r="AA179" s="69"/>
      <c r="AB179" s="69"/>
      <c r="AC179" s="69"/>
      <c r="AD179" s="69"/>
      <c r="AE179" s="69"/>
      <c r="AF179" s="69"/>
    </row>
    <row r="180" spans="1:32" x14ac:dyDescent="0.3">
      <c r="A180" s="178"/>
      <c r="B180" s="49" t="s">
        <v>8</v>
      </c>
      <c r="C180" s="6">
        <v>32151</v>
      </c>
      <c r="D180" s="6">
        <v>22644</v>
      </c>
      <c r="E180" s="6">
        <v>3217</v>
      </c>
      <c r="F180" s="6">
        <v>6290</v>
      </c>
      <c r="G180" s="6">
        <v>18603</v>
      </c>
      <c r="H180" s="6">
        <v>47585</v>
      </c>
      <c r="I180" s="6">
        <v>98340</v>
      </c>
      <c r="J180" s="36"/>
      <c r="K180" s="178"/>
      <c r="L180" s="49" t="s">
        <v>8</v>
      </c>
      <c r="M180" s="94">
        <f t="shared" si="26"/>
        <v>32.693715680292861</v>
      </c>
      <c r="N180" s="94">
        <f t="shared" si="26"/>
        <v>23.026235509456985</v>
      </c>
      <c r="O180" s="94">
        <f t="shared" si="26"/>
        <v>3.2713036404311571</v>
      </c>
      <c r="P180" s="94">
        <f t="shared" si="26"/>
        <v>6.396176530404718</v>
      </c>
      <c r="Q180" s="94">
        <f t="shared" si="26"/>
        <v>18.917022574740695</v>
      </c>
      <c r="R180" s="94">
        <f t="shared" si="26"/>
        <v>48.388244864754931</v>
      </c>
      <c r="T180" s="35"/>
      <c r="U180" s="35"/>
      <c r="V180" s="35"/>
      <c r="W180" s="35"/>
      <c r="X180" s="35"/>
      <c r="Y180" s="35"/>
      <c r="AA180" s="69"/>
      <c r="AB180" s="69"/>
      <c r="AC180" s="69"/>
      <c r="AD180" s="69"/>
      <c r="AE180" s="69"/>
      <c r="AF180" s="69"/>
    </row>
    <row r="181" spans="1:32" x14ac:dyDescent="0.3">
      <c r="A181" s="190" t="s">
        <v>19</v>
      </c>
      <c r="B181" s="87"/>
      <c r="C181" s="6"/>
      <c r="D181" s="6"/>
      <c r="E181" s="6"/>
      <c r="F181" s="6"/>
      <c r="G181" s="6"/>
      <c r="H181" s="6"/>
      <c r="I181" s="6"/>
      <c r="J181" s="36"/>
      <c r="K181" s="190" t="s">
        <v>19</v>
      </c>
      <c r="L181" s="87"/>
      <c r="M181" s="94"/>
      <c r="N181" s="94"/>
      <c r="O181" s="94"/>
      <c r="P181" s="94"/>
      <c r="Q181" s="94"/>
      <c r="R181" s="94"/>
      <c r="T181" s="35"/>
      <c r="U181" s="35"/>
      <c r="V181" s="35"/>
      <c r="W181" s="35"/>
      <c r="X181" s="35"/>
      <c r="Y181" s="35"/>
      <c r="AA181" s="69"/>
      <c r="AB181" s="69"/>
      <c r="AC181" s="69"/>
      <c r="AD181" s="69"/>
      <c r="AE181" s="69"/>
      <c r="AF181" s="69"/>
    </row>
    <row r="182" spans="1:32" x14ac:dyDescent="0.3">
      <c r="A182" s="191"/>
      <c r="B182" s="49" t="s">
        <v>26</v>
      </c>
      <c r="C182" s="6">
        <v>57238</v>
      </c>
      <c r="D182" s="6">
        <v>51475</v>
      </c>
      <c r="E182" s="6">
        <v>1026</v>
      </c>
      <c r="F182" s="6">
        <v>4737</v>
      </c>
      <c r="G182" s="6">
        <v>2027</v>
      </c>
      <c r="H182" s="6">
        <v>29812</v>
      </c>
      <c r="I182" s="6">
        <v>89078</v>
      </c>
      <c r="J182" s="36"/>
      <c r="K182" s="191"/>
      <c r="L182" s="49" t="s">
        <v>26</v>
      </c>
      <c r="M182" s="94">
        <f t="shared" ref="M182:R184" si="27">C182/$I182*100</f>
        <v>64.256045263701481</v>
      </c>
      <c r="N182" s="94">
        <f t="shared" si="27"/>
        <v>57.786434360897189</v>
      </c>
      <c r="O182" s="94">
        <f t="shared" si="27"/>
        <v>1.151799546464896</v>
      </c>
      <c r="P182" s="94">
        <f t="shared" si="27"/>
        <v>5.3178113563393881</v>
      </c>
      <c r="Q182" s="94">
        <f t="shared" si="27"/>
        <v>2.2755338018365925</v>
      </c>
      <c r="R182" s="94">
        <f t="shared" si="27"/>
        <v>33.467298322818209</v>
      </c>
      <c r="T182" s="35"/>
      <c r="U182" s="35"/>
      <c r="V182" s="35"/>
      <c r="W182" s="35"/>
      <c r="X182" s="35"/>
      <c r="Y182" s="35"/>
      <c r="AA182" s="69"/>
      <c r="AB182" s="69"/>
      <c r="AC182" s="69"/>
      <c r="AD182" s="69"/>
      <c r="AE182" s="69"/>
      <c r="AF182" s="69"/>
    </row>
    <row r="183" spans="1:32" x14ac:dyDescent="0.3">
      <c r="A183" s="191"/>
      <c r="B183" s="49" t="s">
        <v>27</v>
      </c>
      <c r="C183" s="6">
        <v>17936</v>
      </c>
      <c r="D183" s="6">
        <v>16372</v>
      </c>
      <c r="E183" s="6">
        <v>638</v>
      </c>
      <c r="F183" s="6">
        <v>926</v>
      </c>
      <c r="G183" s="6">
        <v>4281</v>
      </c>
      <c r="H183" s="6">
        <v>36900</v>
      </c>
      <c r="I183" s="6">
        <v>59117</v>
      </c>
      <c r="J183" s="36"/>
      <c r="K183" s="191"/>
      <c r="L183" s="49" t="s">
        <v>27</v>
      </c>
      <c r="M183" s="94">
        <f t="shared" si="27"/>
        <v>30.339834565353453</v>
      </c>
      <c r="N183" s="94">
        <f t="shared" si="27"/>
        <v>27.694233469222052</v>
      </c>
      <c r="O183" s="94">
        <f t="shared" si="27"/>
        <v>1.0792157924116581</v>
      </c>
      <c r="P183" s="94">
        <f t="shared" si="27"/>
        <v>1.5663853037197422</v>
      </c>
      <c r="Q183" s="94">
        <f t="shared" si="27"/>
        <v>7.2415717982982892</v>
      </c>
      <c r="R183" s="94">
        <f t="shared" si="27"/>
        <v>62.418593636348263</v>
      </c>
      <c r="T183" s="35"/>
      <c r="U183" s="35"/>
      <c r="V183" s="35"/>
      <c r="W183" s="35"/>
      <c r="X183" s="35"/>
      <c r="Y183" s="35"/>
      <c r="AA183" s="69"/>
      <c r="AB183" s="69"/>
      <c r="AC183" s="69"/>
      <c r="AD183" s="69"/>
      <c r="AE183" s="69"/>
      <c r="AF183" s="69"/>
    </row>
    <row r="184" spans="1:32" x14ac:dyDescent="0.3">
      <c r="A184" s="192"/>
      <c r="B184" s="49" t="s">
        <v>8</v>
      </c>
      <c r="C184" s="6">
        <v>46043</v>
      </c>
      <c r="D184" s="6">
        <v>35712</v>
      </c>
      <c r="E184" s="6">
        <v>2983</v>
      </c>
      <c r="F184" s="6">
        <v>7348</v>
      </c>
      <c r="G184" s="6">
        <v>17448</v>
      </c>
      <c r="H184" s="6">
        <v>66887</v>
      </c>
      <c r="I184" s="6">
        <v>130378</v>
      </c>
      <c r="J184" s="36"/>
      <c r="K184" s="192"/>
      <c r="L184" s="49" t="s">
        <v>8</v>
      </c>
      <c r="M184" s="94">
        <f t="shared" si="27"/>
        <v>35.315007133105283</v>
      </c>
      <c r="N184" s="94">
        <f t="shared" si="27"/>
        <v>27.391124269431959</v>
      </c>
      <c r="O184" s="94">
        <f t="shared" si="27"/>
        <v>2.2879626930923926</v>
      </c>
      <c r="P184" s="94">
        <f t="shared" si="27"/>
        <v>5.6359201705809259</v>
      </c>
      <c r="Q184" s="94">
        <f t="shared" si="27"/>
        <v>13.38262590314317</v>
      </c>
      <c r="R184" s="94">
        <f t="shared" si="27"/>
        <v>51.302366963751552</v>
      </c>
      <c r="T184" s="35"/>
      <c r="U184" s="35"/>
      <c r="V184" s="35"/>
      <c r="W184" s="35"/>
      <c r="X184" s="35"/>
      <c r="Y184" s="35"/>
      <c r="AA184" s="69"/>
      <c r="AB184" s="69"/>
      <c r="AC184" s="69"/>
      <c r="AD184" s="69"/>
      <c r="AE184" s="69"/>
      <c r="AF184" s="69"/>
    </row>
    <row r="185" spans="1:32" x14ac:dyDescent="0.3">
      <c r="A185" s="89"/>
      <c r="B185" s="59"/>
      <c r="C185" s="36"/>
      <c r="D185" s="36"/>
      <c r="E185" s="36"/>
      <c r="F185" s="36"/>
      <c r="G185" s="36"/>
      <c r="H185" s="36"/>
      <c r="I185" s="36">
        <f>SUM(I174:I184)</f>
        <v>2249937</v>
      </c>
      <c r="J185" s="36"/>
      <c r="K185" s="89"/>
      <c r="L185" s="59"/>
      <c r="M185" s="35"/>
      <c r="N185" s="35"/>
      <c r="O185" s="35"/>
      <c r="P185" s="35"/>
      <c r="Q185" s="35"/>
      <c r="R185" s="35"/>
      <c r="T185" s="35"/>
      <c r="U185" s="35"/>
      <c r="V185" s="35"/>
      <c r="W185" s="35"/>
      <c r="X185" s="35"/>
      <c r="Y185" s="35"/>
    </row>
    <row r="186" spans="1:32" x14ac:dyDescent="0.3">
      <c r="A186" s="89"/>
      <c r="B186" s="59"/>
      <c r="C186" s="36"/>
      <c r="D186" s="36"/>
      <c r="E186" s="36"/>
      <c r="F186" s="36"/>
      <c r="G186" s="36"/>
      <c r="H186" s="36"/>
      <c r="J186" s="36"/>
      <c r="K186" s="89"/>
      <c r="L186" s="59"/>
      <c r="M186" s="35"/>
      <c r="N186" s="35"/>
      <c r="O186" s="35"/>
      <c r="P186" s="35"/>
      <c r="Q186" s="35"/>
      <c r="R186" s="35"/>
      <c r="T186" s="35"/>
      <c r="U186" s="35"/>
      <c r="V186" s="35"/>
      <c r="W186" s="35"/>
      <c r="X186" s="35"/>
      <c r="Y186" s="35"/>
    </row>
    <row r="187" spans="1:32" ht="21" customHeight="1" x14ac:dyDescent="0.3">
      <c r="A187" s="193" t="s">
        <v>161</v>
      </c>
      <c r="B187" s="193"/>
      <c r="C187" s="193"/>
      <c r="D187" s="193"/>
      <c r="E187" s="193"/>
      <c r="F187" s="193"/>
      <c r="G187" s="193"/>
      <c r="H187" s="193"/>
      <c r="I187" s="193"/>
      <c r="J187" s="36"/>
      <c r="K187" s="194" t="s">
        <v>161</v>
      </c>
      <c r="L187" s="194"/>
      <c r="M187" s="194"/>
      <c r="N187" s="194"/>
      <c r="O187" s="194"/>
      <c r="P187" s="194"/>
      <c r="Q187" s="194"/>
      <c r="R187" s="194"/>
    </row>
    <row r="188" spans="1:32" s="48" customFormat="1" ht="25.5" customHeight="1" x14ac:dyDescent="0.3">
      <c r="A188" s="180" t="s">
        <v>43</v>
      </c>
      <c r="B188" s="188" t="s">
        <v>10</v>
      </c>
      <c r="C188" s="185" t="s">
        <v>0</v>
      </c>
      <c r="D188" s="185" t="s">
        <v>1</v>
      </c>
      <c r="E188" s="200" t="s">
        <v>2</v>
      </c>
      <c r="F188" s="201"/>
      <c r="G188" s="185" t="s">
        <v>3</v>
      </c>
      <c r="H188" s="185" t="s">
        <v>4</v>
      </c>
      <c r="I188" s="185" t="s">
        <v>40</v>
      </c>
      <c r="J188" s="90"/>
      <c r="K188" s="180" t="s">
        <v>43</v>
      </c>
      <c r="L188" s="188" t="s">
        <v>10</v>
      </c>
      <c r="M188" s="185" t="s">
        <v>0</v>
      </c>
      <c r="N188" s="185" t="s">
        <v>1</v>
      </c>
      <c r="O188" s="200" t="s">
        <v>2</v>
      </c>
      <c r="P188" s="201"/>
      <c r="Q188" s="185" t="s">
        <v>3</v>
      </c>
      <c r="R188" s="185" t="s">
        <v>4</v>
      </c>
    </row>
    <row r="189" spans="1:32" s="48" customFormat="1" x14ac:dyDescent="0.3">
      <c r="A189" s="181"/>
      <c r="B189" s="189"/>
      <c r="C189" s="186"/>
      <c r="D189" s="186"/>
      <c r="E189" s="120" t="s">
        <v>5</v>
      </c>
      <c r="F189" s="120" t="s">
        <v>6</v>
      </c>
      <c r="G189" s="186"/>
      <c r="H189" s="186"/>
      <c r="I189" s="186"/>
      <c r="J189" s="90"/>
      <c r="K189" s="181"/>
      <c r="L189" s="189"/>
      <c r="M189" s="186"/>
      <c r="N189" s="186"/>
      <c r="O189" s="120" t="s">
        <v>5</v>
      </c>
      <c r="P189" s="120" t="s">
        <v>6</v>
      </c>
      <c r="Q189" s="186"/>
      <c r="R189" s="186"/>
      <c r="AA189" s="90"/>
    </row>
    <row r="190" spans="1:32" s="48" customFormat="1" x14ac:dyDescent="0.3">
      <c r="A190" s="179" t="s">
        <v>44</v>
      </c>
      <c r="B190" s="87"/>
      <c r="C190" s="124"/>
      <c r="D190" s="124"/>
      <c r="E190" s="124"/>
      <c r="F190" s="124"/>
      <c r="G190" s="124"/>
      <c r="H190" s="124"/>
      <c r="I190" s="6"/>
      <c r="J190" s="90"/>
      <c r="K190" s="179" t="s">
        <v>44</v>
      </c>
      <c r="L190" s="49"/>
      <c r="M190" s="124"/>
      <c r="N190" s="124"/>
      <c r="O190" s="124"/>
      <c r="P190" s="124"/>
      <c r="Q190" s="124"/>
      <c r="R190" s="124"/>
    </row>
    <row r="191" spans="1:32" s="48" customFormat="1" x14ac:dyDescent="0.3">
      <c r="A191" s="179"/>
      <c r="B191" s="49" t="s">
        <v>26</v>
      </c>
      <c r="C191" s="6">
        <v>39797</v>
      </c>
      <c r="D191" s="6">
        <v>35539</v>
      </c>
      <c r="E191" s="6">
        <v>538</v>
      </c>
      <c r="F191" s="6">
        <v>3720</v>
      </c>
      <c r="G191" s="6">
        <v>954</v>
      </c>
      <c r="H191" s="6">
        <v>3249</v>
      </c>
      <c r="I191" s="6">
        <v>44001</v>
      </c>
      <c r="J191" s="36"/>
      <c r="K191" s="179"/>
      <c r="L191" s="49" t="s">
        <v>26</v>
      </c>
      <c r="M191" s="94">
        <f t="shared" ref="M191:R193" si="28">C191/$I191*100</f>
        <v>90.445671689279791</v>
      </c>
      <c r="N191" s="94">
        <f t="shared" si="28"/>
        <v>80.768618895025114</v>
      </c>
      <c r="O191" s="94">
        <f t="shared" si="28"/>
        <v>1.222699484102634</v>
      </c>
      <c r="P191" s="94">
        <f t="shared" si="28"/>
        <v>8.4543533101520421</v>
      </c>
      <c r="Q191" s="94">
        <f t="shared" si="28"/>
        <v>2.1681325424422173</v>
      </c>
      <c r="R191" s="94">
        <f t="shared" si="28"/>
        <v>7.3839230926569854</v>
      </c>
      <c r="T191" s="69"/>
      <c r="U191" s="69"/>
      <c r="V191" s="69"/>
      <c r="W191" s="69"/>
      <c r="X191" s="69"/>
      <c r="Y191" s="69"/>
      <c r="AA191" s="69"/>
      <c r="AB191" s="69"/>
      <c r="AC191" s="69"/>
      <c r="AD191" s="69"/>
      <c r="AE191" s="69"/>
      <c r="AF191" s="69"/>
    </row>
    <row r="192" spans="1:32" s="48" customFormat="1" x14ac:dyDescent="0.3">
      <c r="A192" s="179"/>
      <c r="B192" s="49" t="s">
        <v>27</v>
      </c>
      <c r="C192" s="6">
        <v>1035</v>
      </c>
      <c r="D192" s="6">
        <v>940</v>
      </c>
      <c r="E192" s="6">
        <v>45</v>
      </c>
      <c r="F192" s="6">
        <v>51</v>
      </c>
      <c r="G192" s="6">
        <v>361</v>
      </c>
      <c r="H192" s="6">
        <v>1855</v>
      </c>
      <c r="I192" s="6">
        <v>3251</v>
      </c>
      <c r="J192" s="36"/>
      <c r="K192" s="179"/>
      <c r="L192" s="49" t="s">
        <v>27</v>
      </c>
      <c r="M192" s="94">
        <f t="shared" si="28"/>
        <v>31.836358043678871</v>
      </c>
      <c r="N192" s="94">
        <f t="shared" si="28"/>
        <v>28.914180252230082</v>
      </c>
      <c r="O192" s="94">
        <f t="shared" si="28"/>
        <v>1.3841894801599508</v>
      </c>
      <c r="P192" s="94">
        <f t="shared" si="28"/>
        <v>1.5687480775146108</v>
      </c>
      <c r="Q192" s="94">
        <f t="shared" si="28"/>
        <v>11.104275607505382</v>
      </c>
      <c r="R192" s="94">
        <f t="shared" si="28"/>
        <v>57.059366348815757</v>
      </c>
      <c r="T192" s="69"/>
      <c r="U192" s="69"/>
      <c r="V192" s="69"/>
      <c r="W192" s="69"/>
      <c r="X192" s="69"/>
      <c r="Y192" s="69"/>
      <c r="AA192" s="69"/>
      <c r="AB192" s="69"/>
      <c r="AC192" s="69"/>
      <c r="AD192" s="69"/>
      <c r="AE192" s="69"/>
      <c r="AF192" s="69"/>
    </row>
    <row r="193" spans="1:32" s="48" customFormat="1" x14ac:dyDescent="0.3">
      <c r="A193" s="179"/>
      <c r="B193" s="49" t="s">
        <v>8</v>
      </c>
      <c r="C193" s="6">
        <v>23523</v>
      </c>
      <c r="D193" s="6">
        <v>16864</v>
      </c>
      <c r="E193" s="6">
        <v>1661</v>
      </c>
      <c r="F193" s="6">
        <v>4997</v>
      </c>
      <c r="G193" s="6">
        <v>11038</v>
      </c>
      <c r="H193" s="6">
        <v>9737</v>
      </c>
      <c r="I193" s="6">
        <v>44298</v>
      </c>
      <c r="J193" s="36"/>
      <c r="K193" s="179"/>
      <c r="L193" s="49" t="s">
        <v>8</v>
      </c>
      <c r="M193" s="94">
        <f t="shared" si="28"/>
        <v>53.101720167953403</v>
      </c>
      <c r="N193" s="94">
        <f t="shared" si="28"/>
        <v>38.0694388008488</v>
      </c>
      <c r="O193" s="94">
        <f t="shared" si="28"/>
        <v>3.7496049483046643</v>
      </c>
      <c r="P193" s="94">
        <f t="shared" si="28"/>
        <v>11.280418980540881</v>
      </c>
      <c r="Q193" s="94">
        <f t="shared" si="28"/>
        <v>24.917603503544179</v>
      </c>
      <c r="R193" s="94">
        <f t="shared" si="28"/>
        <v>21.980676328502415</v>
      </c>
      <c r="T193" s="69"/>
      <c r="U193" s="69"/>
      <c r="V193" s="69"/>
      <c r="W193" s="69"/>
      <c r="X193" s="69"/>
      <c r="Y193" s="69"/>
      <c r="AA193" s="69"/>
      <c r="AB193" s="69"/>
      <c r="AC193" s="69"/>
      <c r="AD193" s="69"/>
      <c r="AE193" s="69"/>
      <c r="AF193" s="69"/>
    </row>
    <row r="194" spans="1:32" s="48" customFormat="1" x14ac:dyDescent="0.3">
      <c r="A194" s="179" t="s">
        <v>54</v>
      </c>
      <c r="B194" s="87"/>
      <c r="C194" s="6"/>
      <c r="D194" s="6"/>
      <c r="E194" s="6"/>
      <c r="F194" s="6"/>
      <c r="G194" s="6"/>
      <c r="H194" s="6"/>
      <c r="I194" s="6"/>
      <c r="J194" s="36"/>
      <c r="K194" s="179" t="s">
        <v>54</v>
      </c>
      <c r="L194" s="49"/>
      <c r="M194" s="94"/>
      <c r="N194" s="94"/>
      <c r="O194" s="94"/>
      <c r="P194" s="94"/>
      <c r="Q194" s="94"/>
      <c r="R194" s="94"/>
      <c r="T194" s="69"/>
      <c r="U194" s="69"/>
      <c r="V194" s="69"/>
      <c r="W194" s="69"/>
      <c r="X194" s="69"/>
      <c r="Y194" s="69"/>
      <c r="AA194" s="69"/>
      <c r="AB194" s="69"/>
      <c r="AC194" s="69"/>
      <c r="AD194" s="69"/>
      <c r="AE194" s="69"/>
      <c r="AF194" s="69"/>
    </row>
    <row r="195" spans="1:32" s="48" customFormat="1" x14ac:dyDescent="0.3">
      <c r="A195" s="179"/>
      <c r="B195" s="49" t="s">
        <v>26</v>
      </c>
      <c r="C195" s="6">
        <v>54961</v>
      </c>
      <c r="D195" s="6">
        <v>45593</v>
      </c>
      <c r="E195" s="6">
        <v>2002</v>
      </c>
      <c r="F195" s="6">
        <v>7366</v>
      </c>
      <c r="G195" s="6">
        <v>3000</v>
      </c>
      <c r="H195" s="6">
        <v>22911</v>
      </c>
      <c r="I195" s="6">
        <v>80872</v>
      </c>
      <c r="J195" s="36"/>
      <c r="K195" s="179"/>
      <c r="L195" s="49" t="s">
        <v>26</v>
      </c>
      <c r="M195" s="94">
        <f t="shared" ref="M195:R197" si="29">C195/$I195*100</f>
        <v>67.960480759719061</v>
      </c>
      <c r="N195" s="94">
        <f t="shared" si="29"/>
        <v>56.376743495894743</v>
      </c>
      <c r="O195" s="94">
        <f t="shared" si="29"/>
        <v>2.4755168661588685</v>
      </c>
      <c r="P195" s="94">
        <f t="shared" si="29"/>
        <v>9.1082203976654466</v>
      </c>
      <c r="Q195" s="94">
        <f t="shared" si="29"/>
        <v>3.7095657335047978</v>
      </c>
      <c r="R195" s="94">
        <f t="shared" si="29"/>
        <v>28.329953506776139</v>
      </c>
      <c r="T195" s="69"/>
      <c r="U195" s="69"/>
      <c r="V195" s="69"/>
      <c r="W195" s="69"/>
      <c r="X195" s="69"/>
      <c r="Y195" s="69"/>
      <c r="AA195" s="69"/>
      <c r="AB195" s="69"/>
      <c r="AC195" s="69"/>
      <c r="AD195" s="69"/>
      <c r="AE195" s="69"/>
      <c r="AF195" s="69"/>
    </row>
    <row r="196" spans="1:32" s="48" customFormat="1" x14ac:dyDescent="0.3">
      <c r="A196" s="179"/>
      <c r="B196" s="49" t="s">
        <v>27</v>
      </c>
      <c r="C196" s="6">
        <v>2610</v>
      </c>
      <c r="D196" s="6">
        <v>2300</v>
      </c>
      <c r="E196" s="6">
        <v>196</v>
      </c>
      <c r="F196" s="6">
        <v>113</v>
      </c>
      <c r="G196" s="6">
        <v>1727</v>
      </c>
      <c r="H196" s="6">
        <v>12771</v>
      </c>
      <c r="I196" s="6">
        <v>17108</v>
      </c>
      <c r="J196" s="36"/>
      <c r="K196" s="179"/>
      <c r="L196" s="49" t="s">
        <v>27</v>
      </c>
      <c r="M196" s="94">
        <f t="shared" si="29"/>
        <v>15.256020575169513</v>
      </c>
      <c r="N196" s="94">
        <f t="shared" si="29"/>
        <v>13.444002805704933</v>
      </c>
      <c r="O196" s="94">
        <f t="shared" si="29"/>
        <v>1.1456628477905073</v>
      </c>
      <c r="P196" s="94">
        <f t="shared" si="29"/>
        <v>0.66050970306289458</v>
      </c>
      <c r="Q196" s="94">
        <f t="shared" si="29"/>
        <v>10.094692541501052</v>
      </c>
      <c r="R196" s="94">
        <f t="shared" si="29"/>
        <v>74.649286883329438</v>
      </c>
      <c r="T196" s="69"/>
      <c r="U196" s="69"/>
      <c r="V196" s="69"/>
      <c r="W196" s="69"/>
      <c r="X196" s="69"/>
      <c r="Y196" s="69"/>
      <c r="AA196" s="69"/>
      <c r="AB196" s="69"/>
      <c r="AC196" s="69"/>
      <c r="AD196" s="69"/>
      <c r="AE196" s="69"/>
      <c r="AF196" s="69"/>
    </row>
    <row r="197" spans="1:32" s="48" customFormat="1" x14ac:dyDescent="0.3">
      <c r="A197" s="179"/>
      <c r="B197" s="49" t="s">
        <v>8</v>
      </c>
      <c r="C197" s="6">
        <v>36522</v>
      </c>
      <c r="D197" s="6">
        <v>22582</v>
      </c>
      <c r="E197" s="6">
        <v>5471</v>
      </c>
      <c r="F197" s="6">
        <v>8468</v>
      </c>
      <c r="G197" s="6">
        <v>32574</v>
      </c>
      <c r="H197" s="6">
        <v>62658</v>
      </c>
      <c r="I197" s="6">
        <v>131753</v>
      </c>
      <c r="J197" s="36"/>
      <c r="K197" s="179"/>
      <c r="L197" s="49" t="s">
        <v>8</v>
      </c>
      <c r="M197" s="94">
        <f t="shared" si="29"/>
        <v>27.720051915326405</v>
      </c>
      <c r="N197" s="94">
        <f t="shared" si="29"/>
        <v>17.139647674056757</v>
      </c>
      <c r="O197" s="94">
        <f t="shared" si="29"/>
        <v>4.152467116498296</v>
      </c>
      <c r="P197" s="94">
        <f t="shared" si="29"/>
        <v>6.4271781287712617</v>
      </c>
      <c r="Q197" s="94">
        <f t="shared" si="29"/>
        <v>24.723535706966825</v>
      </c>
      <c r="R197" s="94">
        <f t="shared" si="29"/>
        <v>47.557171373706858</v>
      </c>
      <c r="T197" s="69"/>
      <c r="U197" s="69"/>
      <c r="V197" s="69"/>
      <c r="W197" s="69"/>
      <c r="X197" s="69"/>
      <c r="Y197" s="69"/>
      <c r="AA197" s="69"/>
      <c r="AB197" s="69"/>
      <c r="AC197" s="69"/>
      <c r="AD197" s="69"/>
      <c r="AE197" s="69"/>
      <c r="AF197" s="69"/>
    </row>
    <row r="198" spans="1:32" s="48" customFormat="1" x14ac:dyDescent="0.3">
      <c r="A198" s="179" t="s">
        <v>46</v>
      </c>
      <c r="B198" s="87"/>
      <c r="C198" s="6"/>
      <c r="D198" s="6"/>
      <c r="E198" s="6"/>
      <c r="F198" s="6"/>
      <c r="G198" s="6"/>
      <c r="H198" s="6"/>
      <c r="I198" s="6"/>
      <c r="J198" s="36"/>
      <c r="K198" s="179" t="s">
        <v>46</v>
      </c>
      <c r="L198" s="87"/>
      <c r="M198" s="94"/>
      <c r="N198" s="94"/>
      <c r="O198" s="94"/>
      <c r="P198" s="94"/>
      <c r="Q198" s="94"/>
      <c r="R198" s="94"/>
      <c r="T198" s="69"/>
      <c r="U198" s="69"/>
      <c r="V198" s="69"/>
      <c r="W198" s="69"/>
      <c r="X198" s="69"/>
      <c r="Y198" s="69"/>
      <c r="AA198" s="69"/>
      <c r="AB198" s="69"/>
      <c r="AC198" s="69"/>
      <c r="AD198" s="69"/>
      <c r="AE198" s="69"/>
      <c r="AF198" s="69"/>
    </row>
    <row r="199" spans="1:32" s="48" customFormat="1" x14ac:dyDescent="0.3">
      <c r="A199" s="179"/>
      <c r="B199" s="49" t="s">
        <v>26</v>
      </c>
      <c r="C199" s="6">
        <v>64197</v>
      </c>
      <c r="D199" s="6">
        <v>55313</v>
      </c>
      <c r="E199" s="6">
        <v>1998</v>
      </c>
      <c r="F199" s="6">
        <v>6886</v>
      </c>
      <c r="G199" s="6">
        <v>2100</v>
      </c>
      <c r="H199" s="6">
        <v>14866</v>
      </c>
      <c r="I199" s="6">
        <v>81163</v>
      </c>
      <c r="J199" s="36"/>
      <c r="K199" s="179"/>
      <c r="L199" s="49" t="s">
        <v>26</v>
      </c>
      <c r="M199" s="94">
        <f t="shared" ref="M199:R201" si="30">C199/$I199*100</f>
        <v>79.096386284390675</v>
      </c>
      <c r="N199" s="94">
        <f t="shared" si="30"/>
        <v>68.150511932777249</v>
      </c>
      <c r="O199" s="94">
        <f t="shared" si="30"/>
        <v>2.4617128494511045</v>
      </c>
      <c r="P199" s="94">
        <f t="shared" si="30"/>
        <v>8.4841615021623156</v>
      </c>
      <c r="Q199" s="94">
        <f t="shared" si="30"/>
        <v>2.5873858778014616</v>
      </c>
      <c r="R199" s="94">
        <f t="shared" si="30"/>
        <v>18.316227837807869</v>
      </c>
      <c r="T199" s="69"/>
      <c r="U199" s="69"/>
      <c r="V199" s="69"/>
      <c r="W199" s="69"/>
      <c r="X199" s="69"/>
      <c r="Y199" s="69"/>
      <c r="AA199" s="69"/>
      <c r="AB199" s="69"/>
      <c r="AC199" s="69"/>
      <c r="AD199" s="69"/>
      <c r="AE199" s="69"/>
      <c r="AF199" s="69"/>
    </row>
    <row r="200" spans="1:32" s="48" customFormat="1" x14ac:dyDescent="0.3">
      <c r="A200" s="179"/>
      <c r="B200" s="49" t="s">
        <v>27</v>
      </c>
      <c r="C200" s="6">
        <v>3085</v>
      </c>
      <c r="D200" s="6">
        <v>2722</v>
      </c>
      <c r="E200" s="6">
        <v>230</v>
      </c>
      <c r="F200" s="6">
        <v>133</v>
      </c>
      <c r="G200" s="6">
        <v>2553</v>
      </c>
      <c r="H200" s="6">
        <v>13464</v>
      </c>
      <c r="I200" s="6">
        <v>19103</v>
      </c>
      <c r="J200" s="36"/>
      <c r="K200" s="179"/>
      <c r="L200" s="49" t="s">
        <v>27</v>
      </c>
      <c r="M200" s="94">
        <f t="shared" si="30"/>
        <v>16.149295922106475</v>
      </c>
      <c r="N200" s="94">
        <f t="shared" si="30"/>
        <v>14.249070826571742</v>
      </c>
      <c r="O200" s="94">
        <f t="shared" si="30"/>
        <v>1.2039993718264146</v>
      </c>
      <c r="P200" s="94">
        <f t="shared" si="30"/>
        <v>0.69622572370831803</v>
      </c>
      <c r="Q200" s="94">
        <f t="shared" si="30"/>
        <v>13.364393027273202</v>
      </c>
      <c r="R200" s="94">
        <f t="shared" si="30"/>
        <v>70.481076270742818</v>
      </c>
      <c r="T200" s="69"/>
      <c r="U200" s="69"/>
      <c r="V200" s="69"/>
      <c r="W200" s="69"/>
      <c r="X200" s="69"/>
      <c r="Y200" s="69"/>
      <c r="AA200" s="69"/>
      <c r="AB200" s="69"/>
      <c r="AC200" s="69"/>
      <c r="AD200" s="69"/>
      <c r="AE200" s="69"/>
      <c r="AF200" s="69"/>
    </row>
    <row r="201" spans="1:32" s="48" customFormat="1" x14ac:dyDescent="0.3">
      <c r="A201" s="179"/>
      <c r="B201" s="49" t="s">
        <v>8</v>
      </c>
      <c r="C201" s="6">
        <v>56222</v>
      </c>
      <c r="D201" s="6">
        <v>39369</v>
      </c>
      <c r="E201" s="6">
        <v>6898</v>
      </c>
      <c r="F201" s="6">
        <v>9956</v>
      </c>
      <c r="G201" s="6">
        <v>38738</v>
      </c>
      <c r="H201" s="6">
        <v>54037</v>
      </c>
      <c r="I201" s="6">
        <v>148998</v>
      </c>
      <c r="J201" s="36"/>
      <c r="K201" s="179"/>
      <c r="L201" s="49" t="s">
        <v>8</v>
      </c>
      <c r="M201" s="94">
        <f t="shared" si="30"/>
        <v>37.733392394528785</v>
      </c>
      <c r="N201" s="94">
        <f t="shared" si="30"/>
        <v>26.422502315467323</v>
      </c>
      <c r="O201" s="94">
        <f t="shared" si="30"/>
        <v>4.6295923435213897</v>
      </c>
      <c r="P201" s="94">
        <f t="shared" si="30"/>
        <v>6.6819688854883958</v>
      </c>
      <c r="Q201" s="94">
        <f t="shared" si="30"/>
        <v>25.999006698076482</v>
      </c>
      <c r="R201" s="94">
        <f t="shared" si="30"/>
        <v>36.266929757446405</v>
      </c>
      <c r="T201" s="69"/>
      <c r="U201" s="69"/>
      <c r="V201" s="69"/>
      <c r="W201" s="69"/>
      <c r="X201" s="69"/>
      <c r="Y201" s="69"/>
      <c r="AA201" s="69"/>
      <c r="AB201" s="69"/>
      <c r="AC201" s="69"/>
      <c r="AD201" s="69"/>
      <c r="AE201" s="69"/>
      <c r="AF201" s="69"/>
    </row>
    <row r="202" spans="1:32" s="48" customFormat="1" x14ac:dyDescent="0.3">
      <c r="A202" s="179" t="s">
        <v>55</v>
      </c>
      <c r="B202" s="87"/>
      <c r="C202" s="6"/>
      <c r="D202" s="6"/>
      <c r="E202" s="6"/>
      <c r="F202" s="6"/>
      <c r="G202" s="6"/>
      <c r="H202" s="6"/>
      <c r="I202" s="6"/>
      <c r="J202" s="36"/>
      <c r="K202" s="179" t="s">
        <v>55</v>
      </c>
      <c r="L202" s="87"/>
      <c r="M202" s="94"/>
      <c r="N202" s="94"/>
      <c r="O202" s="94"/>
      <c r="P202" s="94"/>
      <c r="Q202" s="94"/>
      <c r="R202" s="94"/>
      <c r="T202" s="69"/>
      <c r="U202" s="69"/>
      <c r="V202" s="69"/>
      <c r="W202" s="69"/>
      <c r="X202" s="69"/>
      <c r="Y202" s="69"/>
      <c r="AA202" s="69"/>
      <c r="AB202" s="69"/>
      <c r="AC202" s="69"/>
      <c r="AD202" s="69"/>
      <c r="AE202" s="69"/>
      <c r="AF202" s="69"/>
    </row>
    <row r="203" spans="1:32" s="48" customFormat="1" x14ac:dyDescent="0.3">
      <c r="A203" s="179"/>
      <c r="B203" s="49" t="s">
        <v>26</v>
      </c>
      <c r="C203" s="6">
        <v>497289</v>
      </c>
      <c r="D203" s="6">
        <v>428334</v>
      </c>
      <c r="E203" s="6">
        <v>11605</v>
      </c>
      <c r="F203" s="6">
        <v>57350</v>
      </c>
      <c r="G203" s="6">
        <v>8806</v>
      </c>
      <c r="H203" s="6">
        <v>65887</v>
      </c>
      <c r="I203" s="6">
        <v>571982</v>
      </c>
      <c r="J203" s="36"/>
      <c r="K203" s="179"/>
      <c r="L203" s="49" t="s">
        <v>26</v>
      </c>
      <c r="M203" s="94">
        <f t="shared" ref="M203:R205" si="31">C203/$I203*100</f>
        <v>86.941372280945899</v>
      </c>
      <c r="N203" s="94">
        <f t="shared" si="31"/>
        <v>74.88592298359039</v>
      </c>
      <c r="O203" s="94">
        <f t="shared" si="31"/>
        <v>2.0289100006643563</v>
      </c>
      <c r="P203" s="94">
        <f t="shared" si="31"/>
        <v>10.026539296691155</v>
      </c>
      <c r="Q203" s="94">
        <f t="shared" si="31"/>
        <v>1.5395589371693514</v>
      </c>
      <c r="R203" s="94">
        <f t="shared" si="31"/>
        <v>11.519068781884744</v>
      </c>
      <c r="T203" s="69"/>
      <c r="U203" s="69"/>
      <c r="V203" s="69"/>
      <c r="W203" s="69"/>
      <c r="X203" s="69"/>
      <c r="Y203" s="69"/>
      <c r="AA203" s="69"/>
      <c r="AB203" s="69"/>
      <c r="AC203" s="69"/>
      <c r="AD203" s="69"/>
      <c r="AE203" s="69"/>
      <c r="AF203" s="69"/>
    </row>
    <row r="204" spans="1:32" s="48" customFormat="1" x14ac:dyDescent="0.3">
      <c r="A204" s="179"/>
      <c r="B204" s="49" t="s">
        <v>27</v>
      </c>
      <c r="C204" s="6">
        <v>11759</v>
      </c>
      <c r="D204" s="6">
        <v>10452</v>
      </c>
      <c r="E204" s="6">
        <v>763</v>
      </c>
      <c r="F204" s="6">
        <v>544</v>
      </c>
      <c r="G204" s="6">
        <v>4649</v>
      </c>
      <c r="H204" s="6">
        <v>30926</v>
      </c>
      <c r="I204" s="6">
        <v>47334</v>
      </c>
      <c r="J204" s="36"/>
      <c r="K204" s="179"/>
      <c r="L204" s="49" t="s">
        <v>27</v>
      </c>
      <c r="M204" s="94">
        <f t="shared" si="31"/>
        <v>24.842607850593655</v>
      </c>
      <c r="N204" s="94">
        <f t="shared" si="31"/>
        <v>22.081379135505134</v>
      </c>
      <c r="O204" s="94">
        <f t="shared" si="31"/>
        <v>1.6119491274770779</v>
      </c>
      <c r="P204" s="94">
        <f t="shared" si="31"/>
        <v>1.1492795876114421</v>
      </c>
      <c r="Q204" s="94">
        <f t="shared" si="31"/>
        <v>9.8216926522161661</v>
      </c>
      <c r="R204" s="94">
        <f t="shared" si="31"/>
        <v>65.335699497190177</v>
      </c>
      <c r="T204" s="69"/>
      <c r="U204" s="69"/>
      <c r="V204" s="69"/>
      <c r="W204" s="69"/>
      <c r="X204" s="69"/>
      <c r="Y204" s="69"/>
      <c r="AA204" s="69"/>
      <c r="AB204" s="69"/>
      <c r="AC204" s="69"/>
      <c r="AD204" s="69"/>
      <c r="AE204" s="69"/>
      <c r="AF204" s="69"/>
    </row>
    <row r="205" spans="1:32" s="48" customFormat="1" x14ac:dyDescent="0.3">
      <c r="A205" s="179"/>
      <c r="B205" s="49" t="s">
        <v>8</v>
      </c>
      <c r="C205" s="6">
        <v>222837</v>
      </c>
      <c r="D205" s="6">
        <v>145534</v>
      </c>
      <c r="E205" s="6">
        <v>25197</v>
      </c>
      <c r="F205" s="6">
        <v>52106</v>
      </c>
      <c r="G205" s="6">
        <v>92128</v>
      </c>
      <c r="H205" s="6">
        <v>156497</v>
      </c>
      <c r="I205" s="6">
        <v>471462</v>
      </c>
      <c r="J205" s="36"/>
      <c r="K205" s="179"/>
      <c r="L205" s="49" t="s">
        <v>8</v>
      </c>
      <c r="M205" s="94">
        <f t="shared" si="31"/>
        <v>47.265103019967675</v>
      </c>
      <c r="N205" s="94">
        <f t="shared" si="31"/>
        <v>30.868659616257517</v>
      </c>
      <c r="O205" s="94">
        <f t="shared" si="31"/>
        <v>5.3444392124922055</v>
      </c>
      <c r="P205" s="94">
        <f t="shared" si="31"/>
        <v>11.052004191217957</v>
      </c>
      <c r="Q205" s="94">
        <f t="shared" si="31"/>
        <v>19.540917401614553</v>
      </c>
      <c r="R205" s="94">
        <f t="shared" si="31"/>
        <v>33.193979578417768</v>
      </c>
      <c r="T205" s="69"/>
      <c r="U205" s="69"/>
      <c r="V205" s="69"/>
      <c r="W205" s="69"/>
      <c r="X205" s="69"/>
      <c r="Y205" s="69"/>
      <c r="AA205" s="69"/>
      <c r="AB205" s="69"/>
      <c r="AC205" s="69"/>
      <c r="AD205" s="69"/>
      <c r="AE205" s="69"/>
      <c r="AF205" s="69"/>
    </row>
    <row r="206" spans="1:32" x14ac:dyDescent="0.3">
      <c r="A206" s="89"/>
      <c r="B206" s="59"/>
      <c r="C206" s="36"/>
      <c r="D206" s="36"/>
      <c r="E206" s="36"/>
      <c r="F206" s="36"/>
      <c r="G206" s="36"/>
      <c r="H206" s="36"/>
      <c r="I206" s="36">
        <f>SUM(I191:I205)</f>
        <v>1661325</v>
      </c>
      <c r="K206" s="89"/>
      <c r="L206" s="59"/>
      <c r="M206" s="35"/>
      <c r="N206" s="35"/>
      <c r="O206" s="35"/>
      <c r="P206" s="35"/>
      <c r="Q206" s="35"/>
      <c r="R206" s="35"/>
      <c r="T206" s="35"/>
      <c r="U206" s="35"/>
      <c r="V206" s="35"/>
      <c r="W206" s="35"/>
      <c r="X206" s="35"/>
      <c r="Y206" s="35"/>
    </row>
    <row r="207" spans="1:32" ht="32.25" customHeight="1" x14ac:dyDescent="0.3">
      <c r="C207" s="36"/>
    </row>
    <row r="208" spans="1:32" ht="12.75" customHeight="1" x14ac:dyDescent="0.3"/>
    <row r="209" spans="1:11" ht="12.75" customHeight="1" x14ac:dyDescent="0.3">
      <c r="D209" s="90" t="s">
        <v>25</v>
      </c>
      <c r="K209" s="73"/>
    </row>
    <row r="211" spans="1:11" x14ac:dyDescent="0.3">
      <c r="H211" s="36"/>
    </row>
    <row r="212" spans="1:11" x14ac:dyDescent="0.3">
      <c r="J212" s="73"/>
      <c r="K212" s="73"/>
    </row>
    <row r="219" spans="1:11" x14ac:dyDescent="0.3">
      <c r="A219" s="73"/>
      <c r="B219" s="73"/>
      <c r="C219" s="73"/>
      <c r="D219" s="73"/>
      <c r="E219" s="73"/>
      <c r="F219" s="73"/>
      <c r="G219" s="73"/>
      <c r="H219" s="73"/>
      <c r="I219" s="104"/>
    </row>
    <row r="220" spans="1:11" x14ac:dyDescent="0.3">
      <c r="A220" s="73"/>
      <c r="B220" s="73"/>
      <c r="C220" s="73"/>
      <c r="D220" s="73"/>
      <c r="E220" s="73"/>
      <c r="F220" s="73"/>
      <c r="G220" s="73"/>
      <c r="H220" s="73"/>
      <c r="I220" s="104"/>
    </row>
    <row r="221" spans="1:11" x14ac:dyDescent="0.3">
      <c r="I221" s="104"/>
    </row>
  </sheetData>
  <mergeCells count="306">
    <mergeCell ref="K128:R128"/>
    <mergeCell ref="K149:R149"/>
    <mergeCell ref="K170:R170"/>
    <mergeCell ref="K187:R187"/>
    <mergeCell ref="C74:C75"/>
    <mergeCell ref="D74:E74"/>
    <mergeCell ref="F74:F75"/>
    <mergeCell ref="K67:K68"/>
    <mergeCell ref="L67:L68"/>
    <mergeCell ref="M67:M68"/>
    <mergeCell ref="N67:O67"/>
    <mergeCell ref="P67:P68"/>
    <mergeCell ref="K94:R94"/>
    <mergeCell ref="A81:I81"/>
    <mergeCell ref="A90:A91"/>
    <mergeCell ref="K90:K91"/>
    <mergeCell ref="K81:R81"/>
    <mergeCell ref="A107:I107"/>
    <mergeCell ref="A187:I187"/>
    <mergeCell ref="A128:I128"/>
    <mergeCell ref="A149:I149"/>
    <mergeCell ref="A94:I94"/>
    <mergeCell ref="Q95:Q96"/>
    <mergeCell ref="R95:R96"/>
    <mergeCell ref="A97:A100"/>
    <mergeCell ref="K97:K100"/>
    <mergeCell ref="A101:A104"/>
    <mergeCell ref="K101:K104"/>
    <mergeCell ref="H95:H96"/>
    <mergeCell ref="K95:K96"/>
    <mergeCell ref="A118:A121"/>
    <mergeCell ref="K118:K121"/>
    <mergeCell ref="M108:M109"/>
    <mergeCell ref="K107:R107"/>
    <mergeCell ref="A122:A125"/>
    <mergeCell ref="K122:K125"/>
    <mergeCell ref="M129:M130"/>
    <mergeCell ref="N129:N130"/>
    <mergeCell ref="O129:P129"/>
    <mergeCell ref="Q129:Q130"/>
    <mergeCell ref="L108:L109"/>
    <mergeCell ref="M38:M39"/>
    <mergeCell ref="N38:O38"/>
    <mergeCell ref="P38:P39"/>
    <mergeCell ref="Q38:Q39"/>
    <mergeCell ref="G74:G75"/>
    <mergeCell ref="K74:K75"/>
    <mergeCell ref="L74:L75"/>
    <mergeCell ref="H74:H75"/>
    <mergeCell ref="A73:H73"/>
    <mergeCell ref="K66:Q66"/>
    <mergeCell ref="A66:H66"/>
    <mergeCell ref="A38:A39"/>
    <mergeCell ref="N108:N109"/>
    <mergeCell ref="O108:P108"/>
    <mergeCell ref="Q108:Q109"/>
    <mergeCell ref="A114:A117"/>
    <mergeCell ref="K114:K117"/>
    <mergeCell ref="A29:H29"/>
    <mergeCell ref="K29:Q29"/>
    <mergeCell ref="A30:A31"/>
    <mergeCell ref="B30:B31"/>
    <mergeCell ref="C30:C31"/>
    <mergeCell ref="D30:E30"/>
    <mergeCell ref="F30:F31"/>
    <mergeCell ref="G30:G31"/>
    <mergeCell ref="H30:H31"/>
    <mergeCell ref="K30:K31"/>
    <mergeCell ref="L30:L31"/>
    <mergeCell ref="M30:M31"/>
    <mergeCell ref="N30:O30"/>
    <mergeCell ref="P30:P31"/>
    <mergeCell ref="Q30:Q31"/>
    <mergeCell ref="K21:Q21"/>
    <mergeCell ref="A22:A23"/>
    <mergeCell ref="B22:B23"/>
    <mergeCell ref="C22:C23"/>
    <mergeCell ref="D22:E22"/>
    <mergeCell ref="F22:F23"/>
    <mergeCell ref="G22:G23"/>
    <mergeCell ref="K22:K23"/>
    <mergeCell ref="L22:L23"/>
    <mergeCell ref="H22:H23"/>
    <mergeCell ref="A21:H21"/>
    <mergeCell ref="Q22:Q23"/>
    <mergeCell ref="M22:M23"/>
    <mergeCell ref="N22:O22"/>
    <mergeCell ref="P22:P23"/>
    <mergeCell ref="L171:L172"/>
    <mergeCell ref="M171:M172"/>
    <mergeCell ref="N171:N172"/>
    <mergeCell ref="O171:P171"/>
    <mergeCell ref="Q171:Q172"/>
    <mergeCell ref="R108:R109"/>
    <mergeCell ref="K11:Q11"/>
    <mergeCell ref="A11:H11"/>
    <mergeCell ref="A129:A130"/>
    <mergeCell ref="K12:K13"/>
    <mergeCell ref="L12:L13"/>
    <mergeCell ref="M12:M13"/>
    <mergeCell ref="N12:O12"/>
    <mergeCell ref="P12:P13"/>
    <mergeCell ref="Q12:Q13"/>
    <mergeCell ref="A12:A13"/>
    <mergeCell ref="B12:B13"/>
    <mergeCell ref="C12:C13"/>
    <mergeCell ref="D12:E12"/>
    <mergeCell ref="F12:F13"/>
    <mergeCell ref="G12:G13"/>
    <mergeCell ref="H12:H13"/>
    <mergeCell ref="L46:L47"/>
    <mergeCell ref="R171:R172"/>
    <mergeCell ref="A37:H37"/>
    <mergeCell ref="K37:Q37"/>
    <mergeCell ref="B38:B39"/>
    <mergeCell ref="C38:C39"/>
    <mergeCell ref="D38:E38"/>
    <mergeCell ref="F38:F39"/>
    <mergeCell ref="G38:G39"/>
    <mergeCell ref="H38:H39"/>
    <mergeCell ref="K38:K39"/>
    <mergeCell ref="L38:L39"/>
    <mergeCell ref="A45:H45"/>
    <mergeCell ref="K45:Q45"/>
    <mergeCell ref="N46:O46"/>
    <mergeCell ref="P46:P47"/>
    <mergeCell ref="Q46:Q47"/>
    <mergeCell ref="A82:A83"/>
    <mergeCell ref="B82:B83"/>
    <mergeCell ref="C82:C83"/>
    <mergeCell ref="D82:D83"/>
    <mergeCell ref="E82:F82"/>
    <mergeCell ref="G82:G83"/>
    <mergeCell ref="H82:H83"/>
    <mergeCell ref="I82:I83"/>
    <mergeCell ref="K82:K83"/>
    <mergeCell ref="L82:L83"/>
    <mergeCell ref="M82:M83"/>
    <mergeCell ref="N82:N83"/>
    <mergeCell ref="O82:P82"/>
    <mergeCell ref="Q82:Q83"/>
    <mergeCell ref="A46:A47"/>
    <mergeCell ref="B46:B47"/>
    <mergeCell ref="C46:C47"/>
    <mergeCell ref="D46:E46"/>
    <mergeCell ref="F46:F47"/>
    <mergeCell ref="G46:G47"/>
    <mergeCell ref="H46:H47"/>
    <mergeCell ref="K46:K47"/>
    <mergeCell ref="R82:R83"/>
    <mergeCell ref="A84:A85"/>
    <mergeCell ref="K84:K85"/>
    <mergeCell ref="A86:A87"/>
    <mergeCell ref="K86:K87"/>
    <mergeCell ref="A88:A89"/>
    <mergeCell ref="K88:K89"/>
    <mergeCell ref="Q67:Q68"/>
    <mergeCell ref="A67:A68"/>
    <mergeCell ref="B67:B68"/>
    <mergeCell ref="C67:C68"/>
    <mergeCell ref="D67:E67"/>
    <mergeCell ref="F67:F68"/>
    <mergeCell ref="G67:G68"/>
    <mergeCell ref="H67:H68"/>
    <mergeCell ref="M74:M75"/>
    <mergeCell ref="N74:O74"/>
    <mergeCell ref="P74:P75"/>
    <mergeCell ref="Q74:Q75"/>
    <mergeCell ref="K73:Q73"/>
    <mergeCell ref="A74:A75"/>
    <mergeCell ref="B74:B75"/>
    <mergeCell ref="M46:M47"/>
    <mergeCell ref="A110:A113"/>
    <mergeCell ref="K110:K113"/>
    <mergeCell ref="L95:L96"/>
    <mergeCell ref="M95:M96"/>
    <mergeCell ref="N95:N96"/>
    <mergeCell ref="O95:P95"/>
    <mergeCell ref="A95:A96"/>
    <mergeCell ref="B95:B96"/>
    <mergeCell ref="C95:C96"/>
    <mergeCell ref="D95:D96"/>
    <mergeCell ref="E95:F95"/>
    <mergeCell ref="G95:G96"/>
    <mergeCell ref="I95:I96"/>
    <mergeCell ref="A108:A109"/>
    <mergeCell ref="B108:B109"/>
    <mergeCell ref="C108:C109"/>
    <mergeCell ref="D108:D109"/>
    <mergeCell ref="E108:F108"/>
    <mergeCell ref="G108:G109"/>
    <mergeCell ref="H108:H109"/>
    <mergeCell ref="I108:I109"/>
    <mergeCell ref="K108:K109"/>
    <mergeCell ref="A173:A176"/>
    <mergeCell ref="K173:K176"/>
    <mergeCell ref="A177:A180"/>
    <mergeCell ref="K177:K180"/>
    <mergeCell ref="A181:A184"/>
    <mergeCell ref="K181:K184"/>
    <mergeCell ref="A160:A163"/>
    <mergeCell ref="K160:K163"/>
    <mergeCell ref="A164:A167"/>
    <mergeCell ref="K164:K167"/>
    <mergeCell ref="A170:I170"/>
    <mergeCell ref="A171:A172"/>
    <mergeCell ref="B171:B172"/>
    <mergeCell ref="C171:C172"/>
    <mergeCell ref="D171:D172"/>
    <mergeCell ref="E171:F171"/>
    <mergeCell ref="G171:G172"/>
    <mergeCell ref="H171:H172"/>
    <mergeCell ref="K171:K172"/>
    <mergeCell ref="I171:I172"/>
    <mergeCell ref="R188:R189"/>
    <mergeCell ref="A190:A193"/>
    <mergeCell ref="K190:K193"/>
    <mergeCell ref="A194:A197"/>
    <mergeCell ref="K194:K197"/>
    <mergeCell ref="A198:A201"/>
    <mergeCell ref="K198:K201"/>
    <mergeCell ref="A202:A205"/>
    <mergeCell ref="K202:K205"/>
    <mergeCell ref="L188:L189"/>
    <mergeCell ref="M188:M189"/>
    <mergeCell ref="N188:N189"/>
    <mergeCell ref="O188:P188"/>
    <mergeCell ref="Q188:Q189"/>
    <mergeCell ref="A188:A189"/>
    <mergeCell ref="B188:B189"/>
    <mergeCell ref="C188:C189"/>
    <mergeCell ref="D188:D189"/>
    <mergeCell ref="E188:F188"/>
    <mergeCell ref="G188:G189"/>
    <mergeCell ref="H188:H189"/>
    <mergeCell ref="I188:I189"/>
    <mergeCell ref="K188:K189"/>
    <mergeCell ref="R129:R130"/>
    <mergeCell ref="A131:A134"/>
    <mergeCell ref="K131:K134"/>
    <mergeCell ref="A135:A138"/>
    <mergeCell ref="K135:K138"/>
    <mergeCell ref="B129:B130"/>
    <mergeCell ref="C129:C130"/>
    <mergeCell ref="D129:D130"/>
    <mergeCell ref="E129:F129"/>
    <mergeCell ref="G129:G130"/>
    <mergeCell ref="H129:H130"/>
    <mergeCell ref="I129:I130"/>
    <mergeCell ref="K129:K130"/>
    <mergeCell ref="L129:L130"/>
    <mergeCell ref="R150:R151"/>
    <mergeCell ref="A152:A155"/>
    <mergeCell ref="K152:K155"/>
    <mergeCell ref="A156:A159"/>
    <mergeCell ref="K156:K159"/>
    <mergeCell ref="A139:A142"/>
    <mergeCell ref="K139:K142"/>
    <mergeCell ref="A143:A146"/>
    <mergeCell ref="K143:K146"/>
    <mergeCell ref="A150:A151"/>
    <mergeCell ref="B150:B151"/>
    <mergeCell ref="C150:C151"/>
    <mergeCell ref="D150:D151"/>
    <mergeCell ref="E150:F150"/>
    <mergeCell ref="G150:G151"/>
    <mergeCell ref="H150:H151"/>
    <mergeCell ref="I150:I151"/>
    <mergeCell ref="K150:K151"/>
    <mergeCell ref="L150:L151"/>
    <mergeCell ref="M150:M151"/>
    <mergeCell ref="N150:N151"/>
    <mergeCell ref="O150:P150"/>
    <mergeCell ref="Q150:Q151"/>
    <mergeCell ref="A18:H18"/>
    <mergeCell ref="K18:Q18"/>
    <mergeCell ref="Q4:Q5"/>
    <mergeCell ref="A3:H3"/>
    <mergeCell ref="K3:Q3"/>
    <mergeCell ref="A4:A5"/>
    <mergeCell ref="B4:B5"/>
    <mergeCell ref="C4:C5"/>
    <mergeCell ref="D4:E4"/>
    <mergeCell ref="F4:F5"/>
    <mergeCell ref="G4:G5"/>
    <mergeCell ref="H4:H5"/>
    <mergeCell ref="L4:L5"/>
    <mergeCell ref="P4:P5"/>
    <mergeCell ref="K4:K5"/>
    <mergeCell ref="N4:O4"/>
    <mergeCell ref="M4:M5"/>
    <mergeCell ref="G58:G59"/>
    <mergeCell ref="H58:H59"/>
    <mergeCell ref="K58:K59"/>
    <mergeCell ref="L58:L59"/>
    <mergeCell ref="M58:M59"/>
    <mergeCell ref="A57:H57"/>
    <mergeCell ref="K57:Q57"/>
    <mergeCell ref="A58:A59"/>
    <mergeCell ref="B58:B59"/>
    <mergeCell ref="C58:C59"/>
    <mergeCell ref="D58:E58"/>
    <mergeCell ref="F58:F59"/>
    <mergeCell ref="N58:O58"/>
    <mergeCell ref="P58:P59"/>
    <mergeCell ref="Q58:Q59"/>
  </mergeCells>
  <conditionalFormatting sqref="Z1:AF3 Z5:AF11 AA4:AF4 Z13:AF21 AA12:AF12 Z23:AF29 AA22:AF22 Z31:AF37 AA30:AF30 Z39:AF45 AA38:AF38 AA46:AF46 Z68:AF73 AA67:AF67 Z75:AF81 AA74:AF74 Z83:AF95 Z82 AB82:AF82 Z97:AF108 Z96 AB96:AF96 Z110:AF129 Z109 AB109:AF109 Z131:AF150 Z130 AB130:AF130 Z152:AF171 Z151 AB151:AF151 Z173:AF188 Z172 AB172:AF172 Z190:AF1048576 Z189 AB189:AF189 Z47:AF56 Y57:AE63 Z64:AF66">
    <cfRule type="cellIs" dxfId="89" priority="1" operator="lessThan">
      <formula>-3</formula>
    </cfRule>
    <cfRule type="cellIs" dxfId="88" priority="2" operator="greaterThan">
      <formula>3</formula>
    </cfRule>
  </conditionalFormatting>
  <pageMargins left="0.7" right="0.7" top="0.75" bottom="0.75" header="0.3" footer="0.3"/>
  <pageSetup scale="98" orientation="landscape" r:id="rId1"/>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AF181"/>
  <sheetViews>
    <sheetView tabSelected="1" zoomScaleNormal="100" workbookViewId="0">
      <selection activeCell="G33" sqref="G33"/>
    </sheetView>
  </sheetViews>
  <sheetFormatPr defaultColWidth="9.109375" defaultRowHeight="13.8" x14ac:dyDescent="0.3"/>
  <cols>
    <col min="1" max="1" width="17.33203125" style="90" customWidth="1"/>
    <col min="2" max="2" width="17.5546875" style="90" customWidth="1"/>
    <col min="3" max="6" width="10.6640625" style="90" customWidth="1"/>
    <col min="7" max="7" width="11.109375" style="90" customWidth="1"/>
    <col min="8" max="8" width="12.5546875" style="90" customWidth="1"/>
    <col min="9" max="9" width="10.109375" style="36" customWidth="1"/>
    <col min="10" max="10" width="7.88671875" style="90" bestFit="1" customWidth="1"/>
    <col min="11" max="11" width="21.88671875" style="90" customWidth="1"/>
    <col min="12" max="12" width="17.33203125" style="90" customWidth="1"/>
    <col min="13" max="13" width="16" style="90" customWidth="1"/>
    <col min="14" max="17" width="10.6640625" style="90" customWidth="1"/>
    <col min="18" max="18" width="11.109375" style="90" customWidth="1"/>
    <col min="19" max="16384" width="9.109375" style="90"/>
  </cols>
  <sheetData>
    <row r="1" spans="1:32" x14ac:dyDescent="0.3">
      <c r="A1" s="59" t="s">
        <v>31</v>
      </c>
      <c r="K1" s="59" t="s">
        <v>31</v>
      </c>
    </row>
    <row r="2" spans="1:32" x14ac:dyDescent="0.3">
      <c r="A2" s="59"/>
      <c r="K2" s="73"/>
      <c r="L2" s="73"/>
      <c r="M2" s="73"/>
    </row>
    <row r="3" spans="1:32" x14ac:dyDescent="0.3">
      <c r="A3" s="59"/>
      <c r="K3" s="59"/>
    </row>
    <row r="4" spans="1:32" ht="24" customHeight="1" x14ac:dyDescent="0.3">
      <c r="A4" s="207" t="s">
        <v>105</v>
      </c>
      <c r="B4" s="207"/>
      <c r="C4" s="207"/>
      <c r="D4" s="207"/>
      <c r="E4" s="207"/>
      <c r="F4" s="207"/>
      <c r="G4" s="207"/>
      <c r="H4" s="207"/>
      <c r="K4" s="197" t="s">
        <v>105</v>
      </c>
      <c r="L4" s="197"/>
      <c r="M4" s="197"/>
      <c r="N4" s="197"/>
      <c r="O4" s="197"/>
      <c r="P4" s="197"/>
      <c r="Q4" s="197"/>
    </row>
    <row r="5" spans="1:32" ht="32.25" customHeight="1" x14ac:dyDescent="0.3">
      <c r="A5" s="204"/>
      <c r="B5" s="187" t="s">
        <v>0</v>
      </c>
      <c r="C5" s="187" t="s">
        <v>1</v>
      </c>
      <c r="D5" s="187" t="s">
        <v>2</v>
      </c>
      <c r="E5" s="187"/>
      <c r="F5" s="187" t="s">
        <v>3</v>
      </c>
      <c r="G5" s="187" t="s">
        <v>4</v>
      </c>
      <c r="H5" s="185" t="s">
        <v>40</v>
      </c>
      <c r="K5" s="204"/>
      <c r="L5" s="187" t="s">
        <v>0</v>
      </c>
      <c r="M5" s="187" t="s">
        <v>1</v>
      </c>
      <c r="N5" s="187" t="s">
        <v>2</v>
      </c>
      <c r="O5" s="187"/>
      <c r="P5" s="187" t="s">
        <v>3</v>
      </c>
      <c r="Q5" s="187" t="s">
        <v>4</v>
      </c>
    </row>
    <row r="6" spans="1:32" ht="12.75" customHeight="1" x14ac:dyDescent="0.3">
      <c r="A6" s="204"/>
      <c r="B6" s="187"/>
      <c r="C6" s="187"/>
      <c r="D6" s="120" t="s">
        <v>6</v>
      </c>
      <c r="E6" s="120" t="s">
        <v>5</v>
      </c>
      <c r="F6" s="187"/>
      <c r="G6" s="187"/>
      <c r="H6" s="186"/>
      <c r="K6" s="204"/>
      <c r="L6" s="187"/>
      <c r="M6" s="187"/>
      <c r="N6" s="120" t="s">
        <v>6</v>
      </c>
      <c r="O6" s="120" t="s">
        <v>5</v>
      </c>
      <c r="P6" s="187"/>
      <c r="Q6" s="187"/>
    </row>
    <row r="7" spans="1:32" ht="12.75" customHeight="1" x14ac:dyDescent="0.3">
      <c r="A7" s="49" t="s">
        <v>7</v>
      </c>
      <c r="B7" s="6">
        <v>667347</v>
      </c>
      <c r="C7" s="6">
        <v>554352</v>
      </c>
      <c r="D7" s="6">
        <v>79653</v>
      </c>
      <c r="E7" s="6">
        <v>33343</v>
      </c>
      <c r="F7" s="6">
        <v>106260</v>
      </c>
      <c r="G7" s="6">
        <v>242732</v>
      </c>
      <c r="H7" s="6">
        <v>1016340</v>
      </c>
      <c r="J7" s="36"/>
      <c r="K7" s="49" t="s">
        <v>7</v>
      </c>
      <c r="L7" s="94">
        <f>B7/$H7*100</f>
        <v>65.661786410059634</v>
      </c>
      <c r="M7" s="94">
        <f t="shared" ref="M7:Q15" si="0">C7/$H7*100</f>
        <v>54.543951827144454</v>
      </c>
      <c r="N7" s="94">
        <f t="shared" si="0"/>
        <v>7.8372395064643721</v>
      </c>
      <c r="O7" s="94">
        <f t="shared" si="0"/>
        <v>3.2806934687210974</v>
      </c>
      <c r="P7" s="94">
        <f t="shared" si="0"/>
        <v>10.45516264242281</v>
      </c>
      <c r="Q7" s="94">
        <f t="shared" si="0"/>
        <v>23.882952555247261</v>
      </c>
      <c r="AA7" s="35"/>
      <c r="AB7" s="35"/>
      <c r="AC7" s="35"/>
      <c r="AD7" s="35"/>
      <c r="AE7" s="35"/>
      <c r="AF7" s="35"/>
    </row>
    <row r="8" spans="1:32" ht="12.75" customHeight="1" x14ac:dyDescent="0.3">
      <c r="A8" s="59"/>
      <c r="B8" s="149"/>
      <c r="C8" s="36"/>
      <c r="D8" s="149"/>
      <c r="E8" s="36"/>
      <c r="F8" s="36"/>
      <c r="G8" s="36"/>
      <c r="H8" s="36"/>
      <c r="J8" s="36"/>
      <c r="K8" s="59"/>
      <c r="L8" s="35"/>
      <c r="M8" s="35"/>
      <c r="N8" s="35"/>
      <c r="O8" s="35"/>
      <c r="P8" s="35"/>
      <c r="Q8" s="35"/>
    </row>
    <row r="9" spans="1:32" x14ac:dyDescent="0.3">
      <c r="A9" s="59"/>
      <c r="K9" s="59"/>
    </row>
    <row r="10" spans="1:32" ht="24" customHeight="1" x14ac:dyDescent="0.3">
      <c r="A10" s="207" t="s">
        <v>106</v>
      </c>
      <c r="B10" s="207"/>
      <c r="C10" s="207"/>
      <c r="D10" s="207"/>
      <c r="E10" s="207"/>
      <c r="F10" s="207"/>
      <c r="G10" s="207"/>
      <c r="H10" s="207"/>
      <c r="K10" s="197" t="s">
        <v>106</v>
      </c>
      <c r="L10" s="197"/>
      <c r="M10" s="197"/>
      <c r="N10" s="197"/>
      <c r="O10" s="197"/>
      <c r="P10" s="197"/>
      <c r="Q10" s="197"/>
    </row>
    <row r="11" spans="1:32" ht="32.25" customHeight="1" x14ac:dyDescent="0.3">
      <c r="A11" s="204"/>
      <c r="B11" s="187" t="s">
        <v>0</v>
      </c>
      <c r="C11" s="187" t="s">
        <v>1</v>
      </c>
      <c r="D11" s="187" t="s">
        <v>2</v>
      </c>
      <c r="E11" s="187"/>
      <c r="F11" s="187" t="s">
        <v>3</v>
      </c>
      <c r="G11" s="187" t="s">
        <v>4</v>
      </c>
      <c r="H11" s="185" t="s">
        <v>40</v>
      </c>
      <c r="K11" s="204"/>
      <c r="L11" s="187" t="s">
        <v>0</v>
      </c>
      <c r="M11" s="187" t="s">
        <v>1</v>
      </c>
      <c r="N11" s="187" t="s">
        <v>2</v>
      </c>
      <c r="O11" s="187"/>
      <c r="P11" s="187" t="s">
        <v>3</v>
      </c>
      <c r="Q11" s="187" t="s">
        <v>4</v>
      </c>
    </row>
    <row r="12" spans="1:32" ht="12.75" customHeight="1" x14ac:dyDescent="0.3">
      <c r="A12" s="204"/>
      <c r="B12" s="187"/>
      <c r="C12" s="187"/>
      <c r="D12" s="120" t="s">
        <v>6</v>
      </c>
      <c r="E12" s="120" t="s">
        <v>5</v>
      </c>
      <c r="F12" s="187"/>
      <c r="G12" s="187"/>
      <c r="H12" s="186"/>
      <c r="K12" s="204"/>
      <c r="L12" s="187"/>
      <c r="M12" s="187"/>
      <c r="N12" s="120" t="s">
        <v>6</v>
      </c>
      <c r="O12" s="120" t="s">
        <v>5</v>
      </c>
      <c r="P12" s="187"/>
      <c r="Q12" s="187"/>
    </row>
    <row r="13" spans="1:32" ht="12.75" customHeight="1" x14ac:dyDescent="0.3">
      <c r="A13" s="49" t="s">
        <v>26</v>
      </c>
      <c r="B13" s="6">
        <v>455637</v>
      </c>
      <c r="C13" s="6">
        <v>403180</v>
      </c>
      <c r="D13" s="6">
        <v>42005</v>
      </c>
      <c r="E13" s="6">
        <v>10452</v>
      </c>
      <c r="F13" s="6">
        <v>12049</v>
      </c>
      <c r="G13" s="6">
        <v>77458</v>
      </c>
      <c r="H13" s="6">
        <v>545144</v>
      </c>
      <c r="K13" s="49" t="s">
        <v>26</v>
      </c>
      <c r="L13" s="94">
        <f>B13/$H13*100</f>
        <v>83.581035469527322</v>
      </c>
      <c r="M13" s="94">
        <f t="shared" si="0"/>
        <v>73.958440338699504</v>
      </c>
      <c r="N13" s="94">
        <f t="shared" si="0"/>
        <v>7.7053035528227394</v>
      </c>
      <c r="O13" s="94">
        <f t="shared" si="0"/>
        <v>1.9172915780050777</v>
      </c>
      <c r="P13" s="94">
        <f t="shared" si="0"/>
        <v>2.210241697606504</v>
      </c>
      <c r="Q13" s="94">
        <f t="shared" si="0"/>
        <v>14.208722832866178</v>
      </c>
      <c r="AA13" s="35"/>
      <c r="AB13" s="35"/>
      <c r="AC13" s="35"/>
      <c r="AD13" s="35"/>
      <c r="AE13" s="35"/>
      <c r="AF13" s="35"/>
    </row>
    <row r="14" spans="1:32" ht="12.75" customHeight="1" x14ac:dyDescent="0.3">
      <c r="A14" s="49" t="s">
        <v>27</v>
      </c>
      <c r="B14" s="6">
        <v>9061</v>
      </c>
      <c r="C14" s="6">
        <v>7944</v>
      </c>
      <c r="D14" s="6">
        <v>596</v>
      </c>
      <c r="E14" s="6">
        <v>521</v>
      </c>
      <c r="F14" s="6">
        <v>3542</v>
      </c>
      <c r="G14" s="6">
        <v>31311</v>
      </c>
      <c r="H14" s="6">
        <v>43914</v>
      </c>
      <c r="K14" s="49" t="s">
        <v>27</v>
      </c>
      <c r="L14" s="94">
        <f>B14/$H14*100</f>
        <v>20.633510953226761</v>
      </c>
      <c r="M14" s="94">
        <f t="shared" si="0"/>
        <v>18.08990299221205</v>
      </c>
      <c r="N14" s="94">
        <f t="shared" si="0"/>
        <v>1.3571981600400784</v>
      </c>
      <c r="O14" s="94">
        <f t="shared" si="0"/>
        <v>1.1864098009746322</v>
      </c>
      <c r="P14" s="94">
        <f t="shared" si="0"/>
        <v>8.0657649041308019</v>
      </c>
      <c r="Q14" s="94">
        <f t="shared" si="0"/>
        <v>71.300724142642437</v>
      </c>
      <c r="AA14" s="35"/>
      <c r="AB14" s="35"/>
      <c r="AC14" s="35"/>
      <c r="AD14" s="35"/>
      <c r="AE14" s="35"/>
      <c r="AF14" s="35"/>
    </row>
    <row r="15" spans="1:32" ht="12.75" customHeight="1" x14ac:dyDescent="0.3">
      <c r="A15" s="49" t="s">
        <v>8</v>
      </c>
      <c r="B15" s="6">
        <v>202649</v>
      </c>
      <c r="C15" s="6">
        <v>143228</v>
      </c>
      <c r="D15" s="6">
        <v>37051</v>
      </c>
      <c r="E15" s="6">
        <v>22370</v>
      </c>
      <c r="F15" s="6">
        <v>90669</v>
      </c>
      <c r="G15" s="6">
        <v>133963</v>
      </c>
      <c r="H15" s="6">
        <v>427281</v>
      </c>
      <c r="K15" s="49" t="s">
        <v>8</v>
      </c>
      <c r="L15" s="94">
        <f>B15/$H15*100</f>
        <v>47.427571083198181</v>
      </c>
      <c r="M15" s="94">
        <f t="shared" si="0"/>
        <v>33.520797788808771</v>
      </c>
      <c r="N15" s="94">
        <f t="shared" si="0"/>
        <v>8.671342746342571</v>
      </c>
      <c r="O15" s="94">
        <f t="shared" si="0"/>
        <v>5.2354305480468355</v>
      </c>
      <c r="P15" s="94">
        <f t="shared" si="0"/>
        <v>21.219993400127784</v>
      </c>
      <c r="Q15" s="94">
        <f t="shared" si="0"/>
        <v>31.352435516674038</v>
      </c>
      <c r="AA15" s="35"/>
      <c r="AB15" s="35"/>
      <c r="AC15" s="35"/>
      <c r="AD15" s="35"/>
      <c r="AE15" s="35"/>
      <c r="AF15" s="35"/>
    </row>
    <row r="16" spans="1:32" ht="12.75" customHeight="1" x14ac:dyDescent="0.3">
      <c r="A16" s="59"/>
      <c r="B16" s="36"/>
      <c r="C16" s="36"/>
      <c r="D16" s="36"/>
      <c r="E16" s="36"/>
      <c r="F16" s="36"/>
      <c r="G16" s="36"/>
      <c r="H16" s="36">
        <f>SUM(H13:H15)</f>
        <v>1016339</v>
      </c>
      <c r="K16" s="59"/>
      <c r="L16" s="35"/>
      <c r="M16" s="35"/>
      <c r="N16" s="35"/>
      <c r="O16" s="35"/>
      <c r="P16" s="35"/>
      <c r="Q16" s="35"/>
    </row>
    <row r="17" spans="1:32" ht="12.75" customHeight="1" x14ac:dyDescent="0.3">
      <c r="A17" s="59"/>
      <c r="B17" s="36"/>
      <c r="C17" s="36"/>
      <c r="D17" s="36"/>
      <c r="E17" s="36"/>
      <c r="F17" s="36"/>
      <c r="G17" s="36"/>
      <c r="H17" s="36"/>
      <c r="K17" s="59"/>
      <c r="L17" s="35"/>
      <c r="M17" s="35"/>
      <c r="N17" s="35"/>
      <c r="O17" s="35"/>
      <c r="P17" s="35"/>
      <c r="Q17" s="35"/>
    </row>
    <row r="18" spans="1:32" ht="12.75" customHeight="1" x14ac:dyDescent="0.3">
      <c r="A18" s="212" t="s">
        <v>194</v>
      </c>
      <c r="B18" s="212"/>
      <c r="C18" s="212"/>
      <c r="D18" s="212"/>
      <c r="E18" s="212"/>
      <c r="F18" s="212"/>
      <c r="G18" s="212"/>
      <c r="H18" s="212"/>
      <c r="K18" s="207" t="s">
        <v>194</v>
      </c>
      <c r="L18" s="207"/>
      <c r="M18" s="207"/>
      <c r="N18" s="207"/>
      <c r="O18" s="207"/>
      <c r="P18" s="207"/>
      <c r="Q18" s="207"/>
      <c r="R18" s="107"/>
    </row>
    <row r="19" spans="1:32" s="48" customFormat="1" ht="25.5" customHeight="1" x14ac:dyDescent="0.3">
      <c r="A19" s="180" t="s">
        <v>43</v>
      </c>
      <c r="B19" s="187" t="s">
        <v>0</v>
      </c>
      <c r="C19" s="187" t="s">
        <v>1</v>
      </c>
      <c r="D19" s="187" t="s">
        <v>2</v>
      </c>
      <c r="E19" s="187"/>
      <c r="F19" s="187" t="s">
        <v>3</v>
      </c>
      <c r="G19" s="187" t="s">
        <v>4</v>
      </c>
      <c r="H19" s="185" t="s">
        <v>40</v>
      </c>
      <c r="I19" s="36"/>
      <c r="J19" s="90"/>
      <c r="K19" s="180" t="s">
        <v>43</v>
      </c>
      <c r="L19" s="187" t="s">
        <v>0</v>
      </c>
      <c r="M19" s="187" t="s">
        <v>1</v>
      </c>
      <c r="N19" s="187" t="s">
        <v>2</v>
      </c>
      <c r="O19" s="187"/>
      <c r="P19" s="187" t="s">
        <v>3</v>
      </c>
      <c r="Q19" s="187" t="s">
        <v>4</v>
      </c>
      <c r="R19" s="90"/>
      <c r="T19" s="90"/>
      <c r="U19" s="90"/>
      <c r="V19" s="90"/>
      <c r="W19" s="90"/>
      <c r="X19" s="90"/>
      <c r="Y19" s="90"/>
      <c r="Z19" s="90"/>
    </row>
    <row r="20" spans="1:32" s="48" customFormat="1" ht="12.75" customHeight="1" x14ac:dyDescent="0.3">
      <c r="A20" s="181"/>
      <c r="B20" s="187"/>
      <c r="C20" s="187"/>
      <c r="D20" s="120" t="s">
        <v>6</v>
      </c>
      <c r="E20" s="120" t="s">
        <v>5</v>
      </c>
      <c r="F20" s="187"/>
      <c r="G20" s="187"/>
      <c r="H20" s="186"/>
      <c r="J20" s="90"/>
      <c r="K20" s="181"/>
      <c r="L20" s="187"/>
      <c r="M20" s="187"/>
      <c r="N20" s="120" t="s">
        <v>6</v>
      </c>
      <c r="O20" s="120" t="s">
        <v>5</v>
      </c>
      <c r="P20" s="187"/>
      <c r="Q20" s="187"/>
    </row>
    <row r="21" spans="1:32" s="48" customFormat="1" x14ac:dyDescent="0.3">
      <c r="A21" s="49" t="s">
        <v>44</v>
      </c>
      <c r="B21" s="6">
        <v>34960</v>
      </c>
      <c r="C21" s="6">
        <v>30909</v>
      </c>
      <c r="D21" s="6">
        <v>3063</v>
      </c>
      <c r="E21" s="6">
        <v>987</v>
      </c>
      <c r="F21" s="6">
        <v>5213</v>
      </c>
      <c r="G21" s="95">
        <v>5383</v>
      </c>
      <c r="H21" s="6">
        <v>45555</v>
      </c>
      <c r="J21" s="90"/>
      <c r="K21" s="49" t="s">
        <v>44</v>
      </c>
      <c r="L21" s="94">
        <f t="shared" ref="L21:L27" si="1">B21/$H21*100</f>
        <v>76.74239929755241</v>
      </c>
      <c r="M21" s="94">
        <f t="shared" ref="M21:Q27" si="2">C21/$H21*100</f>
        <v>67.849851827461322</v>
      </c>
      <c r="N21" s="94">
        <f t="shared" si="2"/>
        <v>6.7237405334211395</v>
      </c>
      <c r="O21" s="94">
        <f t="shared" si="2"/>
        <v>2.1666117879486335</v>
      </c>
      <c r="P21" s="94">
        <f t="shared" si="2"/>
        <v>11.44331028427176</v>
      </c>
      <c r="Q21" s="94">
        <f t="shared" si="2"/>
        <v>11.816485566897157</v>
      </c>
      <c r="R21" s="35"/>
      <c r="AA21" s="69"/>
      <c r="AB21" s="69"/>
      <c r="AC21" s="69"/>
      <c r="AD21" s="69"/>
      <c r="AE21" s="69"/>
      <c r="AF21" s="69"/>
    </row>
    <row r="22" spans="1:32" s="48" customFormat="1" x14ac:dyDescent="0.3">
      <c r="A22" s="49" t="s">
        <v>54</v>
      </c>
      <c r="B22" s="6">
        <v>47025</v>
      </c>
      <c r="C22" s="6">
        <v>36655</v>
      </c>
      <c r="D22" s="6">
        <v>6790</v>
      </c>
      <c r="E22" s="6">
        <v>3580</v>
      </c>
      <c r="F22" s="6">
        <v>16046</v>
      </c>
      <c r="G22" s="95">
        <v>35804</v>
      </c>
      <c r="H22" s="6">
        <v>98874</v>
      </c>
      <c r="I22" s="36"/>
      <c r="J22" s="90"/>
      <c r="K22" s="49" t="s">
        <v>54</v>
      </c>
      <c r="L22" s="94">
        <f t="shared" si="1"/>
        <v>47.560531585654466</v>
      </c>
      <c r="M22" s="94">
        <f t="shared" si="2"/>
        <v>37.072435625139065</v>
      </c>
      <c r="N22" s="94">
        <f t="shared" si="2"/>
        <v>6.8673260917935961</v>
      </c>
      <c r="O22" s="94">
        <f t="shared" si="2"/>
        <v>3.6207698687218079</v>
      </c>
      <c r="P22" s="94">
        <f t="shared" si="2"/>
        <v>16.228735562432995</v>
      </c>
      <c r="Q22" s="94">
        <f t="shared" si="2"/>
        <v>36.211744240144021</v>
      </c>
      <c r="R22" s="35"/>
      <c r="AA22" s="69"/>
      <c r="AB22" s="69"/>
      <c r="AC22" s="69"/>
      <c r="AD22" s="69"/>
      <c r="AE22" s="69"/>
      <c r="AF22" s="69"/>
    </row>
    <row r="23" spans="1:32" s="48" customFormat="1" x14ac:dyDescent="0.3">
      <c r="A23" s="54" t="s">
        <v>46</v>
      </c>
      <c r="B23" s="6">
        <v>60226</v>
      </c>
      <c r="C23" s="6">
        <v>49566</v>
      </c>
      <c r="D23" s="6">
        <v>6996</v>
      </c>
      <c r="E23" s="6">
        <v>3665</v>
      </c>
      <c r="F23" s="6">
        <v>16104</v>
      </c>
      <c r="G23" s="95">
        <v>28557</v>
      </c>
      <c r="H23" s="6">
        <v>104887</v>
      </c>
      <c r="I23" s="36"/>
      <c r="J23" s="90"/>
      <c r="K23" s="54" t="s">
        <v>46</v>
      </c>
      <c r="L23" s="94">
        <f t="shared" si="1"/>
        <v>57.419889976832209</v>
      </c>
      <c r="M23" s="94">
        <f t="shared" si="2"/>
        <v>47.256571357746907</v>
      </c>
      <c r="N23" s="94">
        <f t="shared" si="2"/>
        <v>6.6700353713996963</v>
      </c>
      <c r="O23" s="94">
        <f t="shared" si="2"/>
        <v>3.494236654685519</v>
      </c>
      <c r="P23" s="94">
        <f t="shared" si="2"/>
        <v>15.353666326618171</v>
      </c>
      <c r="Q23" s="94">
        <f t="shared" si="2"/>
        <v>27.226443696549619</v>
      </c>
      <c r="R23" s="35"/>
      <c r="AA23" s="69"/>
      <c r="AB23" s="69"/>
      <c r="AC23" s="69"/>
      <c r="AD23" s="69"/>
      <c r="AE23" s="69"/>
      <c r="AF23" s="69"/>
    </row>
    <row r="24" spans="1:32" s="48" customFormat="1" x14ac:dyDescent="0.3">
      <c r="A24" s="54" t="s">
        <v>55</v>
      </c>
      <c r="B24" s="6">
        <v>379448</v>
      </c>
      <c r="C24" s="6">
        <v>310970</v>
      </c>
      <c r="D24" s="6">
        <v>48763</v>
      </c>
      <c r="E24" s="6">
        <v>19715</v>
      </c>
      <c r="F24" s="6">
        <v>48649</v>
      </c>
      <c r="G24" s="95">
        <v>98506</v>
      </c>
      <c r="H24" s="6">
        <v>526603</v>
      </c>
      <c r="I24" s="36"/>
      <c r="J24" s="90"/>
      <c r="K24" s="54" t="s">
        <v>55</v>
      </c>
      <c r="L24" s="94">
        <f t="shared" si="1"/>
        <v>72.055799150403615</v>
      </c>
      <c r="M24" s="94">
        <f t="shared" si="2"/>
        <v>59.052075282518338</v>
      </c>
      <c r="N24" s="94">
        <f t="shared" si="2"/>
        <v>9.2599168633676605</v>
      </c>
      <c r="O24" s="94">
        <f t="shared" si="2"/>
        <v>3.7438070045176346</v>
      </c>
      <c r="P24" s="94">
        <f t="shared" si="2"/>
        <v>9.2382686767830791</v>
      </c>
      <c r="Q24" s="94">
        <f t="shared" si="2"/>
        <v>18.705932172813299</v>
      </c>
      <c r="R24" s="35"/>
      <c r="AA24" s="69"/>
      <c r="AB24" s="69"/>
      <c r="AC24" s="69"/>
      <c r="AD24" s="69"/>
      <c r="AE24" s="69"/>
      <c r="AF24" s="69"/>
    </row>
    <row r="25" spans="1:32" s="48" customFormat="1" x14ac:dyDescent="0.3">
      <c r="A25" s="49" t="s">
        <v>57</v>
      </c>
      <c r="B25" s="6">
        <v>32188</v>
      </c>
      <c r="C25" s="6">
        <v>28306</v>
      </c>
      <c r="D25" s="6">
        <v>3047</v>
      </c>
      <c r="E25" s="6">
        <v>835</v>
      </c>
      <c r="F25" s="6">
        <v>3843</v>
      </c>
      <c r="G25" s="95">
        <v>10584</v>
      </c>
      <c r="H25" s="6">
        <v>46614</v>
      </c>
      <c r="I25" s="36"/>
      <c r="J25" s="90"/>
      <c r="K25" s="49" t="s">
        <v>57</v>
      </c>
      <c r="L25" s="94">
        <f t="shared" si="1"/>
        <v>69.052216072424585</v>
      </c>
      <c r="M25" s="94">
        <f t="shared" si="2"/>
        <v>60.724245934697727</v>
      </c>
      <c r="N25" s="94">
        <f t="shared" si="2"/>
        <v>6.5366628051658298</v>
      </c>
      <c r="O25" s="94">
        <f t="shared" si="2"/>
        <v>1.7913073325610331</v>
      </c>
      <c r="P25" s="94">
        <f t="shared" si="2"/>
        <v>8.2443042862659279</v>
      </c>
      <c r="Q25" s="94">
        <f t="shared" si="2"/>
        <v>22.705624919552069</v>
      </c>
      <c r="R25" s="35"/>
      <c r="AA25" s="69"/>
      <c r="AB25" s="69"/>
      <c r="AC25" s="69"/>
      <c r="AD25" s="69"/>
      <c r="AE25" s="69"/>
      <c r="AF25" s="69"/>
    </row>
    <row r="26" spans="1:32" s="48" customFormat="1" x14ac:dyDescent="0.3">
      <c r="A26" s="49" t="s">
        <v>49</v>
      </c>
      <c r="B26" s="6">
        <v>16664</v>
      </c>
      <c r="C26" s="6">
        <v>13401</v>
      </c>
      <c r="D26" s="6">
        <v>2210</v>
      </c>
      <c r="E26" s="6">
        <v>1053</v>
      </c>
      <c r="F26" s="6">
        <v>3657</v>
      </c>
      <c r="G26" s="95">
        <v>6077</v>
      </c>
      <c r="H26" s="6">
        <v>26398</v>
      </c>
      <c r="I26" s="36"/>
      <c r="J26" s="90"/>
      <c r="K26" s="49" t="s">
        <v>49</v>
      </c>
      <c r="L26" s="94">
        <f t="shared" si="1"/>
        <v>63.125994393514659</v>
      </c>
      <c r="M26" s="94">
        <f t="shared" si="2"/>
        <v>50.765209485567084</v>
      </c>
      <c r="N26" s="94">
        <f t="shared" si="2"/>
        <v>8.3718463519963642</v>
      </c>
      <c r="O26" s="94">
        <f t="shared" si="2"/>
        <v>3.9889385559512083</v>
      </c>
      <c r="P26" s="94">
        <f t="shared" si="2"/>
        <v>13.853322221380408</v>
      </c>
      <c r="Q26" s="94">
        <f t="shared" si="2"/>
        <v>23.020683385104931</v>
      </c>
      <c r="R26" s="35"/>
      <c r="AA26" s="69"/>
      <c r="AB26" s="69"/>
      <c r="AC26" s="69"/>
      <c r="AD26" s="69"/>
      <c r="AE26" s="69"/>
      <c r="AF26" s="69"/>
    </row>
    <row r="27" spans="1:32" s="48" customFormat="1" x14ac:dyDescent="0.3">
      <c r="A27" s="54" t="s">
        <v>50</v>
      </c>
      <c r="B27" s="6">
        <v>96837</v>
      </c>
      <c r="C27" s="6">
        <v>84545</v>
      </c>
      <c r="D27" s="6">
        <v>8784</v>
      </c>
      <c r="E27" s="6">
        <v>3508</v>
      </c>
      <c r="F27" s="6">
        <v>12749</v>
      </c>
      <c r="G27" s="95">
        <v>57822</v>
      </c>
      <c r="H27" s="6">
        <v>167408</v>
      </c>
      <c r="I27" s="36"/>
      <c r="J27" s="90"/>
      <c r="K27" s="54" t="s">
        <v>50</v>
      </c>
      <c r="L27" s="94">
        <f t="shared" si="1"/>
        <v>57.844905858740326</v>
      </c>
      <c r="M27" s="94">
        <f t="shared" si="2"/>
        <v>50.502365478352282</v>
      </c>
      <c r="N27" s="94">
        <f t="shared" si="2"/>
        <v>5.2470610723501867</v>
      </c>
      <c r="O27" s="94">
        <f t="shared" si="2"/>
        <v>2.0954793080378478</v>
      </c>
      <c r="P27" s="94">
        <f t="shared" si="2"/>
        <v>7.6155261397304788</v>
      </c>
      <c r="Q27" s="94">
        <f t="shared" si="2"/>
        <v>34.539568001529197</v>
      </c>
      <c r="R27" s="35"/>
      <c r="AA27" s="69"/>
      <c r="AB27" s="69"/>
      <c r="AC27" s="69"/>
      <c r="AD27" s="69"/>
      <c r="AE27" s="69"/>
      <c r="AF27" s="69"/>
    </row>
    <row r="28" spans="1:32" s="48" customFormat="1" x14ac:dyDescent="0.3">
      <c r="A28" s="62"/>
      <c r="B28" s="36"/>
      <c r="C28" s="36"/>
      <c r="D28" s="36"/>
      <c r="E28" s="36"/>
      <c r="F28" s="36"/>
      <c r="G28" s="36"/>
      <c r="H28" s="36">
        <f>SUM(H21:H27)</f>
        <v>1016339</v>
      </c>
      <c r="I28" s="36"/>
      <c r="J28" s="90"/>
      <c r="K28" s="59"/>
      <c r="L28" s="35"/>
      <c r="M28" s="35"/>
      <c r="N28" s="35"/>
      <c r="O28" s="35"/>
      <c r="P28" s="35"/>
      <c r="Q28" s="35"/>
      <c r="R28" s="90"/>
    </row>
    <row r="29" spans="1:32" s="161" customFormat="1" x14ac:dyDescent="0.3">
      <c r="A29" s="62"/>
      <c r="B29" s="159"/>
      <c r="C29" s="159"/>
      <c r="D29" s="159"/>
      <c r="E29" s="159"/>
      <c r="F29" s="159"/>
      <c r="G29" s="159"/>
      <c r="H29" s="159"/>
      <c r="I29" s="159"/>
      <c r="J29" s="160"/>
      <c r="K29" s="59"/>
      <c r="L29" s="170"/>
      <c r="M29" s="170"/>
      <c r="N29" s="170"/>
      <c r="O29" s="170"/>
      <c r="P29" s="170"/>
      <c r="Q29" s="170"/>
      <c r="R29" s="160"/>
    </row>
    <row r="30" spans="1:32" s="161" customFormat="1" ht="31.2" customHeight="1" x14ac:dyDescent="0.3">
      <c r="A30" s="197" t="s">
        <v>196</v>
      </c>
      <c r="B30" s="197"/>
      <c r="C30" s="197"/>
      <c r="D30" s="197"/>
      <c r="E30" s="197"/>
      <c r="F30" s="197"/>
      <c r="G30" s="197"/>
      <c r="H30" s="197"/>
      <c r="I30" s="159"/>
      <c r="J30" s="159"/>
      <c r="K30" s="197" t="s">
        <v>195</v>
      </c>
      <c r="L30" s="197"/>
      <c r="M30" s="197"/>
      <c r="N30" s="197"/>
      <c r="O30" s="197"/>
      <c r="P30" s="197"/>
      <c r="Q30" s="197"/>
    </row>
    <row r="31" spans="1:32" s="161" customFormat="1" x14ac:dyDescent="0.3">
      <c r="A31" s="180" t="s">
        <v>43</v>
      </c>
      <c r="B31" s="187" t="s">
        <v>0</v>
      </c>
      <c r="C31" s="187" t="s">
        <v>1</v>
      </c>
      <c r="D31" s="187" t="s">
        <v>2</v>
      </c>
      <c r="E31" s="187"/>
      <c r="F31" s="187" t="s">
        <v>3</v>
      </c>
      <c r="G31" s="187" t="s">
        <v>4</v>
      </c>
      <c r="H31" s="185" t="s">
        <v>40</v>
      </c>
      <c r="I31" s="159"/>
      <c r="J31" s="159"/>
      <c r="K31" s="180" t="s">
        <v>43</v>
      </c>
      <c r="L31" s="187" t="s">
        <v>0</v>
      </c>
      <c r="M31" s="187" t="s">
        <v>1</v>
      </c>
      <c r="N31" s="187" t="s">
        <v>2</v>
      </c>
      <c r="O31" s="187"/>
      <c r="P31" s="187" t="s">
        <v>3</v>
      </c>
      <c r="Q31" s="187" t="s">
        <v>4</v>
      </c>
    </row>
    <row r="32" spans="1:32" s="161" customFormat="1" x14ac:dyDescent="0.3">
      <c r="A32" s="181"/>
      <c r="B32" s="187"/>
      <c r="C32" s="187"/>
      <c r="D32" s="162" t="s">
        <v>5</v>
      </c>
      <c r="E32" s="162" t="s">
        <v>6</v>
      </c>
      <c r="F32" s="187"/>
      <c r="G32" s="187"/>
      <c r="H32" s="186"/>
      <c r="I32" s="159"/>
      <c r="J32" s="159"/>
      <c r="K32" s="181"/>
      <c r="L32" s="187"/>
      <c r="M32" s="187"/>
      <c r="N32" s="162" t="s">
        <v>5</v>
      </c>
      <c r="O32" s="162" t="s">
        <v>6</v>
      </c>
      <c r="P32" s="187"/>
      <c r="Q32" s="187"/>
    </row>
    <row r="33" spans="1:32" s="161" customFormat="1" x14ac:dyDescent="0.3">
      <c r="A33" s="171" t="s">
        <v>174</v>
      </c>
      <c r="B33" s="163">
        <v>14219</v>
      </c>
      <c r="C33" s="163">
        <v>12799</v>
      </c>
      <c r="D33" s="163">
        <v>1271</v>
      </c>
      <c r="E33" s="163">
        <v>149</v>
      </c>
      <c r="F33" s="163">
        <v>1245</v>
      </c>
      <c r="G33" s="164">
        <v>4986</v>
      </c>
      <c r="H33" s="163">
        <v>20451</v>
      </c>
      <c r="K33" s="171" t="s">
        <v>174</v>
      </c>
      <c r="L33" s="165">
        <f t="shared" ref="L33:Q36" si="3">B33/$H33*100</f>
        <v>69.527162485942</v>
      </c>
      <c r="M33" s="165">
        <f t="shared" si="3"/>
        <v>62.583736736589898</v>
      </c>
      <c r="N33" s="165">
        <f t="shared" si="3"/>
        <v>6.2148550193144585</v>
      </c>
      <c r="O33" s="165">
        <f t="shared" si="3"/>
        <v>0.72857073003765094</v>
      </c>
      <c r="P33" s="165">
        <f t="shared" si="3"/>
        <v>6.0877218717911106</v>
      </c>
      <c r="Q33" s="165">
        <f t="shared" si="3"/>
        <v>24.380225905823679</v>
      </c>
    </row>
    <row r="34" spans="1:32" s="161" customFormat="1" ht="41.4" x14ac:dyDescent="0.3">
      <c r="A34" s="171" t="s">
        <v>175</v>
      </c>
      <c r="B34" s="163">
        <v>1105</v>
      </c>
      <c r="C34" s="163">
        <v>901</v>
      </c>
      <c r="D34" s="163">
        <v>137</v>
      </c>
      <c r="E34" s="163">
        <v>67</v>
      </c>
      <c r="F34" s="163">
        <v>298</v>
      </c>
      <c r="G34" s="164">
        <v>631</v>
      </c>
      <c r="H34" s="163">
        <v>2034</v>
      </c>
      <c r="I34" s="159"/>
      <c r="J34" s="159"/>
      <c r="K34" s="171" t="s">
        <v>175</v>
      </c>
      <c r="L34" s="165">
        <f t="shared" si="3"/>
        <v>54.326450344149457</v>
      </c>
      <c r="M34" s="165">
        <f t="shared" si="3"/>
        <v>44.296951819075716</v>
      </c>
      <c r="N34" s="165">
        <f t="shared" si="3"/>
        <v>6.7354965585054076</v>
      </c>
      <c r="O34" s="165">
        <f t="shared" si="3"/>
        <v>3.2940019665683384</v>
      </c>
      <c r="P34" s="165">
        <f t="shared" si="3"/>
        <v>14.650934119960668</v>
      </c>
      <c r="Q34" s="165">
        <f t="shared" si="3"/>
        <v>31.022615535889877</v>
      </c>
    </row>
    <row r="35" spans="1:32" s="161" customFormat="1" ht="41.4" x14ac:dyDescent="0.3">
      <c r="A35" s="172" t="s">
        <v>164</v>
      </c>
      <c r="B35" s="163">
        <v>3445</v>
      </c>
      <c r="C35" s="163">
        <v>2647</v>
      </c>
      <c r="D35" s="163">
        <v>472</v>
      </c>
      <c r="E35" s="163">
        <v>325</v>
      </c>
      <c r="F35" s="163">
        <v>1073</v>
      </c>
      <c r="G35" s="164">
        <v>3044</v>
      </c>
      <c r="H35" s="163">
        <v>7562</v>
      </c>
      <c r="I35" s="159"/>
      <c r="J35" s="159"/>
      <c r="K35" s="172" t="s">
        <v>164</v>
      </c>
      <c r="L35" s="165">
        <f t="shared" si="3"/>
        <v>45.556731023538752</v>
      </c>
      <c r="M35" s="165">
        <f t="shared" si="3"/>
        <v>35.003967204443271</v>
      </c>
      <c r="N35" s="165">
        <f t="shared" si="3"/>
        <v>6.2417349907431898</v>
      </c>
      <c r="O35" s="165">
        <f t="shared" si="3"/>
        <v>4.2978048135413918</v>
      </c>
      <c r="P35" s="165">
        <f t="shared" si="3"/>
        <v>14.189367892092038</v>
      </c>
      <c r="Q35" s="165">
        <f t="shared" si="3"/>
        <v>40.253901084369218</v>
      </c>
    </row>
    <row r="36" spans="1:32" s="161" customFormat="1" ht="27.6" x14ac:dyDescent="0.3">
      <c r="A36" s="172" t="s">
        <v>165</v>
      </c>
      <c r="B36" s="163">
        <v>13420</v>
      </c>
      <c r="C36" s="163">
        <v>11959</v>
      </c>
      <c r="D36" s="163">
        <v>1167</v>
      </c>
      <c r="E36" s="163">
        <v>294</v>
      </c>
      <c r="F36" s="163">
        <v>1227</v>
      </c>
      <c r="G36" s="164">
        <v>1922</v>
      </c>
      <c r="H36" s="163">
        <v>16568</v>
      </c>
      <c r="I36" s="159"/>
      <c r="J36" s="159"/>
      <c r="K36" s="172" t="s">
        <v>165</v>
      </c>
      <c r="L36" s="165">
        <f t="shared" si="3"/>
        <v>80.999517141477554</v>
      </c>
      <c r="M36" s="165">
        <f t="shared" si="3"/>
        <v>72.181313375181062</v>
      </c>
      <c r="N36" s="165">
        <f t="shared" si="3"/>
        <v>7.0436986962819903</v>
      </c>
      <c r="O36" s="165">
        <f t="shared" si="3"/>
        <v>1.7745050700144858</v>
      </c>
      <c r="P36" s="165">
        <f t="shared" si="3"/>
        <v>7.4058425881216809</v>
      </c>
      <c r="Q36" s="165">
        <f t="shared" si="3"/>
        <v>11.600676001931435</v>
      </c>
    </row>
    <row r="37" spans="1:32" s="161" customFormat="1" x14ac:dyDescent="0.3">
      <c r="A37" s="168"/>
      <c r="B37" s="159"/>
      <c r="C37" s="159"/>
      <c r="D37" s="159"/>
      <c r="E37" s="159"/>
      <c r="F37" s="159"/>
      <c r="G37" s="159"/>
      <c r="H37" s="159">
        <f>SUM(H33:H36)</f>
        <v>46615</v>
      </c>
      <c r="I37" s="159"/>
      <c r="J37" s="160"/>
      <c r="K37" s="169"/>
      <c r="L37" s="170"/>
      <c r="M37" s="170"/>
      <c r="N37" s="170"/>
      <c r="O37" s="170"/>
      <c r="P37" s="170"/>
      <c r="Q37" s="170"/>
      <c r="R37" s="160"/>
    </row>
    <row r="38" spans="1:32" x14ac:dyDescent="0.3">
      <c r="A38" s="59"/>
      <c r="B38" s="36"/>
      <c r="C38" s="36"/>
      <c r="D38" s="36"/>
      <c r="E38" s="36"/>
      <c r="F38" s="36"/>
      <c r="G38" s="36"/>
      <c r="H38" s="36"/>
      <c r="K38" s="59"/>
      <c r="L38" s="35"/>
      <c r="M38" s="35"/>
      <c r="N38" s="35"/>
      <c r="O38" s="35"/>
      <c r="P38" s="35"/>
      <c r="Q38" s="35"/>
    </row>
    <row r="39" spans="1:32" ht="27" customHeight="1" x14ac:dyDescent="0.3">
      <c r="A39" s="194" t="s">
        <v>107</v>
      </c>
      <c r="B39" s="194"/>
      <c r="C39" s="194"/>
      <c r="D39" s="194"/>
      <c r="E39" s="194"/>
      <c r="F39" s="194"/>
      <c r="G39" s="194"/>
      <c r="H39" s="194"/>
      <c r="K39" s="194" t="s">
        <v>107</v>
      </c>
      <c r="L39" s="194"/>
      <c r="M39" s="194"/>
      <c r="N39" s="194"/>
      <c r="O39" s="194"/>
      <c r="P39" s="194"/>
      <c r="Q39" s="194"/>
    </row>
    <row r="40" spans="1:32" x14ac:dyDescent="0.3">
      <c r="A40" s="204"/>
      <c r="B40" s="187" t="s">
        <v>0</v>
      </c>
      <c r="C40" s="187" t="s">
        <v>1</v>
      </c>
      <c r="D40" s="187" t="s">
        <v>2</v>
      </c>
      <c r="E40" s="187"/>
      <c r="F40" s="187" t="s">
        <v>3</v>
      </c>
      <c r="G40" s="187" t="s">
        <v>4</v>
      </c>
      <c r="H40" s="185" t="s">
        <v>40</v>
      </c>
      <c r="K40" s="204"/>
      <c r="L40" s="187" t="s">
        <v>0</v>
      </c>
      <c r="M40" s="187" t="s">
        <v>1</v>
      </c>
      <c r="N40" s="187" t="s">
        <v>2</v>
      </c>
      <c r="O40" s="187"/>
      <c r="P40" s="187" t="s">
        <v>3</v>
      </c>
      <c r="Q40" s="187" t="s">
        <v>4</v>
      </c>
    </row>
    <row r="41" spans="1:32" ht="26.25" customHeight="1" x14ac:dyDescent="0.3">
      <c r="A41" s="204"/>
      <c r="B41" s="187"/>
      <c r="C41" s="187"/>
      <c r="D41" s="120" t="s">
        <v>6</v>
      </c>
      <c r="E41" s="120" t="s">
        <v>5</v>
      </c>
      <c r="F41" s="187"/>
      <c r="G41" s="187"/>
      <c r="H41" s="186"/>
      <c r="K41" s="204"/>
      <c r="L41" s="187"/>
      <c r="M41" s="187"/>
      <c r="N41" s="120" t="s">
        <v>6</v>
      </c>
      <c r="O41" s="120" t="s">
        <v>5</v>
      </c>
      <c r="P41" s="187"/>
      <c r="Q41" s="187"/>
    </row>
    <row r="42" spans="1:32" x14ac:dyDescent="0.3">
      <c r="A42" s="49" t="s">
        <v>20</v>
      </c>
      <c r="B42" s="6">
        <v>277186</v>
      </c>
      <c r="C42" s="6">
        <v>231481</v>
      </c>
      <c r="D42" s="6">
        <v>32029</v>
      </c>
      <c r="E42" s="6">
        <v>13676</v>
      </c>
      <c r="F42" s="6">
        <v>52187</v>
      </c>
      <c r="G42" s="6">
        <v>116938</v>
      </c>
      <c r="H42" s="6">
        <v>446311</v>
      </c>
      <c r="K42" s="49" t="s">
        <v>20</v>
      </c>
      <c r="L42" s="94">
        <f>B42/$H42*100</f>
        <v>62.106020241490803</v>
      </c>
      <c r="M42" s="94">
        <f t="shared" ref="M42:Q43" si="4">C42/$H42*100</f>
        <v>51.865403272605867</v>
      </c>
      <c r="N42" s="94">
        <f t="shared" si="4"/>
        <v>7.176385973009852</v>
      </c>
      <c r="O42" s="94">
        <f t="shared" si="4"/>
        <v>3.0642309958750737</v>
      </c>
      <c r="P42" s="94">
        <f t="shared" si="4"/>
        <v>11.692967459910243</v>
      </c>
      <c r="Q42" s="94">
        <f t="shared" si="4"/>
        <v>26.201012298598958</v>
      </c>
      <c r="AA42" s="35"/>
      <c r="AB42" s="35"/>
      <c r="AC42" s="35"/>
      <c r="AD42" s="35"/>
      <c r="AE42" s="35"/>
      <c r="AF42" s="35"/>
    </row>
    <row r="43" spans="1:32" x14ac:dyDescent="0.3">
      <c r="A43" s="49" t="s">
        <v>23</v>
      </c>
      <c r="B43" s="6">
        <v>351536</v>
      </c>
      <c r="C43" s="6">
        <v>287487</v>
      </c>
      <c r="D43" s="6">
        <v>45185</v>
      </c>
      <c r="E43" s="6">
        <v>18864</v>
      </c>
      <c r="F43" s="6">
        <v>49545</v>
      </c>
      <c r="G43" s="6">
        <v>102207</v>
      </c>
      <c r="H43" s="6">
        <v>503288</v>
      </c>
      <c r="K43" s="49" t="s">
        <v>21</v>
      </c>
      <c r="L43" s="94">
        <f>B43/$H43*100</f>
        <v>69.847880338891457</v>
      </c>
      <c r="M43" s="94">
        <f t="shared" si="4"/>
        <v>57.121767258508051</v>
      </c>
      <c r="N43" s="94">
        <f t="shared" si="4"/>
        <v>8.9779609289313473</v>
      </c>
      <c r="O43" s="94">
        <f t="shared" si="4"/>
        <v>3.7481521514520515</v>
      </c>
      <c r="P43" s="94">
        <f t="shared" si="4"/>
        <v>9.8442641191524523</v>
      </c>
      <c r="Q43" s="94">
        <f t="shared" si="4"/>
        <v>20.307855541956098</v>
      </c>
      <c r="AA43" s="35"/>
      <c r="AB43" s="35"/>
      <c r="AC43" s="35"/>
      <c r="AD43" s="35"/>
      <c r="AE43" s="35"/>
      <c r="AF43" s="35"/>
    </row>
    <row r="44" spans="1:32" x14ac:dyDescent="0.3">
      <c r="A44" s="59"/>
      <c r="B44" s="36"/>
      <c r="C44" s="36"/>
      <c r="D44" s="36"/>
      <c r="E44" s="36"/>
      <c r="F44" s="36"/>
      <c r="G44" s="36"/>
      <c r="H44" s="36">
        <f>SUM(H42:H43)</f>
        <v>949599</v>
      </c>
      <c r="K44" s="59"/>
      <c r="L44" s="35"/>
      <c r="M44" s="35"/>
      <c r="N44" s="35"/>
      <c r="O44" s="35"/>
      <c r="P44" s="35"/>
      <c r="Q44" s="35"/>
    </row>
    <row r="46" spans="1:32" ht="27" customHeight="1" x14ac:dyDescent="0.3">
      <c r="A46" s="197" t="s">
        <v>108</v>
      </c>
      <c r="B46" s="197"/>
      <c r="C46" s="197"/>
      <c r="D46" s="197"/>
      <c r="E46" s="197"/>
      <c r="F46" s="197"/>
      <c r="G46" s="197"/>
      <c r="H46" s="197"/>
      <c r="K46" s="197" t="s">
        <v>108</v>
      </c>
      <c r="L46" s="197"/>
      <c r="M46" s="197"/>
      <c r="N46" s="197"/>
      <c r="O46" s="197"/>
      <c r="P46" s="197"/>
      <c r="Q46" s="197"/>
    </row>
    <row r="47" spans="1:32" ht="32.25" customHeight="1" x14ac:dyDescent="0.3">
      <c r="A47" s="198"/>
      <c r="B47" s="187" t="s">
        <v>0</v>
      </c>
      <c r="C47" s="187" t="s">
        <v>1</v>
      </c>
      <c r="D47" s="187" t="s">
        <v>2</v>
      </c>
      <c r="E47" s="187"/>
      <c r="F47" s="187" t="s">
        <v>3</v>
      </c>
      <c r="G47" s="187" t="s">
        <v>4</v>
      </c>
      <c r="H47" s="185" t="s">
        <v>40</v>
      </c>
      <c r="K47" s="198"/>
      <c r="L47" s="187" t="s">
        <v>0</v>
      </c>
      <c r="M47" s="187" t="s">
        <v>1</v>
      </c>
      <c r="N47" s="187" t="s">
        <v>2</v>
      </c>
      <c r="O47" s="187"/>
      <c r="P47" s="187" t="s">
        <v>3</v>
      </c>
      <c r="Q47" s="187" t="s">
        <v>4</v>
      </c>
    </row>
    <row r="48" spans="1:32" x14ac:dyDescent="0.3">
      <c r="A48" s="199"/>
      <c r="B48" s="187"/>
      <c r="C48" s="187"/>
      <c r="D48" s="120" t="s">
        <v>6</v>
      </c>
      <c r="E48" s="120" t="s">
        <v>5</v>
      </c>
      <c r="F48" s="187"/>
      <c r="G48" s="187"/>
      <c r="H48" s="186"/>
      <c r="K48" s="199"/>
      <c r="L48" s="187"/>
      <c r="M48" s="187"/>
      <c r="N48" s="120" t="s">
        <v>6</v>
      </c>
      <c r="O48" s="120" t="s">
        <v>5</v>
      </c>
      <c r="P48" s="187"/>
      <c r="Q48" s="187"/>
    </row>
    <row r="49" spans="1:32" x14ac:dyDescent="0.3">
      <c r="A49" s="49" t="s">
        <v>18</v>
      </c>
      <c r="B49" s="6">
        <v>593307</v>
      </c>
      <c r="C49" s="6">
        <v>489376</v>
      </c>
      <c r="D49" s="6">
        <v>72931</v>
      </c>
      <c r="E49" s="6">
        <v>31000</v>
      </c>
      <c r="F49" s="6">
        <v>93226</v>
      </c>
      <c r="G49" s="6">
        <v>176560</v>
      </c>
      <c r="H49" s="6">
        <v>863094</v>
      </c>
      <c r="K49" s="49" t="s">
        <v>18</v>
      </c>
      <c r="L49" s="94">
        <f>B49/$H49*100</f>
        <v>68.741875160758852</v>
      </c>
      <c r="M49" s="94">
        <f t="shared" ref="M49:Q51" si="5">C49/$H49*100</f>
        <v>56.700197197524261</v>
      </c>
      <c r="N49" s="94">
        <f t="shared" si="5"/>
        <v>8.4499486730298212</v>
      </c>
      <c r="O49" s="94">
        <f t="shared" si="5"/>
        <v>3.5917292902047753</v>
      </c>
      <c r="P49" s="94">
        <f t="shared" si="5"/>
        <v>10.80137273576227</v>
      </c>
      <c r="Q49" s="94">
        <f t="shared" si="5"/>
        <v>20.456636241243711</v>
      </c>
      <c r="AA49" s="35"/>
      <c r="AB49" s="35"/>
      <c r="AC49" s="35"/>
      <c r="AD49" s="35"/>
      <c r="AE49" s="35"/>
      <c r="AF49" s="35"/>
    </row>
    <row r="50" spans="1:32" x14ac:dyDescent="0.3">
      <c r="A50" s="49" t="s">
        <v>33</v>
      </c>
      <c r="B50" s="6">
        <v>36935</v>
      </c>
      <c r="C50" s="6">
        <v>31659</v>
      </c>
      <c r="D50" s="6">
        <v>3841</v>
      </c>
      <c r="E50" s="6">
        <v>1435</v>
      </c>
      <c r="F50" s="6">
        <v>6790</v>
      </c>
      <c r="G50" s="6">
        <v>29538</v>
      </c>
      <c r="H50" s="6">
        <v>73262</v>
      </c>
      <c r="K50" s="49" t="s">
        <v>33</v>
      </c>
      <c r="L50" s="94">
        <f>B50/$H50*100</f>
        <v>50.414949086839009</v>
      </c>
      <c r="M50" s="94">
        <f t="shared" si="5"/>
        <v>43.213398487619777</v>
      </c>
      <c r="N50" s="94">
        <f t="shared" si="5"/>
        <v>5.2428271136469116</v>
      </c>
      <c r="O50" s="94">
        <f t="shared" si="5"/>
        <v>1.9587234855723292</v>
      </c>
      <c r="P50" s="94">
        <f t="shared" si="5"/>
        <v>9.2681062488056565</v>
      </c>
      <c r="Q50" s="94">
        <f t="shared" si="5"/>
        <v>40.318309628456774</v>
      </c>
      <c r="AA50" s="35"/>
      <c r="AB50" s="35"/>
      <c r="AC50" s="35"/>
      <c r="AD50" s="35"/>
      <c r="AE50" s="35"/>
      <c r="AF50" s="35"/>
    </row>
    <row r="51" spans="1:32" x14ac:dyDescent="0.3">
      <c r="A51" s="49" t="s">
        <v>19</v>
      </c>
      <c r="B51" s="6">
        <v>36849</v>
      </c>
      <c r="C51" s="6">
        <v>33092</v>
      </c>
      <c r="D51" s="6">
        <v>2864</v>
      </c>
      <c r="E51" s="6">
        <v>893</v>
      </c>
      <c r="F51" s="6">
        <v>6238</v>
      </c>
      <c r="G51" s="6">
        <v>29690</v>
      </c>
      <c r="H51" s="6">
        <v>72777</v>
      </c>
      <c r="K51" s="49" t="s">
        <v>19</v>
      </c>
      <c r="L51" s="94">
        <f>B51/$H51*100</f>
        <v>50.632754853868668</v>
      </c>
      <c r="M51" s="94">
        <f t="shared" si="5"/>
        <v>45.470409607430916</v>
      </c>
      <c r="N51" s="94">
        <f t="shared" si="5"/>
        <v>3.9353092323124059</v>
      </c>
      <c r="O51" s="94">
        <f t="shared" si="5"/>
        <v>1.2270360141253418</v>
      </c>
      <c r="P51" s="94">
        <f t="shared" si="5"/>
        <v>8.5713893125575389</v>
      </c>
      <c r="Q51" s="94">
        <f t="shared" si="5"/>
        <v>40.795855833573796</v>
      </c>
      <c r="AA51" s="35"/>
      <c r="AB51" s="35"/>
      <c r="AC51" s="35"/>
      <c r="AD51" s="35"/>
      <c r="AE51" s="35"/>
      <c r="AF51" s="35"/>
    </row>
    <row r="52" spans="1:32" x14ac:dyDescent="0.3">
      <c r="A52" s="59"/>
      <c r="B52" s="36"/>
      <c r="C52" s="36"/>
      <c r="D52" s="36"/>
      <c r="E52" s="36"/>
      <c r="F52" s="36"/>
      <c r="G52" s="36"/>
      <c r="H52" s="36">
        <f>SUM(H49:H51)</f>
        <v>1009133</v>
      </c>
      <c r="K52" s="59"/>
      <c r="L52" s="35"/>
      <c r="M52" s="35"/>
      <c r="N52" s="35"/>
      <c r="O52" s="35"/>
      <c r="P52" s="35"/>
      <c r="Q52" s="35"/>
    </row>
    <row r="53" spans="1:32" x14ac:dyDescent="0.3">
      <c r="A53" s="59"/>
      <c r="B53" s="36"/>
      <c r="C53" s="36"/>
      <c r="D53" s="36"/>
      <c r="E53" s="36"/>
      <c r="F53" s="36"/>
      <c r="G53" s="36"/>
      <c r="H53" s="36"/>
      <c r="K53" s="59"/>
      <c r="L53" s="35"/>
      <c r="M53" s="35"/>
      <c r="N53" s="35"/>
      <c r="O53" s="35"/>
      <c r="P53" s="35"/>
      <c r="Q53" s="35"/>
    </row>
    <row r="54" spans="1:32" ht="30.75" customHeight="1" x14ac:dyDescent="0.3">
      <c r="A54" s="194" t="s">
        <v>109</v>
      </c>
      <c r="B54" s="194"/>
      <c r="C54" s="194"/>
      <c r="D54" s="194"/>
      <c r="E54" s="194"/>
      <c r="F54" s="194"/>
      <c r="G54" s="194"/>
      <c r="H54" s="194"/>
      <c r="I54" s="194"/>
      <c r="K54" s="194" t="s">
        <v>109</v>
      </c>
      <c r="L54" s="194"/>
      <c r="M54" s="194"/>
      <c r="N54" s="194"/>
      <c r="O54" s="194"/>
      <c r="P54" s="194"/>
      <c r="Q54" s="194"/>
      <c r="R54" s="194"/>
    </row>
    <row r="55" spans="1:32" s="48" customFormat="1" ht="24.75" customHeight="1" x14ac:dyDescent="0.3">
      <c r="A55" s="180" t="s">
        <v>43</v>
      </c>
      <c r="B55" s="195" t="s">
        <v>22</v>
      </c>
      <c r="C55" s="187" t="s">
        <v>0</v>
      </c>
      <c r="D55" s="187" t="s">
        <v>1</v>
      </c>
      <c r="E55" s="187" t="s">
        <v>2</v>
      </c>
      <c r="F55" s="187"/>
      <c r="G55" s="187" t="s">
        <v>3</v>
      </c>
      <c r="H55" s="187" t="s">
        <v>4</v>
      </c>
      <c r="I55" s="185" t="s">
        <v>40</v>
      </c>
      <c r="J55" s="90"/>
      <c r="K55" s="180" t="s">
        <v>43</v>
      </c>
      <c r="L55" s="195" t="s">
        <v>22</v>
      </c>
      <c r="M55" s="187" t="s">
        <v>0</v>
      </c>
      <c r="N55" s="187" t="s">
        <v>1</v>
      </c>
      <c r="O55" s="187" t="s">
        <v>2</v>
      </c>
      <c r="P55" s="187"/>
      <c r="Q55" s="187" t="s">
        <v>3</v>
      </c>
      <c r="R55" s="187" t="s">
        <v>4</v>
      </c>
      <c r="T55" s="90"/>
      <c r="U55" s="90"/>
      <c r="V55" s="90"/>
      <c r="W55" s="90"/>
      <c r="X55" s="90"/>
      <c r="Y55" s="90"/>
      <c r="Z55" s="90"/>
    </row>
    <row r="56" spans="1:32" s="48" customFormat="1" x14ac:dyDescent="0.3">
      <c r="A56" s="181"/>
      <c r="B56" s="196"/>
      <c r="C56" s="187"/>
      <c r="D56" s="187"/>
      <c r="E56" s="120" t="s">
        <v>6</v>
      </c>
      <c r="F56" s="120" t="s">
        <v>5</v>
      </c>
      <c r="G56" s="187"/>
      <c r="H56" s="187"/>
      <c r="I56" s="186"/>
      <c r="J56" s="90"/>
      <c r="K56" s="181"/>
      <c r="L56" s="196"/>
      <c r="M56" s="187"/>
      <c r="N56" s="187"/>
      <c r="O56" s="120" t="s">
        <v>6</v>
      </c>
      <c r="P56" s="120" t="s">
        <v>5</v>
      </c>
      <c r="Q56" s="187"/>
      <c r="R56" s="187"/>
    </row>
    <row r="57" spans="1:32" s="48" customFormat="1" x14ac:dyDescent="0.3">
      <c r="A57" s="176" t="s">
        <v>44</v>
      </c>
      <c r="B57" s="122" t="s">
        <v>20</v>
      </c>
      <c r="C57" s="6">
        <v>15152</v>
      </c>
      <c r="D57" s="6">
        <v>13313</v>
      </c>
      <c r="E57" s="6">
        <v>1369</v>
      </c>
      <c r="F57" s="6">
        <v>470</v>
      </c>
      <c r="G57" s="6">
        <v>2696</v>
      </c>
      <c r="H57" s="6">
        <v>2613</v>
      </c>
      <c r="I57" s="6">
        <v>20461</v>
      </c>
      <c r="K57" s="176" t="s">
        <v>44</v>
      </c>
      <c r="L57" s="122" t="s">
        <v>20</v>
      </c>
      <c r="M57" s="94">
        <f>C57/$I57*100</f>
        <v>74.053076584722149</v>
      </c>
      <c r="N57" s="94">
        <f t="shared" ref="N57:R64" si="6">D57/$I57*100</f>
        <v>65.065246077904305</v>
      </c>
      <c r="O57" s="94">
        <f t="shared" si="6"/>
        <v>6.6907775768535265</v>
      </c>
      <c r="P57" s="94">
        <f t="shared" si="6"/>
        <v>2.2970529299643223</v>
      </c>
      <c r="Q57" s="94">
        <f t="shared" si="6"/>
        <v>13.176286594008113</v>
      </c>
      <c r="R57" s="94">
        <f t="shared" si="6"/>
        <v>12.770636821269733</v>
      </c>
      <c r="AA57" s="69"/>
      <c r="AB57" s="69"/>
      <c r="AC57" s="69"/>
      <c r="AD57" s="69"/>
      <c r="AE57" s="69"/>
      <c r="AF57" s="69"/>
    </row>
    <row r="58" spans="1:32" s="48" customFormat="1" x14ac:dyDescent="0.3">
      <c r="A58" s="178"/>
      <c r="B58" s="122" t="s">
        <v>21</v>
      </c>
      <c r="C58" s="67">
        <v>16631</v>
      </c>
      <c r="D58" s="67">
        <v>14622</v>
      </c>
      <c r="E58" s="6">
        <v>1539</v>
      </c>
      <c r="F58" s="6">
        <v>470</v>
      </c>
      <c r="G58" s="67">
        <v>2121</v>
      </c>
      <c r="H58" s="67">
        <v>1978</v>
      </c>
      <c r="I58" s="6">
        <v>20729</v>
      </c>
      <c r="K58" s="178"/>
      <c r="L58" s="122" t="s">
        <v>21</v>
      </c>
      <c r="M58" s="94">
        <f t="shared" ref="M58:M64" si="7">C58/$I58*100</f>
        <v>80.230594818852822</v>
      </c>
      <c r="N58" s="94">
        <f t="shared" si="6"/>
        <v>70.538858603888272</v>
      </c>
      <c r="O58" s="94">
        <f t="shared" si="6"/>
        <v>7.4243813015582045</v>
      </c>
      <c r="P58" s="94">
        <f t="shared" si="6"/>
        <v>2.2673549134063391</v>
      </c>
      <c r="Q58" s="94">
        <f t="shared" si="6"/>
        <v>10.232042066669884</v>
      </c>
      <c r="R58" s="94">
        <f t="shared" si="6"/>
        <v>9.5421872738675297</v>
      </c>
      <c r="AA58" s="69"/>
      <c r="AB58" s="69"/>
      <c r="AC58" s="69"/>
      <c r="AD58" s="69"/>
      <c r="AE58" s="69"/>
      <c r="AF58" s="69"/>
    </row>
    <row r="59" spans="1:32" s="48" customFormat="1" x14ac:dyDescent="0.3">
      <c r="A59" s="176" t="s">
        <v>54</v>
      </c>
      <c r="B59" s="122" t="s">
        <v>20</v>
      </c>
      <c r="C59" s="6">
        <v>15271</v>
      </c>
      <c r="D59" s="6">
        <v>11770</v>
      </c>
      <c r="E59" s="6">
        <v>2267</v>
      </c>
      <c r="F59" s="6">
        <v>1234</v>
      </c>
      <c r="G59" s="6">
        <v>6206</v>
      </c>
      <c r="H59" s="6">
        <v>16022</v>
      </c>
      <c r="I59" s="6">
        <v>37500</v>
      </c>
      <c r="K59" s="176" t="s">
        <v>54</v>
      </c>
      <c r="L59" s="122" t="s">
        <v>20</v>
      </c>
      <c r="M59" s="94">
        <f t="shared" si="7"/>
        <v>40.722666666666669</v>
      </c>
      <c r="N59" s="94">
        <f t="shared" si="6"/>
        <v>31.386666666666667</v>
      </c>
      <c r="O59" s="94">
        <f t="shared" si="6"/>
        <v>6.0453333333333328</v>
      </c>
      <c r="P59" s="94">
        <f t="shared" si="6"/>
        <v>3.2906666666666666</v>
      </c>
      <c r="Q59" s="94">
        <f t="shared" si="6"/>
        <v>16.549333333333333</v>
      </c>
      <c r="R59" s="94">
        <f t="shared" si="6"/>
        <v>42.725333333333332</v>
      </c>
      <c r="AA59" s="69"/>
      <c r="AB59" s="69"/>
      <c r="AC59" s="69"/>
      <c r="AD59" s="69"/>
      <c r="AE59" s="69"/>
      <c r="AF59" s="69"/>
    </row>
    <row r="60" spans="1:32" s="48" customFormat="1" x14ac:dyDescent="0.3">
      <c r="A60" s="178"/>
      <c r="B60" s="122" t="s">
        <v>21</v>
      </c>
      <c r="C60" s="6">
        <v>28470</v>
      </c>
      <c r="D60" s="6">
        <v>21953</v>
      </c>
      <c r="E60" s="6">
        <v>4259</v>
      </c>
      <c r="F60" s="6">
        <v>2258</v>
      </c>
      <c r="G60" s="6">
        <v>8989</v>
      </c>
      <c r="H60" s="6">
        <v>16561</v>
      </c>
      <c r="I60" s="6">
        <v>54019</v>
      </c>
      <c r="K60" s="178"/>
      <c r="L60" s="122" t="s">
        <v>21</v>
      </c>
      <c r="M60" s="94">
        <f t="shared" si="7"/>
        <v>52.703678335400504</v>
      </c>
      <c r="N60" s="94">
        <f t="shared" si="6"/>
        <v>40.639404653918064</v>
      </c>
      <c r="O60" s="94">
        <f t="shared" si="6"/>
        <v>7.8842629445195209</v>
      </c>
      <c r="P60" s="94">
        <f t="shared" si="6"/>
        <v>4.1800107369629202</v>
      </c>
      <c r="Q60" s="94">
        <f t="shared" si="6"/>
        <v>16.64044132620004</v>
      </c>
      <c r="R60" s="94">
        <f t="shared" si="6"/>
        <v>30.657731538902976</v>
      </c>
      <c r="AA60" s="69"/>
      <c r="AB60" s="69"/>
      <c r="AC60" s="69"/>
      <c r="AD60" s="69"/>
      <c r="AE60" s="69"/>
      <c r="AF60" s="69"/>
    </row>
    <row r="61" spans="1:32" s="48" customFormat="1" x14ac:dyDescent="0.3">
      <c r="A61" s="176" t="s">
        <v>46</v>
      </c>
      <c r="B61" s="122" t="s">
        <v>20</v>
      </c>
      <c r="C61" s="6">
        <v>23295</v>
      </c>
      <c r="D61" s="6">
        <v>19088</v>
      </c>
      <c r="E61" s="6">
        <v>2778</v>
      </c>
      <c r="F61" s="6">
        <v>1429</v>
      </c>
      <c r="G61" s="6">
        <v>7400</v>
      </c>
      <c r="H61" s="6">
        <v>14280</v>
      </c>
      <c r="I61" s="6">
        <v>44975</v>
      </c>
      <c r="K61" s="176" t="s">
        <v>46</v>
      </c>
      <c r="L61" s="122" t="s">
        <v>20</v>
      </c>
      <c r="M61" s="94">
        <f t="shared" si="7"/>
        <v>51.795441912173438</v>
      </c>
      <c r="N61" s="94">
        <f t="shared" si="6"/>
        <v>42.441356309060588</v>
      </c>
      <c r="O61" s="94">
        <f t="shared" si="6"/>
        <v>6.1767648693718726</v>
      </c>
      <c r="P61" s="94">
        <f t="shared" si="6"/>
        <v>3.1773207337409675</v>
      </c>
      <c r="Q61" s="94">
        <f t="shared" si="6"/>
        <v>16.453585325180654</v>
      </c>
      <c r="R61" s="94">
        <f t="shared" si="6"/>
        <v>31.750972762645912</v>
      </c>
      <c r="AA61" s="69"/>
      <c r="AB61" s="69"/>
      <c r="AC61" s="69"/>
      <c r="AD61" s="69"/>
      <c r="AE61" s="69"/>
      <c r="AF61" s="69"/>
    </row>
    <row r="62" spans="1:32" s="48" customFormat="1" x14ac:dyDescent="0.3">
      <c r="A62" s="178"/>
      <c r="B62" s="122" t="s">
        <v>21</v>
      </c>
      <c r="C62" s="67">
        <v>35341</v>
      </c>
      <c r="D62" s="67">
        <v>29048</v>
      </c>
      <c r="E62" s="67">
        <v>4125</v>
      </c>
      <c r="F62" s="67">
        <v>2168</v>
      </c>
      <c r="G62" s="67">
        <v>8366</v>
      </c>
      <c r="H62" s="67">
        <v>13474</v>
      </c>
      <c r="I62" s="6">
        <v>57181</v>
      </c>
      <c r="K62" s="178"/>
      <c r="L62" s="122" t="s">
        <v>21</v>
      </c>
      <c r="M62" s="94">
        <f t="shared" si="7"/>
        <v>61.8054948321995</v>
      </c>
      <c r="N62" s="94">
        <f t="shared" si="6"/>
        <v>50.800090939298016</v>
      </c>
      <c r="O62" s="94">
        <f t="shared" si="6"/>
        <v>7.2139346985886919</v>
      </c>
      <c r="P62" s="94">
        <f t="shared" si="6"/>
        <v>3.7914691943127963</v>
      </c>
      <c r="Q62" s="94">
        <f t="shared" si="6"/>
        <v>14.630733985064969</v>
      </c>
      <c r="R62" s="94">
        <f t="shared" si="6"/>
        <v>23.563771182735525</v>
      </c>
      <c r="AA62" s="69"/>
      <c r="AB62" s="69"/>
      <c r="AC62" s="69"/>
      <c r="AD62" s="69"/>
      <c r="AE62" s="69"/>
      <c r="AF62" s="69"/>
    </row>
    <row r="63" spans="1:32" s="48" customFormat="1" x14ac:dyDescent="0.3">
      <c r="A63" s="176" t="s">
        <v>55</v>
      </c>
      <c r="B63" s="122" t="s">
        <v>20</v>
      </c>
      <c r="C63" s="6">
        <v>164024</v>
      </c>
      <c r="D63" s="6">
        <v>135850</v>
      </c>
      <c r="E63" s="6">
        <v>19812</v>
      </c>
      <c r="F63" s="6">
        <v>8362</v>
      </c>
      <c r="G63" s="6">
        <v>26166</v>
      </c>
      <c r="H63" s="6">
        <v>52954</v>
      </c>
      <c r="I63" s="6">
        <v>243144</v>
      </c>
      <c r="K63" s="176" t="s">
        <v>55</v>
      </c>
      <c r="L63" s="122" t="s">
        <v>20</v>
      </c>
      <c r="M63" s="94">
        <f t="shared" si="7"/>
        <v>67.459612410752484</v>
      </c>
      <c r="N63" s="94">
        <f t="shared" si="6"/>
        <v>55.872240318494391</v>
      </c>
      <c r="O63" s="94">
        <f t="shared" si="6"/>
        <v>8.1482578225249238</v>
      </c>
      <c r="P63" s="94">
        <f t="shared" si="6"/>
        <v>3.439114269733162</v>
      </c>
      <c r="Q63" s="94">
        <f t="shared" si="6"/>
        <v>10.76152403513967</v>
      </c>
      <c r="R63" s="94">
        <f t="shared" si="6"/>
        <v>21.778863554107854</v>
      </c>
      <c r="AA63" s="69"/>
      <c r="AB63" s="69"/>
      <c r="AC63" s="69"/>
      <c r="AD63" s="69"/>
      <c r="AE63" s="69"/>
      <c r="AF63" s="69"/>
    </row>
    <row r="64" spans="1:32" s="48" customFormat="1" x14ac:dyDescent="0.3">
      <c r="A64" s="178"/>
      <c r="B64" s="79" t="s">
        <v>21</v>
      </c>
      <c r="C64" s="6">
        <v>203160</v>
      </c>
      <c r="D64" s="6">
        <v>164036</v>
      </c>
      <c r="E64" s="6">
        <v>28077</v>
      </c>
      <c r="F64" s="6">
        <v>11047</v>
      </c>
      <c r="G64" s="6">
        <v>21385</v>
      </c>
      <c r="H64" s="6">
        <v>41648</v>
      </c>
      <c r="I64" s="6">
        <v>266194</v>
      </c>
      <c r="K64" s="178"/>
      <c r="L64" s="79" t="s">
        <v>21</v>
      </c>
      <c r="M64" s="94">
        <f t="shared" si="7"/>
        <v>76.32027769220943</v>
      </c>
      <c r="N64" s="94">
        <f t="shared" si="6"/>
        <v>61.622726282335435</v>
      </c>
      <c r="O64" s="94">
        <f t="shared" si="6"/>
        <v>10.547570568833258</v>
      </c>
      <c r="P64" s="94">
        <f t="shared" si="6"/>
        <v>4.1499808410407448</v>
      </c>
      <c r="Q64" s="94">
        <f t="shared" si="6"/>
        <v>8.0336145818463223</v>
      </c>
      <c r="R64" s="94">
        <f t="shared" si="6"/>
        <v>15.645732060076487</v>
      </c>
      <c r="AA64" s="69"/>
      <c r="AB64" s="69"/>
      <c r="AC64" s="69"/>
      <c r="AD64" s="69"/>
      <c r="AE64" s="69"/>
      <c r="AF64" s="69"/>
    </row>
    <row r="65" spans="1:32" s="48" customFormat="1" x14ac:dyDescent="0.3">
      <c r="A65" s="65"/>
      <c r="B65" s="89"/>
      <c r="C65" s="36"/>
      <c r="D65" s="36"/>
      <c r="E65" s="36"/>
      <c r="F65" s="36"/>
      <c r="G65" s="36"/>
      <c r="H65" s="36"/>
      <c r="I65" s="36">
        <f>SUM(I57:I64)</f>
        <v>744203</v>
      </c>
      <c r="K65" s="65"/>
      <c r="L65" s="89"/>
      <c r="M65" s="35"/>
      <c r="N65" s="35"/>
      <c r="O65" s="35"/>
      <c r="P65" s="35"/>
      <c r="Q65" s="35"/>
      <c r="R65" s="35"/>
    </row>
    <row r="66" spans="1:32" x14ac:dyDescent="0.3">
      <c r="A66" s="59"/>
      <c r="B66" s="36" t="s">
        <v>25</v>
      </c>
      <c r="C66" s="36"/>
      <c r="D66" s="36"/>
      <c r="E66" s="36"/>
      <c r="F66" s="36"/>
      <c r="G66" s="36"/>
      <c r="H66" s="36"/>
      <c r="K66" s="59"/>
      <c r="L66" s="35"/>
      <c r="M66" s="35"/>
      <c r="N66" s="35"/>
      <c r="O66" s="35"/>
      <c r="P66" s="35"/>
      <c r="Q66" s="35"/>
    </row>
    <row r="67" spans="1:32" ht="27" customHeight="1" x14ac:dyDescent="0.3">
      <c r="A67" s="197" t="s">
        <v>110</v>
      </c>
      <c r="B67" s="197"/>
      <c r="C67" s="197"/>
      <c r="D67" s="197"/>
      <c r="E67" s="197"/>
      <c r="F67" s="197"/>
      <c r="G67" s="197"/>
      <c r="H67" s="197"/>
      <c r="I67" s="197"/>
      <c r="K67" s="197" t="s">
        <v>110</v>
      </c>
      <c r="L67" s="197"/>
      <c r="M67" s="197"/>
      <c r="N67" s="197"/>
      <c r="O67" s="197"/>
      <c r="P67" s="197"/>
      <c r="Q67" s="197"/>
      <c r="R67" s="197"/>
    </row>
    <row r="68" spans="1:32" ht="32.25" customHeight="1" x14ac:dyDescent="0.3">
      <c r="A68" s="195" t="s">
        <v>22</v>
      </c>
      <c r="B68" s="188" t="s">
        <v>28</v>
      </c>
      <c r="C68" s="187" t="s">
        <v>0</v>
      </c>
      <c r="D68" s="187" t="s">
        <v>1</v>
      </c>
      <c r="E68" s="187" t="s">
        <v>2</v>
      </c>
      <c r="F68" s="187"/>
      <c r="G68" s="187" t="s">
        <v>3</v>
      </c>
      <c r="H68" s="187" t="s">
        <v>4</v>
      </c>
      <c r="I68" s="185" t="s">
        <v>40</v>
      </c>
      <c r="K68" s="195" t="s">
        <v>22</v>
      </c>
      <c r="L68" s="188" t="s">
        <v>28</v>
      </c>
      <c r="M68" s="187" t="s">
        <v>0</v>
      </c>
      <c r="N68" s="187" t="s">
        <v>1</v>
      </c>
      <c r="O68" s="187" t="s">
        <v>2</v>
      </c>
      <c r="P68" s="187"/>
      <c r="Q68" s="187" t="s">
        <v>3</v>
      </c>
      <c r="R68" s="187" t="s">
        <v>4</v>
      </c>
    </row>
    <row r="69" spans="1:32" x14ac:dyDescent="0.3">
      <c r="A69" s="196"/>
      <c r="B69" s="189"/>
      <c r="C69" s="187"/>
      <c r="D69" s="187"/>
      <c r="E69" s="120" t="s">
        <v>6</v>
      </c>
      <c r="F69" s="120" t="s">
        <v>5</v>
      </c>
      <c r="G69" s="187"/>
      <c r="H69" s="187"/>
      <c r="I69" s="186"/>
      <c r="K69" s="196"/>
      <c r="L69" s="189"/>
      <c r="M69" s="187"/>
      <c r="N69" s="187"/>
      <c r="O69" s="120" t="s">
        <v>6</v>
      </c>
      <c r="P69" s="120" t="s">
        <v>5</v>
      </c>
      <c r="Q69" s="187"/>
      <c r="R69" s="187"/>
    </row>
    <row r="70" spans="1:32" x14ac:dyDescent="0.3">
      <c r="A70" s="176" t="s">
        <v>20</v>
      </c>
      <c r="B70" s="125"/>
      <c r="C70" s="120"/>
      <c r="D70" s="120"/>
      <c r="E70" s="120"/>
      <c r="F70" s="120"/>
      <c r="G70" s="120"/>
      <c r="H70" s="120"/>
      <c r="I70" s="6"/>
      <c r="K70" s="176" t="s">
        <v>20</v>
      </c>
      <c r="L70" s="125"/>
      <c r="M70" s="120"/>
      <c r="N70" s="120"/>
      <c r="O70" s="120"/>
      <c r="P70" s="120"/>
      <c r="Q70" s="120"/>
      <c r="R70" s="120"/>
    </row>
    <row r="71" spans="1:32" x14ac:dyDescent="0.3">
      <c r="A71" s="177"/>
      <c r="B71" s="122" t="s">
        <v>18</v>
      </c>
      <c r="C71" s="67">
        <v>244887</v>
      </c>
      <c r="D71" s="67">
        <v>203491</v>
      </c>
      <c r="E71" s="67">
        <v>28829</v>
      </c>
      <c r="F71" s="67">
        <v>12567</v>
      </c>
      <c r="G71" s="67">
        <v>46016</v>
      </c>
      <c r="H71" s="67">
        <v>89527</v>
      </c>
      <c r="I71" s="6">
        <v>380430</v>
      </c>
      <c r="K71" s="177"/>
      <c r="L71" s="122" t="s">
        <v>18</v>
      </c>
      <c r="M71" s="94">
        <f>C71/$I71*100</f>
        <v>64.371106379623058</v>
      </c>
      <c r="N71" s="94">
        <f t="shared" ref="N71:R77" si="8">D71/$I71*100</f>
        <v>53.489735299529485</v>
      </c>
      <c r="O71" s="94">
        <f t="shared" si="8"/>
        <v>7.5780038377625312</v>
      </c>
      <c r="P71" s="94">
        <f t="shared" si="8"/>
        <v>3.3033672423310465</v>
      </c>
      <c r="Q71" s="94">
        <f t="shared" si="8"/>
        <v>12.095786347028364</v>
      </c>
      <c r="R71" s="105">
        <f t="shared" si="8"/>
        <v>23.53310727334858</v>
      </c>
      <c r="AA71" s="35"/>
      <c r="AB71" s="35"/>
      <c r="AC71" s="35"/>
      <c r="AD71" s="35"/>
      <c r="AE71" s="35"/>
      <c r="AF71" s="35"/>
    </row>
    <row r="72" spans="1:32" x14ac:dyDescent="0.3">
      <c r="A72" s="177"/>
      <c r="B72" s="49" t="s">
        <v>33</v>
      </c>
      <c r="C72" s="6">
        <v>16472</v>
      </c>
      <c r="D72" s="6">
        <v>13915</v>
      </c>
      <c r="E72" s="6">
        <v>1855</v>
      </c>
      <c r="F72" s="6">
        <v>702</v>
      </c>
      <c r="G72" s="6">
        <v>3567</v>
      </c>
      <c r="H72" s="6">
        <v>14531</v>
      </c>
      <c r="I72" s="6">
        <v>34570</v>
      </c>
      <c r="K72" s="177"/>
      <c r="L72" s="49" t="s">
        <v>33</v>
      </c>
      <c r="M72" s="94">
        <f t="shared" ref="M72:M77" si="9">C72/$I72*100</f>
        <v>47.648249927682961</v>
      </c>
      <c r="N72" s="94">
        <f t="shared" si="8"/>
        <v>40.251663291871566</v>
      </c>
      <c r="O72" s="94">
        <f t="shared" si="8"/>
        <v>5.3659242117442867</v>
      </c>
      <c r="P72" s="94">
        <f t="shared" si="8"/>
        <v>2.0306624240671103</v>
      </c>
      <c r="Q72" s="94">
        <f t="shared" si="8"/>
        <v>10.318194966734161</v>
      </c>
      <c r="R72" s="105">
        <f t="shared" si="8"/>
        <v>42.033555105582877</v>
      </c>
      <c r="AA72" s="35"/>
      <c r="AB72" s="35"/>
      <c r="AC72" s="35"/>
      <c r="AD72" s="35"/>
      <c r="AE72" s="35"/>
      <c r="AF72" s="35"/>
    </row>
    <row r="73" spans="1:32" x14ac:dyDescent="0.3">
      <c r="A73" s="177"/>
      <c r="B73" s="122" t="s">
        <v>19</v>
      </c>
      <c r="C73" s="6">
        <v>15821</v>
      </c>
      <c r="D73" s="6">
        <v>14068</v>
      </c>
      <c r="E73" s="6">
        <v>1346</v>
      </c>
      <c r="F73" s="6">
        <v>407</v>
      </c>
      <c r="G73" s="6">
        <v>2599</v>
      </c>
      <c r="H73" s="6">
        <v>12814</v>
      </c>
      <c r="I73" s="6">
        <v>31234</v>
      </c>
      <c r="K73" s="177"/>
      <c r="L73" s="122" t="s">
        <v>19</v>
      </c>
      <c r="M73" s="94">
        <f t="shared" si="9"/>
        <v>50.653134404815269</v>
      </c>
      <c r="N73" s="94">
        <f t="shared" si="8"/>
        <v>45.040660818338992</v>
      </c>
      <c r="O73" s="94">
        <f t="shared" si="8"/>
        <v>4.3094064160850358</v>
      </c>
      <c r="P73" s="94">
        <f t="shared" si="8"/>
        <v>1.3030671703912402</v>
      </c>
      <c r="Q73" s="94">
        <f t="shared" si="8"/>
        <v>8.3210603829160519</v>
      </c>
      <c r="R73" s="105">
        <f t="shared" si="8"/>
        <v>41.025805212268679</v>
      </c>
      <c r="AA73" s="35"/>
      <c r="AB73" s="35"/>
      <c r="AC73" s="35"/>
      <c r="AD73" s="35"/>
      <c r="AE73" s="35"/>
      <c r="AF73" s="35"/>
    </row>
    <row r="74" spans="1:32" x14ac:dyDescent="0.3">
      <c r="A74" s="176" t="s">
        <v>21</v>
      </c>
      <c r="B74" s="122"/>
      <c r="C74" s="6"/>
      <c r="D74" s="6"/>
      <c r="E74" s="6"/>
      <c r="F74" s="6"/>
      <c r="G74" s="6"/>
      <c r="H74" s="6"/>
      <c r="I74" s="6"/>
      <c r="K74" s="176" t="s">
        <v>21</v>
      </c>
      <c r="L74" s="122"/>
      <c r="M74" s="94"/>
      <c r="N74" s="94"/>
      <c r="O74" s="94"/>
      <c r="P74" s="94"/>
      <c r="Q74" s="94"/>
      <c r="R74" s="105"/>
      <c r="AA74" s="35"/>
      <c r="AB74" s="35"/>
      <c r="AC74" s="35"/>
      <c r="AD74" s="35"/>
      <c r="AE74" s="35"/>
      <c r="AF74" s="35"/>
    </row>
    <row r="75" spans="1:32" x14ac:dyDescent="0.3">
      <c r="A75" s="177"/>
      <c r="B75" s="122" t="s">
        <v>18</v>
      </c>
      <c r="C75" s="67">
        <v>321195</v>
      </c>
      <c r="D75" s="67">
        <v>261192</v>
      </c>
      <c r="E75" s="67">
        <v>42261</v>
      </c>
      <c r="F75" s="67">
        <v>17742</v>
      </c>
      <c r="G75" s="67">
        <v>43675</v>
      </c>
      <c r="H75" s="67">
        <v>75420</v>
      </c>
      <c r="I75" s="6">
        <v>440289</v>
      </c>
      <c r="K75" s="177"/>
      <c r="L75" s="122" t="s">
        <v>18</v>
      </c>
      <c r="M75" s="94">
        <f t="shared" si="9"/>
        <v>72.950948127252786</v>
      </c>
      <c r="N75" s="94">
        <f t="shared" si="8"/>
        <v>59.322853852810312</v>
      </c>
      <c r="O75" s="94">
        <f t="shared" si="8"/>
        <v>9.5984682787896123</v>
      </c>
      <c r="P75" s="94">
        <f t="shared" si="8"/>
        <v>4.0296259956528555</v>
      </c>
      <c r="Q75" s="94">
        <f t="shared" si="8"/>
        <v>9.9196209762224363</v>
      </c>
      <c r="R75" s="105">
        <f t="shared" si="8"/>
        <v>17.12965802007318</v>
      </c>
      <c r="AA75" s="35"/>
      <c r="AB75" s="35"/>
      <c r="AC75" s="35"/>
      <c r="AD75" s="35"/>
      <c r="AE75" s="35"/>
      <c r="AF75" s="35"/>
    </row>
    <row r="76" spans="1:32" x14ac:dyDescent="0.3">
      <c r="A76" s="177"/>
      <c r="B76" s="49" t="s">
        <v>33</v>
      </c>
      <c r="C76" s="6">
        <v>14368</v>
      </c>
      <c r="D76" s="6">
        <v>12081</v>
      </c>
      <c r="E76" s="6">
        <v>1612</v>
      </c>
      <c r="F76" s="6">
        <v>674</v>
      </c>
      <c r="G76" s="6">
        <v>2760</v>
      </c>
      <c r="H76" s="6">
        <v>11888</v>
      </c>
      <c r="I76" s="6">
        <v>29016</v>
      </c>
      <c r="K76" s="177"/>
      <c r="L76" s="49" t="s">
        <v>33</v>
      </c>
      <c r="M76" s="94">
        <f t="shared" si="9"/>
        <v>49.517507582023711</v>
      </c>
      <c r="N76" s="94">
        <f t="shared" si="8"/>
        <v>41.635649296939619</v>
      </c>
      <c r="O76" s="94">
        <f t="shared" si="8"/>
        <v>5.5555555555555554</v>
      </c>
      <c r="P76" s="94">
        <f t="shared" si="8"/>
        <v>2.3228563551144199</v>
      </c>
      <c r="Q76" s="94">
        <f t="shared" si="8"/>
        <v>9.5119933829611245</v>
      </c>
      <c r="R76" s="105">
        <f t="shared" si="8"/>
        <v>40.970499035015159</v>
      </c>
      <c r="AA76" s="35"/>
      <c r="AB76" s="35"/>
      <c r="AC76" s="35"/>
      <c r="AD76" s="35"/>
      <c r="AE76" s="35"/>
      <c r="AF76" s="35"/>
    </row>
    <row r="77" spans="1:32" x14ac:dyDescent="0.3">
      <c r="A77" s="178"/>
      <c r="B77" s="79" t="s">
        <v>19</v>
      </c>
      <c r="C77" s="6">
        <v>15966</v>
      </c>
      <c r="D77" s="6">
        <v>14206</v>
      </c>
      <c r="E77" s="6">
        <v>1312</v>
      </c>
      <c r="F77" s="6">
        <v>448</v>
      </c>
      <c r="G77" s="6">
        <v>3110</v>
      </c>
      <c r="H77" s="6">
        <v>14829</v>
      </c>
      <c r="I77" s="6">
        <v>33905</v>
      </c>
      <c r="K77" s="178"/>
      <c r="L77" s="79" t="s">
        <v>19</v>
      </c>
      <c r="M77" s="94">
        <f t="shared" si="9"/>
        <v>47.090399646069905</v>
      </c>
      <c r="N77" s="94">
        <f t="shared" si="8"/>
        <v>41.899424863589438</v>
      </c>
      <c r="O77" s="94">
        <f t="shared" si="8"/>
        <v>3.8696357469399789</v>
      </c>
      <c r="P77" s="94">
        <f t="shared" si="8"/>
        <v>1.3213390355404808</v>
      </c>
      <c r="Q77" s="94">
        <f t="shared" si="8"/>
        <v>9.1726883940421757</v>
      </c>
      <c r="R77" s="105">
        <f t="shared" si="8"/>
        <v>43.736911959887919</v>
      </c>
      <c r="AA77" s="35"/>
      <c r="AB77" s="35"/>
      <c r="AC77" s="35"/>
      <c r="AD77" s="35"/>
      <c r="AE77" s="35"/>
      <c r="AF77" s="35"/>
    </row>
    <row r="78" spans="1:32" x14ac:dyDescent="0.3">
      <c r="A78" s="65"/>
      <c r="B78" s="89"/>
      <c r="C78" s="36"/>
      <c r="D78" s="36"/>
      <c r="E78" s="36"/>
      <c r="F78" s="36"/>
      <c r="G78" s="36"/>
      <c r="H78" s="36"/>
      <c r="I78" s="36">
        <f>SUM(I71:I77)</f>
        <v>949444</v>
      </c>
      <c r="K78" s="65"/>
      <c r="L78" s="89"/>
      <c r="M78" s="35"/>
      <c r="N78" s="35"/>
      <c r="O78" s="35"/>
      <c r="P78" s="35"/>
      <c r="Q78" s="35"/>
      <c r="R78" s="82"/>
    </row>
    <row r="79" spans="1:32" x14ac:dyDescent="0.3">
      <c r="A79" s="59"/>
      <c r="B79" s="36"/>
      <c r="C79" s="36"/>
      <c r="D79" s="36"/>
      <c r="E79" s="36"/>
      <c r="F79" s="36"/>
      <c r="G79" s="36"/>
      <c r="H79" s="36"/>
      <c r="K79" s="59"/>
      <c r="L79" s="35"/>
      <c r="M79" s="35"/>
      <c r="N79" s="35"/>
      <c r="O79" s="35"/>
      <c r="P79" s="35"/>
      <c r="Q79" s="35"/>
    </row>
    <row r="80" spans="1:32" ht="27" customHeight="1" x14ac:dyDescent="0.3">
      <c r="A80" s="197" t="s">
        <v>111</v>
      </c>
      <c r="B80" s="197"/>
      <c r="C80" s="197"/>
      <c r="D80" s="197"/>
      <c r="E80" s="197"/>
      <c r="F80" s="197"/>
      <c r="G80" s="197"/>
      <c r="H80" s="197"/>
      <c r="I80" s="197"/>
      <c r="K80" s="197" t="s">
        <v>111</v>
      </c>
      <c r="L80" s="197"/>
      <c r="M80" s="197"/>
      <c r="N80" s="197"/>
      <c r="O80" s="197"/>
      <c r="P80" s="197"/>
      <c r="Q80" s="197"/>
      <c r="R80" s="197"/>
    </row>
    <row r="81" spans="1:32" s="48" customFormat="1" ht="27.75" customHeight="1" x14ac:dyDescent="0.3">
      <c r="A81" s="180" t="s">
        <v>43</v>
      </c>
      <c r="B81" s="188" t="s">
        <v>28</v>
      </c>
      <c r="C81" s="187" t="s">
        <v>0</v>
      </c>
      <c r="D81" s="187" t="s">
        <v>1</v>
      </c>
      <c r="E81" s="187" t="s">
        <v>2</v>
      </c>
      <c r="F81" s="187"/>
      <c r="G81" s="187" t="s">
        <v>3</v>
      </c>
      <c r="H81" s="187" t="s">
        <v>4</v>
      </c>
      <c r="I81" s="185" t="s">
        <v>40</v>
      </c>
      <c r="J81" s="90"/>
      <c r="K81" s="180" t="s">
        <v>43</v>
      </c>
      <c r="L81" s="195" t="s">
        <v>58</v>
      </c>
      <c r="M81" s="187" t="s">
        <v>0</v>
      </c>
      <c r="N81" s="187" t="s">
        <v>1</v>
      </c>
      <c r="O81" s="187" t="s">
        <v>2</v>
      </c>
      <c r="P81" s="187"/>
      <c r="Q81" s="187" t="s">
        <v>3</v>
      </c>
      <c r="R81" s="187" t="s">
        <v>4</v>
      </c>
    </row>
    <row r="82" spans="1:32" s="48" customFormat="1" x14ac:dyDescent="0.3">
      <c r="A82" s="181"/>
      <c r="B82" s="189"/>
      <c r="C82" s="187"/>
      <c r="D82" s="187"/>
      <c r="E82" s="120" t="s">
        <v>6</v>
      </c>
      <c r="F82" s="120" t="s">
        <v>5</v>
      </c>
      <c r="G82" s="187"/>
      <c r="H82" s="187"/>
      <c r="I82" s="186"/>
      <c r="K82" s="181"/>
      <c r="L82" s="196"/>
      <c r="M82" s="187"/>
      <c r="N82" s="187"/>
      <c r="O82" s="120" t="s">
        <v>6</v>
      </c>
      <c r="P82" s="120" t="s">
        <v>5</v>
      </c>
      <c r="Q82" s="187"/>
      <c r="R82" s="187"/>
      <c r="T82" s="90"/>
      <c r="U82" s="90"/>
      <c r="V82" s="90"/>
      <c r="W82" s="90"/>
      <c r="X82" s="90"/>
      <c r="Y82" s="90"/>
      <c r="Z82" s="90"/>
    </row>
    <row r="83" spans="1:32" s="48" customFormat="1" x14ac:dyDescent="0.3">
      <c r="A83" s="179" t="s">
        <v>44</v>
      </c>
      <c r="B83" s="123"/>
      <c r="C83" s="120"/>
      <c r="D83" s="120"/>
      <c r="E83" s="120"/>
      <c r="F83" s="120"/>
      <c r="G83" s="120"/>
      <c r="H83" s="120"/>
      <c r="I83" s="121"/>
      <c r="K83" s="179" t="s">
        <v>44</v>
      </c>
      <c r="L83" s="123"/>
      <c r="M83" s="120"/>
      <c r="N83" s="120"/>
      <c r="O83" s="120"/>
      <c r="P83" s="120"/>
      <c r="Q83" s="120"/>
      <c r="R83" s="120"/>
    </row>
    <row r="84" spans="1:32" s="48" customFormat="1" x14ac:dyDescent="0.3">
      <c r="A84" s="179"/>
      <c r="B84" s="102" t="s">
        <v>18</v>
      </c>
      <c r="C84" s="6">
        <v>29852</v>
      </c>
      <c r="D84" s="6">
        <v>26339</v>
      </c>
      <c r="E84" s="6">
        <v>2601</v>
      </c>
      <c r="F84" s="6">
        <v>912</v>
      </c>
      <c r="G84" s="6">
        <v>4616</v>
      </c>
      <c r="H84" s="6">
        <v>3868</v>
      </c>
      <c r="I84" s="6">
        <v>38335</v>
      </c>
      <c r="K84" s="179"/>
      <c r="L84" s="102" t="s">
        <v>18</v>
      </c>
      <c r="M84" s="94">
        <f>C84/$I84*100</f>
        <v>77.871396895787143</v>
      </c>
      <c r="N84" s="94">
        <f t="shared" ref="N84:R98" si="10">D84/$I84*100</f>
        <v>68.70744750228252</v>
      </c>
      <c r="O84" s="94">
        <f t="shared" si="10"/>
        <v>6.7849223946784925</v>
      </c>
      <c r="P84" s="94">
        <f t="shared" si="10"/>
        <v>2.3790269988261379</v>
      </c>
      <c r="Q84" s="94">
        <f t="shared" si="10"/>
        <v>12.041215599321768</v>
      </c>
      <c r="R84" s="94">
        <f t="shared" si="10"/>
        <v>10.089996087126647</v>
      </c>
      <c r="AA84" s="69"/>
      <c r="AB84" s="69"/>
      <c r="AC84" s="69"/>
      <c r="AD84" s="69"/>
      <c r="AE84" s="69"/>
      <c r="AF84" s="69"/>
    </row>
    <row r="85" spans="1:32" s="48" customFormat="1" x14ac:dyDescent="0.3">
      <c r="A85" s="179"/>
      <c r="B85" s="79" t="s">
        <v>33</v>
      </c>
      <c r="C85" s="67">
        <v>2864</v>
      </c>
      <c r="D85" s="67">
        <v>2499</v>
      </c>
      <c r="E85" s="6">
        <v>307</v>
      </c>
      <c r="F85" s="6">
        <v>58</v>
      </c>
      <c r="G85" s="67">
        <v>343</v>
      </c>
      <c r="H85" s="67">
        <v>843</v>
      </c>
      <c r="I85" s="6">
        <v>4051</v>
      </c>
      <c r="K85" s="179"/>
      <c r="L85" s="79" t="s">
        <v>33</v>
      </c>
      <c r="M85" s="94">
        <f t="shared" ref="M85:M98" si="11">C85/$I85*100</f>
        <v>70.698592940014819</v>
      </c>
      <c r="N85" s="94">
        <f t="shared" si="10"/>
        <v>61.688471982226609</v>
      </c>
      <c r="O85" s="94">
        <f t="shared" si="10"/>
        <v>7.5783757097013087</v>
      </c>
      <c r="P85" s="94">
        <f t="shared" si="10"/>
        <v>1.431745248086892</v>
      </c>
      <c r="Q85" s="94">
        <f t="shared" si="10"/>
        <v>8.467045174031103</v>
      </c>
      <c r="R85" s="94">
        <f t="shared" si="10"/>
        <v>20.809676623056035</v>
      </c>
      <c r="AA85" s="69"/>
      <c r="AB85" s="69"/>
      <c r="AC85" s="69"/>
      <c r="AD85" s="69"/>
      <c r="AE85" s="69"/>
      <c r="AF85" s="69"/>
    </row>
    <row r="86" spans="1:32" s="48" customFormat="1" x14ac:dyDescent="0.3">
      <c r="A86" s="179"/>
      <c r="B86" s="119" t="s">
        <v>19</v>
      </c>
      <c r="C86" s="6">
        <v>2244</v>
      </c>
      <c r="D86" s="6">
        <v>2071</v>
      </c>
      <c r="E86" s="6">
        <v>156</v>
      </c>
      <c r="F86" s="6">
        <v>17</v>
      </c>
      <c r="G86" s="6">
        <v>253</v>
      </c>
      <c r="H86" s="6">
        <v>669</v>
      </c>
      <c r="I86" s="6">
        <v>3166</v>
      </c>
      <c r="K86" s="179"/>
      <c r="L86" s="119" t="s">
        <v>19</v>
      </c>
      <c r="M86" s="94">
        <f t="shared" si="11"/>
        <v>70.878079595704364</v>
      </c>
      <c r="N86" s="94">
        <f t="shared" si="10"/>
        <v>65.413771320277959</v>
      </c>
      <c r="O86" s="94">
        <f t="shared" si="10"/>
        <v>4.9273531269740998</v>
      </c>
      <c r="P86" s="94">
        <f t="shared" si="10"/>
        <v>0.53695514845230574</v>
      </c>
      <c r="Q86" s="94">
        <f t="shared" si="10"/>
        <v>7.9911560328490214</v>
      </c>
      <c r="R86" s="94">
        <f t="shared" si="10"/>
        <v>21.13076437144662</v>
      </c>
      <c r="AA86" s="69"/>
      <c r="AB86" s="69"/>
      <c r="AC86" s="69"/>
      <c r="AD86" s="69"/>
      <c r="AE86" s="69"/>
      <c r="AF86" s="69"/>
    </row>
    <row r="87" spans="1:32" s="48" customFormat="1" x14ac:dyDescent="0.3">
      <c r="A87" s="179" t="s">
        <v>54</v>
      </c>
      <c r="B87" s="119"/>
      <c r="C87" s="6"/>
      <c r="D87" s="6"/>
      <c r="E87" s="6"/>
      <c r="F87" s="6"/>
      <c r="G87" s="6"/>
      <c r="H87" s="6"/>
      <c r="I87" s="6"/>
      <c r="K87" s="179" t="s">
        <v>54</v>
      </c>
      <c r="L87" s="119"/>
      <c r="M87" s="94"/>
      <c r="N87" s="94"/>
      <c r="O87" s="94"/>
      <c r="P87" s="94"/>
      <c r="Q87" s="94"/>
      <c r="R87" s="94"/>
      <c r="AA87" s="69"/>
      <c r="AB87" s="69"/>
      <c r="AC87" s="69"/>
      <c r="AD87" s="69"/>
      <c r="AE87" s="69"/>
      <c r="AF87" s="69"/>
    </row>
    <row r="88" spans="1:32" s="48" customFormat="1" x14ac:dyDescent="0.3">
      <c r="A88" s="179"/>
      <c r="B88" s="102" t="s">
        <v>18</v>
      </c>
      <c r="C88" s="6">
        <v>43542</v>
      </c>
      <c r="D88" s="6">
        <v>33973</v>
      </c>
      <c r="E88" s="6">
        <v>6328</v>
      </c>
      <c r="F88" s="6">
        <v>3241</v>
      </c>
      <c r="G88" s="6">
        <v>14376</v>
      </c>
      <c r="H88" s="6">
        <v>29679</v>
      </c>
      <c r="I88" s="6">
        <v>87597</v>
      </c>
      <c r="K88" s="179"/>
      <c r="L88" s="102" t="s">
        <v>18</v>
      </c>
      <c r="M88" s="94">
        <f t="shared" si="11"/>
        <v>49.707181752799755</v>
      </c>
      <c r="N88" s="94">
        <f t="shared" si="10"/>
        <v>38.78329166523968</v>
      </c>
      <c r="O88" s="94">
        <f t="shared" si="10"/>
        <v>7.2239916892131006</v>
      </c>
      <c r="P88" s="94">
        <f t="shared" si="10"/>
        <v>3.6998983983469755</v>
      </c>
      <c r="Q88" s="94">
        <f t="shared" si="10"/>
        <v>16.411520942498033</v>
      </c>
      <c r="R88" s="94">
        <f t="shared" si="10"/>
        <v>33.881297304702215</v>
      </c>
      <c r="AA88" s="69"/>
      <c r="AB88" s="69"/>
      <c r="AC88" s="69"/>
      <c r="AD88" s="69"/>
      <c r="AE88" s="69"/>
      <c r="AF88" s="69"/>
    </row>
    <row r="89" spans="1:32" s="48" customFormat="1" x14ac:dyDescent="0.3">
      <c r="A89" s="179"/>
      <c r="B89" s="79" t="s">
        <v>33</v>
      </c>
      <c r="C89" s="67">
        <v>1688</v>
      </c>
      <c r="D89" s="67">
        <v>1222</v>
      </c>
      <c r="E89" s="67">
        <v>264</v>
      </c>
      <c r="F89" s="67">
        <v>201</v>
      </c>
      <c r="G89" s="67">
        <v>970</v>
      </c>
      <c r="H89" s="67">
        <v>3238</v>
      </c>
      <c r="I89" s="6">
        <v>5896</v>
      </c>
      <c r="K89" s="179"/>
      <c r="L89" s="79" t="s">
        <v>33</v>
      </c>
      <c r="M89" s="94">
        <f t="shared" si="11"/>
        <v>28.629579375848031</v>
      </c>
      <c r="N89" s="94">
        <f t="shared" si="10"/>
        <v>20.725915875169605</v>
      </c>
      <c r="O89" s="94">
        <f t="shared" si="10"/>
        <v>4.4776119402985071</v>
      </c>
      <c r="P89" s="94">
        <f t="shared" si="10"/>
        <v>3.4090909090909087</v>
      </c>
      <c r="Q89" s="94">
        <f t="shared" si="10"/>
        <v>16.451831750339213</v>
      </c>
      <c r="R89" s="94">
        <f t="shared" si="10"/>
        <v>54.918588873812759</v>
      </c>
      <c r="AA89" s="69"/>
      <c r="AB89" s="69"/>
      <c r="AC89" s="69"/>
      <c r="AD89" s="69"/>
      <c r="AE89" s="69"/>
      <c r="AF89" s="69"/>
    </row>
    <row r="90" spans="1:32" s="48" customFormat="1" x14ac:dyDescent="0.3">
      <c r="A90" s="179"/>
      <c r="B90" s="119" t="s">
        <v>19</v>
      </c>
      <c r="C90" s="6">
        <v>1795</v>
      </c>
      <c r="D90" s="6">
        <v>1460</v>
      </c>
      <c r="E90" s="6">
        <v>198</v>
      </c>
      <c r="F90" s="6">
        <v>137</v>
      </c>
      <c r="G90" s="6">
        <v>700</v>
      </c>
      <c r="H90" s="6">
        <v>2882</v>
      </c>
      <c r="I90" s="6">
        <v>5377</v>
      </c>
      <c r="K90" s="179"/>
      <c r="L90" s="119" t="s">
        <v>19</v>
      </c>
      <c r="M90" s="94">
        <f t="shared" si="11"/>
        <v>33.382927282871492</v>
      </c>
      <c r="N90" s="94">
        <f t="shared" si="10"/>
        <v>27.152687372140598</v>
      </c>
      <c r="O90" s="94">
        <f t="shared" si="10"/>
        <v>3.6823507532081088</v>
      </c>
      <c r="P90" s="94">
        <f t="shared" si="10"/>
        <v>2.5478891575227824</v>
      </c>
      <c r="Q90" s="94">
        <f t="shared" si="10"/>
        <v>13.01841175376604</v>
      </c>
      <c r="R90" s="94">
        <f t="shared" si="10"/>
        <v>53.598660963362462</v>
      </c>
      <c r="AA90" s="69"/>
      <c r="AB90" s="69"/>
      <c r="AC90" s="69"/>
      <c r="AD90" s="69"/>
      <c r="AE90" s="69"/>
      <c r="AF90" s="69"/>
    </row>
    <row r="91" spans="1:32" s="48" customFormat="1" x14ac:dyDescent="0.3">
      <c r="A91" s="179" t="s">
        <v>46</v>
      </c>
      <c r="B91" s="119"/>
      <c r="C91" s="6"/>
      <c r="D91" s="6"/>
      <c r="E91" s="6"/>
      <c r="F91" s="6"/>
      <c r="G91" s="6"/>
      <c r="H91" s="6"/>
      <c r="I91" s="6"/>
      <c r="K91" s="179" t="s">
        <v>46</v>
      </c>
      <c r="L91" s="119"/>
      <c r="M91" s="94"/>
      <c r="N91" s="94"/>
      <c r="O91" s="94"/>
      <c r="P91" s="94"/>
      <c r="Q91" s="94"/>
      <c r="R91" s="94"/>
      <c r="AA91" s="69"/>
      <c r="AB91" s="69"/>
      <c r="AC91" s="69"/>
      <c r="AD91" s="69"/>
      <c r="AE91" s="69"/>
      <c r="AF91" s="69"/>
    </row>
    <row r="92" spans="1:32" s="48" customFormat="1" x14ac:dyDescent="0.3">
      <c r="A92" s="179"/>
      <c r="B92" s="102" t="s">
        <v>18</v>
      </c>
      <c r="C92" s="6">
        <v>56236</v>
      </c>
      <c r="D92" s="6">
        <v>46284</v>
      </c>
      <c r="E92" s="6">
        <v>6541</v>
      </c>
      <c r="F92" s="6">
        <v>3411</v>
      </c>
      <c r="G92" s="6">
        <v>14638</v>
      </c>
      <c r="H92" s="6">
        <v>22754</v>
      </c>
      <c r="I92" s="6">
        <v>93629</v>
      </c>
      <c r="K92" s="179"/>
      <c r="L92" s="102" t="s">
        <v>18</v>
      </c>
      <c r="M92" s="94">
        <f t="shared" si="11"/>
        <v>60.062587446197227</v>
      </c>
      <c r="N92" s="94">
        <f t="shared" si="10"/>
        <v>49.433402044238427</v>
      </c>
      <c r="O92" s="94">
        <f t="shared" si="10"/>
        <v>6.9860833716049511</v>
      </c>
      <c r="P92" s="94">
        <f t="shared" si="10"/>
        <v>3.6431020303538433</v>
      </c>
      <c r="Q92" s="94">
        <f t="shared" si="10"/>
        <v>15.634045007422914</v>
      </c>
      <c r="R92" s="94">
        <f t="shared" si="10"/>
        <v>24.302299501222912</v>
      </c>
      <c r="AA92" s="69"/>
      <c r="AB92" s="69"/>
      <c r="AC92" s="69"/>
      <c r="AD92" s="69"/>
      <c r="AE92" s="69"/>
      <c r="AF92" s="69"/>
    </row>
    <row r="93" spans="1:32" s="48" customFormat="1" x14ac:dyDescent="0.3">
      <c r="A93" s="179"/>
      <c r="B93" s="79" t="s">
        <v>33</v>
      </c>
      <c r="C93" s="67">
        <v>2314</v>
      </c>
      <c r="D93" s="67">
        <v>1882</v>
      </c>
      <c r="E93" s="6">
        <v>271</v>
      </c>
      <c r="F93" s="6">
        <v>160</v>
      </c>
      <c r="G93" s="67">
        <v>935</v>
      </c>
      <c r="H93" s="67">
        <v>2830</v>
      </c>
      <c r="I93" s="6">
        <v>6079</v>
      </c>
      <c r="K93" s="179"/>
      <c r="L93" s="79" t="s">
        <v>33</v>
      </c>
      <c r="M93" s="94">
        <f t="shared" si="11"/>
        <v>38.065471294620828</v>
      </c>
      <c r="N93" s="94">
        <f t="shared" si="10"/>
        <v>30.959039315676922</v>
      </c>
      <c r="O93" s="94">
        <f t="shared" si="10"/>
        <v>4.4579700608652741</v>
      </c>
      <c r="P93" s="94">
        <f t="shared" si="10"/>
        <v>2.6320118440532982</v>
      </c>
      <c r="Q93" s="94">
        <f t="shared" si="10"/>
        <v>15.380819213686461</v>
      </c>
      <c r="R93" s="94">
        <f t="shared" si="10"/>
        <v>46.553709491692715</v>
      </c>
      <c r="AA93" s="69"/>
      <c r="AB93" s="69"/>
      <c r="AC93" s="69"/>
      <c r="AD93" s="69"/>
      <c r="AE93" s="69"/>
      <c r="AF93" s="69"/>
    </row>
    <row r="94" spans="1:32" s="48" customFormat="1" x14ac:dyDescent="0.3">
      <c r="A94" s="179"/>
      <c r="B94" s="119" t="s">
        <v>19</v>
      </c>
      <c r="C94" s="6">
        <v>1677</v>
      </c>
      <c r="D94" s="6">
        <v>1400</v>
      </c>
      <c r="E94" s="6">
        <v>183</v>
      </c>
      <c r="F94" s="6">
        <v>93</v>
      </c>
      <c r="G94" s="6">
        <v>530</v>
      </c>
      <c r="H94" s="6">
        <v>2969</v>
      </c>
      <c r="I94" s="6">
        <v>5176</v>
      </c>
      <c r="K94" s="179"/>
      <c r="L94" s="119" t="s">
        <v>19</v>
      </c>
      <c r="M94" s="94">
        <f t="shared" si="11"/>
        <v>32.399536321483772</v>
      </c>
      <c r="N94" s="94">
        <f t="shared" si="10"/>
        <v>27.047913446676969</v>
      </c>
      <c r="O94" s="94">
        <f t="shared" si="10"/>
        <v>3.535548686244204</v>
      </c>
      <c r="P94" s="94">
        <f t="shared" si="10"/>
        <v>1.7967542503863989</v>
      </c>
      <c r="Q94" s="94">
        <f t="shared" si="10"/>
        <v>10.239567233384852</v>
      </c>
      <c r="R94" s="94">
        <f t="shared" si="10"/>
        <v>57.360896445131374</v>
      </c>
      <c r="AA94" s="69"/>
      <c r="AB94" s="69"/>
      <c r="AC94" s="69"/>
      <c r="AD94" s="69"/>
      <c r="AE94" s="69"/>
      <c r="AF94" s="69"/>
    </row>
    <row r="95" spans="1:32" s="48" customFormat="1" x14ac:dyDescent="0.3">
      <c r="A95" s="179" t="s">
        <v>55</v>
      </c>
      <c r="B95" s="119"/>
      <c r="C95" s="6"/>
      <c r="D95" s="6"/>
      <c r="E95" s="6"/>
      <c r="F95" s="6"/>
      <c r="G95" s="6"/>
      <c r="H95" s="6"/>
      <c r="I95" s="6"/>
      <c r="K95" s="179" t="s">
        <v>55</v>
      </c>
      <c r="L95" s="119"/>
      <c r="M95" s="94"/>
      <c r="N95" s="94"/>
      <c r="O95" s="94"/>
      <c r="P95" s="94"/>
      <c r="Q95" s="94"/>
      <c r="R95" s="94"/>
      <c r="AA95" s="69"/>
      <c r="AB95" s="69"/>
      <c r="AC95" s="69"/>
      <c r="AD95" s="69"/>
      <c r="AE95" s="69"/>
      <c r="AF95" s="69"/>
    </row>
    <row r="96" spans="1:32" s="48" customFormat="1" x14ac:dyDescent="0.3">
      <c r="A96" s="179"/>
      <c r="B96" s="102" t="s">
        <v>18</v>
      </c>
      <c r="C96" s="6">
        <v>363993</v>
      </c>
      <c r="D96" s="6">
        <v>298313</v>
      </c>
      <c r="E96" s="6">
        <v>46923</v>
      </c>
      <c r="F96" s="6">
        <v>18757</v>
      </c>
      <c r="G96" s="6">
        <v>44307</v>
      </c>
      <c r="H96" s="6">
        <v>82259</v>
      </c>
      <c r="I96" s="6">
        <v>490559</v>
      </c>
      <c r="K96" s="179"/>
      <c r="L96" s="102" t="s">
        <v>18</v>
      </c>
      <c r="M96" s="94">
        <f t="shared" si="11"/>
        <v>74.1996375563388</v>
      </c>
      <c r="N96" s="94">
        <f t="shared" si="10"/>
        <v>60.810830093831733</v>
      </c>
      <c r="O96" s="94">
        <f t="shared" si="10"/>
        <v>9.5652103009016241</v>
      </c>
      <c r="P96" s="94">
        <f t="shared" si="10"/>
        <v>3.8235971616054338</v>
      </c>
      <c r="Q96" s="94">
        <f t="shared" si="10"/>
        <v>9.0319411120782629</v>
      </c>
      <c r="R96" s="94">
        <f t="shared" si="10"/>
        <v>16.76842133158295</v>
      </c>
      <c r="AA96" s="69"/>
      <c r="AB96" s="69"/>
      <c r="AC96" s="69"/>
      <c r="AD96" s="69"/>
      <c r="AE96" s="69"/>
      <c r="AF96" s="69"/>
    </row>
    <row r="97" spans="1:32" s="48" customFormat="1" x14ac:dyDescent="0.3">
      <c r="A97" s="179"/>
      <c r="B97" s="79" t="s">
        <v>33</v>
      </c>
      <c r="C97" s="67">
        <v>7740</v>
      </c>
      <c r="D97" s="67">
        <v>6064</v>
      </c>
      <c r="E97" s="67">
        <v>1084</v>
      </c>
      <c r="F97" s="67">
        <v>591</v>
      </c>
      <c r="G97" s="67">
        <v>2376</v>
      </c>
      <c r="H97" s="67">
        <v>7419</v>
      </c>
      <c r="I97" s="6">
        <v>17535</v>
      </c>
      <c r="K97" s="179"/>
      <c r="L97" s="79" t="s">
        <v>33</v>
      </c>
      <c r="M97" s="94">
        <f t="shared" si="11"/>
        <v>44.140290846877676</v>
      </c>
      <c r="N97" s="94">
        <f t="shared" si="10"/>
        <v>34.582264043341887</v>
      </c>
      <c r="O97" s="94">
        <f t="shared" si="10"/>
        <v>6.1819218705446248</v>
      </c>
      <c r="P97" s="94">
        <f t="shared" si="10"/>
        <v>3.3704020530367833</v>
      </c>
      <c r="Q97" s="94">
        <f t="shared" si="10"/>
        <v>13.550042771599657</v>
      </c>
      <c r="R97" s="94">
        <f t="shared" si="10"/>
        <v>42.309666381522668</v>
      </c>
      <c r="AA97" s="69"/>
      <c r="AB97" s="69"/>
      <c r="AC97" s="69"/>
      <c r="AD97" s="69"/>
      <c r="AE97" s="69"/>
      <c r="AF97" s="69"/>
    </row>
    <row r="98" spans="1:32" s="48" customFormat="1" x14ac:dyDescent="0.3">
      <c r="A98" s="179"/>
      <c r="B98" s="119" t="s">
        <v>19</v>
      </c>
      <c r="C98" s="6">
        <v>7713</v>
      </c>
      <c r="D98" s="6">
        <v>6590</v>
      </c>
      <c r="E98" s="6">
        <v>756</v>
      </c>
      <c r="F98" s="6">
        <v>367</v>
      </c>
      <c r="G98" s="6">
        <v>1966</v>
      </c>
      <c r="H98" s="6">
        <v>8800</v>
      </c>
      <c r="I98" s="6">
        <v>18478</v>
      </c>
      <c r="K98" s="179"/>
      <c r="L98" s="119" t="s">
        <v>19</v>
      </c>
      <c r="M98" s="94">
        <f t="shared" si="11"/>
        <v>41.741530468665438</v>
      </c>
      <c r="N98" s="94">
        <f t="shared" si="10"/>
        <v>35.664032903993935</v>
      </c>
      <c r="O98" s="94">
        <f t="shared" si="10"/>
        <v>4.0913518779088642</v>
      </c>
      <c r="P98" s="94">
        <f t="shared" si="10"/>
        <v>1.9861456867626366</v>
      </c>
      <c r="Q98" s="94">
        <f t="shared" si="10"/>
        <v>10.639679619006385</v>
      </c>
      <c r="R98" s="94">
        <f t="shared" si="10"/>
        <v>47.624201753436516</v>
      </c>
      <c r="AA98" s="69"/>
      <c r="AB98" s="69"/>
      <c r="AC98" s="69"/>
      <c r="AD98" s="69"/>
      <c r="AE98" s="69"/>
      <c r="AF98" s="69"/>
    </row>
    <row r="99" spans="1:32" s="48" customFormat="1" x14ac:dyDescent="0.3">
      <c r="A99" s="65"/>
      <c r="B99" s="65"/>
      <c r="C99" s="36"/>
      <c r="D99" s="36"/>
      <c r="E99" s="36"/>
      <c r="F99" s="36"/>
      <c r="G99" s="36"/>
      <c r="H99" s="36"/>
      <c r="I99" s="36">
        <f>SUM(I84:I98)</f>
        <v>775878</v>
      </c>
      <c r="K99" s="65"/>
      <c r="L99" s="65"/>
      <c r="M99" s="35"/>
      <c r="N99" s="35"/>
      <c r="O99" s="35"/>
      <c r="P99" s="35"/>
      <c r="Q99" s="35"/>
      <c r="R99" s="35"/>
    </row>
    <row r="100" spans="1:32" s="48" customFormat="1" x14ac:dyDescent="0.3">
      <c r="A100" s="65"/>
      <c r="B100" s="65"/>
      <c r="C100" s="36"/>
      <c r="D100" s="36"/>
      <c r="E100" s="36"/>
      <c r="F100" s="36"/>
      <c r="G100" s="36"/>
      <c r="H100" s="36"/>
      <c r="I100" s="36"/>
      <c r="K100" s="65"/>
      <c r="L100" s="65"/>
      <c r="M100" s="35"/>
      <c r="N100" s="35"/>
      <c r="O100" s="35"/>
      <c r="P100" s="35"/>
      <c r="Q100" s="35"/>
      <c r="R100" s="35"/>
    </row>
    <row r="101" spans="1:32" ht="28.5" customHeight="1" x14ac:dyDescent="0.3">
      <c r="A101" s="197" t="s">
        <v>112</v>
      </c>
      <c r="B101" s="197"/>
      <c r="C101" s="197"/>
      <c r="D101" s="197"/>
      <c r="E101" s="197"/>
      <c r="F101" s="197"/>
      <c r="G101" s="197"/>
      <c r="H101" s="197"/>
      <c r="I101" s="197"/>
      <c r="J101" s="59"/>
      <c r="K101" s="197" t="s">
        <v>112</v>
      </c>
      <c r="L101" s="197"/>
      <c r="M101" s="197"/>
      <c r="N101" s="197"/>
      <c r="O101" s="197"/>
      <c r="P101" s="197"/>
      <c r="Q101" s="197"/>
      <c r="R101" s="197"/>
    </row>
    <row r="102" spans="1:32" s="48" customFormat="1" ht="23.25" customHeight="1" x14ac:dyDescent="0.3">
      <c r="A102" s="208" t="s">
        <v>43</v>
      </c>
      <c r="B102" s="188" t="s">
        <v>28</v>
      </c>
      <c r="C102" s="209" t="s">
        <v>0</v>
      </c>
      <c r="D102" s="209" t="s">
        <v>1</v>
      </c>
      <c r="E102" s="210" t="s">
        <v>2</v>
      </c>
      <c r="F102" s="211"/>
      <c r="G102" s="209" t="s">
        <v>3</v>
      </c>
      <c r="H102" s="209" t="s">
        <v>4</v>
      </c>
      <c r="I102" s="209" t="s">
        <v>40</v>
      </c>
      <c r="J102" s="90"/>
      <c r="K102" s="180" t="s">
        <v>43</v>
      </c>
      <c r="L102" s="188" t="s">
        <v>10</v>
      </c>
      <c r="M102" s="185" t="s">
        <v>0</v>
      </c>
      <c r="N102" s="185" t="s">
        <v>1</v>
      </c>
      <c r="O102" s="200" t="s">
        <v>2</v>
      </c>
      <c r="P102" s="201"/>
      <c r="Q102" s="185" t="s">
        <v>3</v>
      </c>
      <c r="R102" s="185" t="s">
        <v>4</v>
      </c>
    </row>
    <row r="103" spans="1:32" s="48" customFormat="1" x14ac:dyDescent="0.3">
      <c r="A103" s="181"/>
      <c r="B103" s="189"/>
      <c r="C103" s="186"/>
      <c r="D103" s="186"/>
      <c r="E103" s="120" t="s">
        <v>6</v>
      </c>
      <c r="F103" s="120" t="s">
        <v>5</v>
      </c>
      <c r="G103" s="186"/>
      <c r="H103" s="186"/>
      <c r="I103" s="186"/>
      <c r="K103" s="181"/>
      <c r="L103" s="189"/>
      <c r="M103" s="186"/>
      <c r="N103" s="186"/>
      <c r="O103" s="120" t="s">
        <v>6</v>
      </c>
      <c r="P103" s="120" t="s">
        <v>5</v>
      </c>
      <c r="Q103" s="186"/>
      <c r="R103" s="186"/>
      <c r="T103" s="90"/>
      <c r="U103" s="90"/>
      <c r="V103" s="90"/>
      <c r="W103" s="90"/>
      <c r="X103" s="90"/>
      <c r="Y103" s="90"/>
      <c r="Z103" s="90"/>
    </row>
    <row r="104" spans="1:32" s="48" customFormat="1" x14ac:dyDescent="0.3">
      <c r="A104" s="179" t="s">
        <v>44</v>
      </c>
      <c r="B104" s="87"/>
      <c r="C104" s="124"/>
      <c r="D104" s="124"/>
      <c r="E104" s="124"/>
      <c r="F104" s="124"/>
      <c r="G104" s="124"/>
      <c r="H104" s="124"/>
      <c r="I104" s="6"/>
      <c r="K104" s="179" t="s">
        <v>44</v>
      </c>
      <c r="L104" s="49"/>
      <c r="M104" s="124"/>
      <c r="N104" s="124"/>
      <c r="O104" s="124"/>
      <c r="P104" s="124"/>
      <c r="Q104" s="124"/>
      <c r="R104" s="124"/>
    </row>
    <row r="105" spans="1:32" s="48" customFormat="1" x14ac:dyDescent="0.3">
      <c r="A105" s="179"/>
      <c r="B105" s="122" t="s">
        <v>18</v>
      </c>
      <c r="C105" s="6">
        <v>12763</v>
      </c>
      <c r="D105" s="6">
        <v>11168</v>
      </c>
      <c r="E105" s="6">
        <v>1154</v>
      </c>
      <c r="F105" s="6">
        <v>440</v>
      </c>
      <c r="G105" s="6">
        <v>2410</v>
      </c>
      <c r="H105" s="6">
        <v>1995</v>
      </c>
      <c r="I105" s="6">
        <v>17168</v>
      </c>
      <c r="K105" s="179"/>
      <c r="L105" s="122" t="s">
        <v>18</v>
      </c>
      <c r="M105" s="94">
        <f t="shared" ref="M105:R107" si="12">C105/$I105*100</f>
        <v>74.341798695246979</v>
      </c>
      <c r="N105" s="94">
        <f t="shared" si="12"/>
        <v>65.051258154706431</v>
      </c>
      <c r="O105" s="94">
        <f t="shared" si="12"/>
        <v>6.7218080149114634</v>
      </c>
      <c r="P105" s="94">
        <f t="shared" si="12"/>
        <v>2.5629077353215282</v>
      </c>
      <c r="Q105" s="94">
        <f t="shared" si="12"/>
        <v>14.037744641192917</v>
      </c>
      <c r="R105" s="94">
        <f t="shared" si="12"/>
        <v>11.620456663560113</v>
      </c>
      <c r="AA105" s="69"/>
      <c r="AB105" s="69"/>
      <c r="AC105" s="69"/>
      <c r="AD105" s="69"/>
      <c r="AE105" s="69"/>
      <c r="AF105" s="69"/>
    </row>
    <row r="106" spans="1:32" s="48" customFormat="1" x14ac:dyDescent="0.3">
      <c r="A106" s="179"/>
      <c r="B106" s="49" t="s">
        <v>33</v>
      </c>
      <c r="C106" s="6">
        <v>1308</v>
      </c>
      <c r="D106" s="6">
        <v>1142</v>
      </c>
      <c r="E106" s="6">
        <v>141</v>
      </c>
      <c r="F106" s="6">
        <v>25</v>
      </c>
      <c r="G106" s="6">
        <v>184</v>
      </c>
      <c r="H106" s="6">
        <v>362</v>
      </c>
      <c r="I106" s="6">
        <v>1854</v>
      </c>
      <c r="K106" s="179"/>
      <c r="L106" s="49" t="s">
        <v>33</v>
      </c>
      <c r="M106" s="94">
        <f t="shared" si="12"/>
        <v>70.550161812297731</v>
      </c>
      <c r="N106" s="94">
        <f t="shared" si="12"/>
        <v>61.596548004314997</v>
      </c>
      <c r="O106" s="94">
        <f t="shared" si="12"/>
        <v>7.6051779935275077</v>
      </c>
      <c r="P106" s="94">
        <f t="shared" si="12"/>
        <v>1.348435814455232</v>
      </c>
      <c r="Q106" s="94">
        <f t="shared" si="12"/>
        <v>9.9244875943905075</v>
      </c>
      <c r="R106" s="94">
        <f t="shared" si="12"/>
        <v>19.525350593311757</v>
      </c>
      <c r="AA106" s="69"/>
      <c r="AB106" s="69"/>
      <c r="AC106" s="69"/>
      <c r="AD106" s="69"/>
      <c r="AE106" s="69"/>
      <c r="AF106" s="69"/>
    </row>
    <row r="107" spans="1:32" s="48" customFormat="1" x14ac:dyDescent="0.3">
      <c r="A107" s="179"/>
      <c r="B107" s="49" t="s">
        <v>19</v>
      </c>
      <c r="C107" s="6">
        <v>1081</v>
      </c>
      <c r="D107" s="6">
        <v>1003</v>
      </c>
      <c r="E107" s="6">
        <v>73</v>
      </c>
      <c r="F107" s="6">
        <v>5</v>
      </c>
      <c r="G107" s="6">
        <v>102</v>
      </c>
      <c r="H107" s="6">
        <v>254</v>
      </c>
      <c r="I107" s="6">
        <v>1437</v>
      </c>
      <c r="K107" s="179"/>
      <c r="L107" s="49" t="s">
        <v>19</v>
      </c>
      <c r="M107" s="94">
        <f t="shared" si="12"/>
        <v>75.22616562282532</v>
      </c>
      <c r="N107" s="94">
        <f t="shared" si="12"/>
        <v>69.798190675017395</v>
      </c>
      <c r="O107" s="94">
        <f t="shared" si="12"/>
        <v>5.0800278357689628</v>
      </c>
      <c r="P107" s="94">
        <f t="shared" si="12"/>
        <v>0.34794711203897011</v>
      </c>
      <c r="Q107" s="94">
        <f t="shared" si="12"/>
        <v>7.0981210855949897</v>
      </c>
      <c r="R107" s="94">
        <f t="shared" si="12"/>
        <v>17.67571329157968</v>
      </c>
      <c r="AA107" s="69"/>
      <c r="AB107" s="69"/>
      <c r="AC107" s="69"/>
      <c r="AD107" s="69"/>
      <c r="AE107" s="69"/>
      <c r="AF107" s="69"/>
    </row>
    <row r="108" spans="1:32" s="48" customFormat="1" x14ac:dyDescent="0.3">
      <c r="A108" s="179" t="s">
        <v>54</v>
      </c>
      <c r="B108" s="87"/>
      <c r="C108" s="6"/>
      <c r="D108" s="6"/>
      <c r="E108" s="6"/>
      <c r="F108" s="6"/>
      <c r="G108" s="6"/>
      <c r="H108" s="6"/>
      <c r="I108" s="6"/>
      <c r="K108" s="179" t="s">
        <v>54</v>
      </c>
      <c r="L108" s="49"/>
      <c r="M108" s="94"/>
      <c r="N108" s="94"/>
      <c r="O108" s="94"/>
      <c r="P108" s="94"/>
      <c r="Q108" s="94"/>
      <c r="R108" s="94"/>
      <c r="AA108" s="69"/>
      <c r="AB108" s="69"/>
      <c r="AC108" s="69"/>
      <c r="AD108" s="69"/>
      <c r="AE108" s="69"/>
      <c r="AF108" s="69"/>
    </row>
    <row r="109" spans="1:32" s="48" customFormat="1" x14ac:dyDescent="0.3">
      <c r="A109" s="179"/>
      <c r="B109" s="122" t="s">
        <v>18</v>
      </c>
      <c r="C109" s="6">
        <v>13775</v>
      </c>
      <c r="D109" s="6">
        <v>10646</v>
      </c>
      <c r="E109" s="6">
        <v>2046</v>
      </c>
      <c r="F109" s="6">
        <v>1083</v>
      </c>
      <c r="G109" s="6">
        <v>5510</v>
      </c>
      <c r="H109" s="6">
        <v>13027</v>
      </c>
      <c r="I109" s="6">
        <v>32312</v>
      </c>
      <c r="K109" s="179"/>
      <c r="L109" s="122" t="s">
        <v>18</v>
      </c>
      <c r="M109" s="94">
        <f t="shared" ref="M109:R111" si="13">C109/$I109*100</f>
        <v>42.631220599158212</v>
      </c>
      <c r="N109" s="94">
        <f t="shared" si="13"/>
        <v>32.947511760336717</v>
      </c>
      <c r="O109" s="94">
        <f t="shared" si="13"/>
        <v>6.3320128744738806</v>
      </c>
      <c r="P109" s="94">
        <f t="shared" si="13"/>
        <v>3.3516959643476105</v>
      </c>
      <c r="Q109" s="94">
        <f t="shared" si="13"/>
        <v>17.052488239663283</v>
      </c>
      <c r="R109" s="94">
        <f t="shared" si="13"/>
        <v>40.316291161178505</v>
      </c>
      <c r="AA109" s="69"/>
      <c r="AB109" s="69"/>
      <c r="AC109" s="69"/>
      <c r="AD109" s="69"/>
      <c r="AE109" s="69"/>
      <c r="AF109" s="69"/>
    </row>
    <row r="110" spans="1:32" s="48" customFormat="1" x14ac:dyDescent="0.3">
      <c r="A110" s="179"/>
      <c r="B110" s="49" t="s">
        <v>33</v>
      </c>
      <c r="C110" s="6">
        <v>713</v>
      </c>
      <c r="D110" s="6">
        <v>502</v>
      </c>
      <c r="E110" s="6">
        <v>121</v>
      </c>
      <c r="F110" s="6">
        <v>90</v>
      </c>
      <c r="G110" s="6">
        <v>421</v>
      </c>
      <c r="H110" s="6">
        <v>1694</v>
      </c>
      <c r="I110" s="6">
        <v>2828</v>
      </c>
      <c r="K110" s="179"/>
      <c r="L110" s="49" t="s">
        <v>33</v>
      </c>
      <c r="M110" s="94">
        <f t="shared" si="13"/>
        <v>25.212164073550213</v>
      </c>
      <c r="N110" s="94">
        <f t="shared" si="13"/>
        <v>17.751060820367751</v>
      </c>
      <c r="O110" s="94">
        <f t="shared" si="13"/>
        <v>4.2786421499292784</v>
      </c>
      <c r="P110" s="94">
        <f t="shared" si="13"/>
        <v>3.1824611032531829</v>
      </c>
      <c r="Q110" s="94">
        <f t="shared" si="13"/>
        <v>14.886845827439888</v>
      </c>
      <c r="R110" s="94">
        <f t="shared" si="13"/>
        <v>59.900990099009896</v>
      </c>
      <c r="AA110" s="69"/>
      <c r="AB110" s="69"/>
      <c r="AC110" s="69"/>
      <c r="AD110" s="69"/>
      <c r="AE110" s="69"/>
      <c r="AF110" s="69"/>
    </row>
    <row r="111" spans="1:32" s="48" customFormat="1" x14ac:dyDescent="0.3">
      <c r="A111" s="179"/>
      <c r="B111" s="49" t="s">
        <v>19</v>
      </c>
      <c r="C111" s="6">
        <v>783</v>
      </c>
      <c r="D111" s="6">
        <v>622</v>
      </c>
      <c r="E111" s="6">
        <v>100</v>
      </c>
      <c r="F111" s="6">
        <v>61</v>
      </c>
      <c r="G111" s="6">
        <v>275</v>
      </c>
      <c r="H111" s="6">
        <v>1297</v>
      </c>
      <c r="I111" s="6">
        <v>2356</v>
      </c>
      <c r="K111" s="179"/>
      <c r="L111" s="49" t="s">
        <v>19</v>
      </c>
      <c r="M111" s="94">
        <f t="shared" si="13"/>
        <v>33.234295415959252</v>
      </c>
      <c r="N111" s="94">
        <f t="shared" si="13"/>
        <v>26.400679117147707</v>
      </c>
      <c r="O111" s="94">
        <f t="shared" si="13"/>
        <v>4.2444821731748723</v>
      </c>
      <c r="P111" s="94">
        <f t="shared" si="13"/>
        <v>2.5891341256366727</v>
      </c>
      <c r="Q111" s="94">
        <f t="shared" si="13"/>
        <v>11.6723259762309</v>
      </c>
      <c r="R111" s="94">
        <f t="shared" si="13"/>
        <v>55.05093378607809</v>
      </c>
      <c r="AA111" s="69"/>
      <c r="AB111" s="69"/>
      <c r="AC111" s="69"/>
      <c r="AD111" s="69"/>
      <c r="AE111" s="69"/>
      <c r="AF111" s="69"/>
    </row>
    <row r="112" spans="1:32" s="48" customFormat="1" x14ac:dyDescent="0.3">
      <c r="A112" s="179" t="s">
        <v>46</v>
      </c>
      <c r="B112" s="87"/>
      <c r="C112" s="6"/>
      <c r="D112" s="6"/>
      <c r="E112" s="6"/>
      <c r="F112" s="6"/>
      <c r="G112" s="6"/>
      <c r="H112" s="6"/>
      <c r="I112" s="6"/>
      <c r="K112" s="179" t="s">
        <v>46</v>
      </c>
      <c r="L112" s="87"/>
      <c r="M112" s="94"/>
      <c r="N112" s="94"/>
      <c r="O112" s="94"/>
      <c r="P112" s="94"/>
      <c r="Q112" s="94"/>
      <c r="R112" s="94"/>
      <c r="AA112" s="69"/>
      <c r="AB112" s="69"/>
      <c r="AC112" s="69"/>
      <c r="AD112" s="69"/>
      <c r="AE112" s="69"/>
      <c r="AF112" s="69"/>
    </row>
    <row r="113" spans="1:32" s="48" customFormat="1" x14ac:dyDescent="0.3">
      <c r="A113" s="179"/>
      <c r="B113" s="122" t="s">
        <v>18</v>
      </c>
      <c r="C113" s="6">
        <v>21562</v>
      </c>
      <c r="D113" s="6">
        <v>17676</v>
      </c>
      <c r="E113" s="6">
        <v>2578</v>
      </c>
      <c r="F113" s="6">
        <v>1308</v>
      </c>
      <c r="G113" s="6">
        <v>6710</v>
      </c>
      <c r="H113" s="6">
        <v>11628</v>
      </c>
      <c r="I113" s="6">
        <v>39900</v>
      </c>
      <c r="K113" s="179"/>
      <c r="L113" s="122" t="s">
        <v>18</v>
      </c>
      <c r="M113" s="94">
        <f t="shared" ref="M113:R115" si="14">C113/$I113*100</f>
        <v>54.040100250626566</v>
      </c>
      <c r="N113" s="94">
        <f t="shared" si="14"/>
        <v>44.300751879699249</v>
      </c>
      <c r="O113" s="94">
        <f t="shared" si="14"/>
        <v>6.4611528822055133</v>
      </c>
      <c r="P113" s="94">
        <f t="shared" si="14"/>
        <v>3.2781954887218046</v>
      </c>
      <c r="Q113" s="94">
        <f t="shared" si="14"/>
        <v>16.817042606516292</v>
      </c>
      <c r="R113" s="94">
        <f t="shared" si="14"/>
        <v>29.142857142857142</v>
      </c>
      <c r="AA113" s="69"/>
      <c r="AB113" s="69"/>
      <c r="AC113" s="69"/>
      <c r="AD113" s="69"/>
      <c r="AE113" s="69"/>
      <c r="AF113" s="69"/>
    </row>
    <row r="114" spans="1:32" s="48" customFormat="1" x14ac:dyDescent="0.3">
      <c r="A114" s="179"/>
      <c r="B114" s="49" t="s">
        <v>33</v>
      </c>
      <c r="C114" s="6">
        <v>1048</v>
      </c>
      <c r="D114" s="6">
        <v>851</v>
      </c>
      <c r="E114" s="6">
        <v>117</v>
      </c>
      <c r="F114" s="6">
        <v>81</v>
      </c>
      <c r="G114" s="6">
        <v>468</v>
      </c>
      <c r="H114" s="6">
        <v>1517</v>
      </c>
      <c r="I114" s="6">
        <v>3033</v>
      </c>
      <c r="K114" s="179"/>
      <c r="L114" s="49" t="s">
        <v>33</v>
      </c>
      <c r="M114" s="94">
        <f t="shared" si="14"/>
        <v>34.553247609627427</v>
      </c>
      <c r="N114" s="94">
        <f t="shared" si="14"/>
        <v>28.058028354764257</v>
      </c>
      <c r="O114" s="94">
        <f t="shared" si="14"/>
        <v>3.857566765578635</v>
      </c>
      <c r="P114" s="94">
        <f t="shared" si="14"/>
        <v>2.6706231454005933</v>
      </c>
      <c r="Q114" s="94">
        <f t="shared" si="14"/>
        <v>15.43026706231454</v>
      </c>
      <c r="R114" s="94">
        <f t="shared" si="14"/>
        <v>50.016485328058025</v>
      </c>
      <c r="AA114" s="69"/>
      <c r="AB114" s="69"/>
      <c r="AC114" s="69"/>
      <c r="AD114" s="69"/>
      <c r="AE114" s="69"/>
      <c r="AF114" s="69"/>
    </row>
    <row r="115" spans="1:32" s="48" customFormat="1" x14ac:dyDescent="0.3">
      <c r="A115" s="179"/>
      <c r="B115" s="49" t="s">
        <v>19</v>
      </c>
      <c r="C115" s="6">
        <v>685</v>
      </c>
      <c r="D115" s="6">
        <v>561</v>
      </c>
      <c r="E115" s="6">
        <v>84</v>
      </c>
      <c r="F115" s="6">
        <v>40</v>
      </c>
      <c r="G115" s="6">
        <v>222</v>
      </c>
      <c r="H115" s="6">
        <v>1134</v>
      </c>
      <c r="I115" s="6">
        <v>2041</v>
      </c>
      <c r="K115" s="179"/>
      <c r="L115" s="49" t="s">
        <v>19</v>
      </c>
      <c r="M115" s="94">
        <f t="shared" si="14"/>
        <v>33.561979421852037</v>
      </c>
      <c r="N115" s="94">
        <f t="shared" si="14"/>
        <v>27.486526212640861</v>
      </c>
      <c r="O115" s="94">
        <f t="shared" si="14"/>
        <v>4.1156295933365996</v>
      </c>
      <c r="P115" s="94">
        <f t="shared" si="14"/>
        <v>1.9598236158745712</v>
      </c>
      <c r="Q115" s="94">
        <f t="shared" si="14"/>
        <v>10.87702106810387</v>
      </c>
      <c r="R115" s="94">
        <f t="shared" si="14"/>
        <v>55.560999510044098</v>
      </c>
      <c r="AA115" s="69"/>
      <c r="AB115" s="69"/>
      <c r="AC115" s="69"/>
      <c r="AD115" s="69"/>
      <c r="AE115" s="69"/>
      <c r="AF115" s="69"/>
    </row>
    <row r="116" spans="1:32" s="48" customFormat="1" x14ac:dyDescent="0.3">
      <c r="A116" s="179" t="s">
        <v>55</v>
      </c>
      <c r="B116" s="87"/>
      <c r="C116" s="6"/>
      <c r="D116" s="6"/>
      <c r="E116" s="6"/>
      <c r="F116" s="6"/>
      <c r="G116" s="6"/>
      <c r="H116" s="6"/>
      <c r="I116" s="6"/>
      <c r="K116" s="179" t="s">
        <v>55</v>
      </c>
      <c r="L116" s="87"/>
      <c r="M116" s="94"/>
      <c r="N116" s="94"/>
      <c r="O116" s="94"/>
      <c r="P116" s="94"/>
      <c r="Q116" s="94"/>
      <c r="R116" s="94"/>
      <c r="AA116" s="69"/>
      <c r="AB116" s="69"/>
      <c r="AC116" s="69"/>
      <c r="AD116" s="69"/>
      <c r="AE116" s="69"/>
      <c r="AF116" s="69"/>
    </row>
    <row r="117" spans="1:32" s="48" customFormat="1" x14ac:dyDescent="0.3">
      <c r="A117" s="179"/>
      <c r="B117" s="122" t="s">
        <v>18</v>
      </c>
      <c r="C117" s="6">
        <v>156495</v>
      </c>
      <c r="D117" s="6">
        <v>129795</v>
      </c>
      <c r="E117" s="6">
        <v>18834</v>
      </c>
      <c r="F117" s="6">
        <v>7866</v>
      </c>
      <c r="G117" s="6">
        <v>23918</v>
      </c>
      <c r="H117" s="6">
        <v>44679</v>
      </c>
      <c r="I117" s="6">
        <v>225092</v>
      </c>
      <c r="K117" s="179"/>
      <c r="L117" s="122" t="s">
        <v>18</v>
      </c>
      <c r="M117" s="94">
        <f t="shared" ref="M117:R119" si="15">C117/$I117*100</f>
        <v>69.524905372025657</v>
      </c>
      <c r="N117" s="94">
        <f t="shared" si="15"/>
        <v>57.663088870328572</v>
      </c>
      <c r="O117" s="94">
        <f t="shared" si="15"/>
        <v>8.3672453929948638</v>
      </c>
      <c r="P117" s="94">
        <f t="shared" si="15"/>
        <v>3.4945711087022193</v>
      </c>
      <c r="Q117" s="94">
        <f t="shared" si="15"/>
        <v>10.625877419010893</v>
      </c>
      <c r="R117" s="94">
        <f t="shared" si="15"/>
        <v>19.849217208963445</v>
      </c>
      <c r="AA117" s="69"/>
      <c r="AB117" s="69"/>
      <c r="AC117" s="69"/>
      <c r="AD117" s="69"/>
      <c r="AE117" s="69"/>
      <c r="AF117" s="69"/>
    </row>
    <row r="118" spans="1:32" s="48" customFormat="1" x14ac:dyDescent="0.3">
      <c r="A118" s="179"/>
      <c r="B118" s="49" t="s">
        <v>33</v>
      </c>
      <c r="C118" s="6">
        <v>4288</v>
      </c>
      <c r="D118" s="6">
        <v>3344</v>
      </c>
      <c r="E118" s="6">
        <v>624</v>
      </c>
      <c r="F118" s="6">
        <v>320</v>
      </c>
      <c r="G118" s="6">
        <v>1394</v>
      </c>
      <c r="H118" s="6">
        <v>4235</v>
      </c>
      <c r="I118" s="6">
        <v>9917</v>
      </c>
      <c r="K118" s="179"/>
      <c r="L118" s="49" t="s">
        <v>33</v>
      </c>
      <c r="M118" s="94">
        <f t="shared" si="15"/>
        <v>43.23888272663104</v>
      </c>
      <c r="N118" s="94">
        <f t="shared" si="15"/>
        <v>33.719874962186147</v>
      </c>
      <c r="O118" s="94">
        <f t="shared" si="15"/>
        <v>6.292225471412725</v>
      </c>
      <c r="P118" s="94">
        <f t="shared" si="15"/>
        <v>3.226782293032167</v>
      </c>
      <c r="Q118" s="94">
        <f t="shared" si="15"/>
        <v>14.056670364021379</v>
      </c>
      <c r="R118" s="94">
        <f t="shared" si="15"/>
        <v>42.704446909347588</v>
      </c>
      <c r="AA118" s="69"/>
      <c r="AB118" s="69"/>
      <c r="AC118" s="69"/>
      <c r="AD118" s="69"/>
      <c r="AE118" s="69"/>
      <c r="AF118" s="69"/>
    </row>
    <row r="119" spans="1:32" s="48" customFormat="1" x14ac:dyDescent="0.3">
      <c r="A119" s="179"/>
      <c r="B119" s="49" t="s">
        <v>19</v>
      </c>
      <c r="C119" s="6">
        <v>3241</v>
      </c>
      <c r="D119" s="6">
        <v>2710</v>
      </c>
      <c r="E119" s="6">
        <v>354</v>
      </c>
      <c r="F119" s="6">
        <v>177</v>
      </c>
      <c r="G119" s="6">
        <v>854</v>
      </c>
      <c r="H119" s="6">
        <v>4024</v>
      </c>
      <c r="I119" s="6">
        <v>8118</v>
      </c>
      <c r="K119" s="179"/>
      <c r="L119" s="49" t="s">
        <v>19</v>
      </c>
      <c r="M119" s="94">
        <f t="shared" si="15"/>
        <v>39.923626508992363</v>
      </c>
      <c r="N119" s="94">
        <f t="shared" si="15"/>
        <v>33.382606553338263</v>
      </c>
      <c r="O119" s="94">
        <f t="shared" si="15"/>
        <v>4.3606799704360686</v>
      </c>
      <c r="P119" s="94">
        <f t="shared" si="15"/>
        <v>2.1803399852180343</v>
      </c>
      <c r="Q119" s="94">
        <f t="shared" si="15"/>
        <v>10.519832471051984</v>
      </c>
      <c r="R119" s="94">
        <f t="shared" si="15"/>
        <v>49.56885932495689</v>
      </c>
      <c r="AA119" s="69"/>
      <c r="AB119" s="69"/>
      <c r="AC119" s="69"/>
      <c r="AD119" s="69"/>
      <c r="AE119" s="69"/>
      <c r="AF119" s="69"/>
    </row>
    <row r="120" spans="1:32" x14ac:dyDescent="0.3">
      <c r="A120" s="89"/>
      <c r="B120" s="59"/>
      <c r="C120" s="36"/>
      <c r="D120" s="36"/>
      <c r="E120" s="36"/>
      <c r="F120" s="36"/>
      <c r="G120" s="36"/>
      <c r="H120" s="36"/>
      <c r="I120" s="36">
        <f>SUM(I105:I119)</f>
        <v>346056</v>
      </c>
      <c r="K120" s="89"/>
      <c r="L120" s="59"/>
      <c r="M120" s="35"/>
      <c r="N120" s="35"/>
      <c r="O120" s="35"/>
      <c r="P120" s="35"/>
      <c r="Q120" s="35"/>
      <c r="R120" s="82"/>
    </row>
    <row r="121" spans="1:32" x14ac:dyDescent="0.3">
      <c r="A121" s="106"/>
      <c r="B121" s="59"/>
      <c r="C121" s="36"/>
      <c r="D121" s="36"/>
      <c r="E121" s="36"/>
      <c r="F121" s="36"/>
      <c r="G121" s="36"/>
      <c r="H121" s="36"/>
      <c r="K121" s="89"/>
      <c r="L121" s="59"/>
      <c r="M121" s="35"/>
      <c r="N121" s="35"/>
      <c r="O121" s="35"/>
      <c r="P121" s="35"/>
      <c r="Q121" s="35"/>
      <c r="R121" s="82"/>
    </row>
    <row r="122" spans="1:32" ht="27" customHeight="1" x14ac:dyDescent="0.3">
      <c r="A122" s="197" t="s">
        <v>113</v>
      </c>
      <c r="B122" s="197"/>
      <c r="C122" s="197"/>
      <c r="D122" s="197"/>
      <c r="E122" s="197"/>
      <c r="F122" s="197"/>
      <c r="G122" s="197"/>
      <c r="H122" s="197"/>
      <c r="I122" s="197"/>
      <c r="J122" s="59"/>
      <c r="K122" s="197" t="s">
        <v>113</v>
      </c>
      <c r="L122" s="197"/>
      <c r="M122" s="197"/>
      <c r="N122" s="197"/>
      <c r="O122" s="197"/>
      <c r="P122" s="197"/>
      <c r="Q122" s="197"/>
      <c r="R122" s="197"/>
    </row>
    <row r="123" spans="1:32" s="48" customFormat="1" ht="23.25" customHeight="1" x14ac:dyDescent="0.3">
      <c r="A123" s="180" t="s">
        <v>43</v>
      </c>
      <c r="B123" s="188" t="s">
        <v>28</v>
      </c>
      <c r="C123" s="185" t="s">
        <v>0</v>
      </c>
      <c r="D123" s="185" t="s">
        <v>1</v>
      </c>
      <c r="E123" s="200" t="s">
        <v>2</v>
      </c>
      <c r="F123" s="201"/>
      <c r="G123" s="185" t="s">
        <v>3</v>
      </c>
      <c r="H123" s="185" t="s">
        <v>4</v>
      </c>
      <c r="I123" s="185" t="s">
        <v>40</v>
      </c>
      <c r="J123" s="90"/>
      <c r="K123" s="180" t="s">
        <v>43</v>
      </c>
      <c r="L123" s="188" t="s">
        <v>10</v>
      </c>
      <c r="M123" s="185" t="s">
        <v>0</v>
      </c>
      <c r="N123" s="185" t="s">
        <v>1</v>
      </c>
      <c r="O123" s="200" t="s">
        <v>2</v>
      </c>
      <c r="P123" s="201"/>
      <c r="Q123" s="185" t="s">
        <v>3</v>
      </c>
      <c r="R123" s="185" t="s">
        <v>4</v>
      </c>
    </row>
    <row r="124" spans="1:32" s="48" customFormat="1" x14ac:dyDescent="0.3">
      <c r="A124" s="181"/>
      <c r="B124" s="189"/>
      <c r="C124" s="186"/>
      <c r="D124" s="186"/>
      <c r="E124" s="120" t="s">
        <v>6</v>
      </c>
      <c r="F124" s="120" t="s">
        <v>5</v>
      </c>
      <c r="G124" s="186"/>
      <c r="H124" s="186"/>
      <c r="I124" s="186"/>
      <c r="J124" s="73"/>
      <c r="K124" s="181"/>
      <c r="L124" s="189"/>
      <c r="M124" s="186"/>
      <c r="N124" s="186"/>
      <c r="O124" s="120" t="s">
        <v>6</v>
      </c>
      <c r="P124" s="120" t="s">
        <v>5</v>
      </c>
      <c r="Q124" s="186"/>
      <c r="R124" s="186"/>
      <c r="T124" s="90"/>
      <c r="U124" s="90"/>
      <c r="V124" s="90"/>
      <c r="W124" s="90"/>
      <c r="X124" s="90"/>
      <c r="Y124" s="90"/>
      <c r="Z124" s="90"/>
    </row>
    <row r="125" spans="1:32" s="48" customFormat="1" x14ac:dyDescent="0.3">
      <c r="A125" s="179" t="s">
        <v>44</v>
      </c>
      <c r="B125" s="87"/>
      <c r="C125" s="124"/>
      <c r="D125" s="124"/>
      <c r="E125" s="124"/>
      <c r="F125" s="124"/>
      <c r="G125" s="124"/>
      <c r="H125" s="124"/>
      <c r="I125" s="6"/>
      <c r="J125" s="73"/>
      <c r="K125" s="179" t="s">
        <v>44</v>
      </c>
      <c r="L125" s="49"/>
      <c r="M125" s="124"/>
      <c r="N125" s="124"/>
      <c r="O125" s="124"/>
      <c r="P125" s="124"/>
      <c r="Q125" s="124"/>
      <c r="R125" s="124"/>
    </row>
    <row r="126" spans="1:32" s="48" customFormat="1" x14ac:dyDescent="0.3">
      <c r="A126" s="179"/>
      <c r="B126" s="122" t="s">
        <v>18</v>
      </c>
      <c r="C126" s="6">
        <v>14478</v>
      </c>
      <c r="D126" s="6">
        <v>12731</v>
      </c>
      <c r="E126" s="6">
        <v>1316</v>
      </c>
      <c r="F126" s="6">
        <v>432</v>
      </c>
      <c r="G126" s="6">
        <v>1864</v>
      </c>
      <c r="H126" s="6">
        <v>1355</v>
      </c>
      <c r="I126" s="6">
        <v>17697</v>
      </c>
      <c r="J126" s="73"/>
      <c r="K126" s="179"/>
      <c r="L126" s="122" t="s">
        <v>18</v>
      </c>
      <c r="M126" s="94">
        <f t="shared" ref="M126:R128" si="16">C126/$I126*100</f>
        <v>81.810476351924052</v>
      </c>
      <c r="N126" s="94">
        <f t="shared" si="16"/>
        <v>71.938746680228277</v>
      </c>
      <c r="O126" s="94">
        <f t="shared" si="16"/>
        <v>7.4362886364920611</v>
      </c>
      <c r="P126" s="94">
        <f t="shared" si="16"/>
        <v>2.4410917104593999</v>
      </c>
      <c r="Q126" s="94">
        <f t="shared" si="16"/>
        <v>10.532858676611854</v>
      </c>
      <c r="R126" s="94">
        <f t="shared" si="16"/>
        <v>7.6566649714640906</v>
      </c>
      <c r="AA126" s="69"/>
      <c r="AB126" s="69"/>
      <c r="AC126" s="69"/>
      <c r="AD126" s="69"/>
      <c r="AE126" s="69"/>
      <c r="AF126" s="69"/>
    </row>
    <row r="127" spans="1:32" s="48" customFormat="1" x14ac:dyDescent="0.3">
      <c r="A127" s="179"/>
      <c r="B127" s="49" t="s">
        <v>33</v>
      </c>
      <c r="C127" s="6">
        <v>1208</v>
      </c>
      <c r="D127" s="6">
        <v>1033</v>
      </c>
      <c r="E127" s="6">
        <v>147</v>
      </c>
      <c r="F127" s="6">
        <v>28</v>
      </c>
      <c r="G127" s="6">
        <v>127</v>
      </c>
      <c r="H127" s="6">
        <v>327</v>
      </c>
      <c r="I127" s="6">
        <v>1661</v>
      </c>
      <c r="J127" s="73"/>
      <c r="K127" s="179"/>
      <c r="L127" s="49" t="s">
        <v>33</v>
      </c>
      <c r="M127" s="94">
        <f t="shared" si="16"/>
        <v>72.727272727272734</v>
      </c>
      <c r="N127" s="94">
        <f t="shared" si="16"/>
        <v>62.191450933172788</v>
      </c>
      <c r="O127" s="94">
        <f t="shared" si="16"/>
        <v>8.8500903070439492</v>
      </c>
      <c r="P127" s="94">
        <f t="shared" si="16"/>
        <v>1.6857314870559903</v>
      </c>
      <c r="Q127" s="94">
        <f t="shared" si="16"/>
        <v>7.6459963877182417</v>
      </c>
      <c r="R127" s="94">
        <f t="shared" si="16"/>
        <v>19.686935580975316</v>
      </c>
      <c r="AA127" s="69"/>
      <c r="AB127" s="69"/>
      <c r="AC127" s="69"/>
      <c r="AD127" s="69"/>
      <c r="AE127" s="69"/>
      <c r="AF127" s="69"/>
    </row>
    <row r="128" spans="1:32" s="48" customFormat="1" x14ac:dyDescent="0.3">
      <c r="A128" s="179"/>
      <c r="B128" s="49" t="s">
        <v>19</v>
      </c>
      <c r="C128" s="6">
        <v>944</v>
      </c>
      <c r="D128" s="6">
        <v>858</v>
      </c>
      <c r="E128" s="6">
        <v>76</v>
      </c>
      <c r="F128" s="6">
        <v>10</v>
      </c>
      <c r="G128" s="6">
        <v>130</v>
      </c>
      <c r="H128" s="6">
        <v>295</v>
      </c>
      <c r="I128" s="6">
        <v>1370</v>
      </c>
      <c r="J128" s="73"/>
      <c r="K128" s="179"/>
      <c r="L128" s="49" t="s">
        <v>19</v>
      </c>
      <c r="M128" s="94">
        <f t="shared" si="16"/>
        <v>68.9051094890511</v>
      </c>
      <c r="N128" s="94">
        <f t="shared" si="16"/>
        <v>62.627737226277368</v>
      </c>
      <c r="O128" s="94">
        <f t="shared" si="16"/>
        <v>5.5474452554744529</v>
      </c>
      <c r="P128" s="94">
        <f t="shared" si="16"/>
        <v>0.72992700729927007</v>
      </c>
      <c r="Q128" s="94">
        <f t="shared" si="16"/>
        <v>9.4890510948905096</v>
      </c>
      <c r="R128" s="94">
        <f t="shared" si="16"/>
        <v>21.532846715328464</v>
      </c>
      <c r="AA128" s="69"/>
      <c r="AB128" s="69"/>
      <c r="AC128" s="69"/>
      <c r="AD128" s="69"/>
      <c r="AE128" s="69"/>
      <c r="AF128" s="69"/>
    </row>
    <row r="129" spans="1:32" s="48" customFormat="1" x14ac:dyDescent="0.3">
      <c r="A129" s="179" t="s">
        <v>54</v>
      </c>
      <c r="B129" s="87"/>
      <c r="C129" s="6"/>
      <c r="D129" s="6"/>
      <c r="E129" s="6"/>
      <c r="F129" s="6"/>
      <c r="G129" s="6"/>
      <c r="H129" s="6"/>
      <c r="I129" s="6"/>
      <c r="J129" s="73"/>
      <c r="K129" s="179" t="s">
        <v>54</v>
      </c>
      <c r="L129" s="49"/>
      <c r="M129" s="94"/>
      <c r="N129" s="94"/>
      <c r="O129" s="94"/>
      <c r="P129" s="94"/>
      <c r="Q129" s="94"/>
      <c r="R129" s="94"/>
      <c r="AA129" s="69"/>
      <c r="AB129" s="69"/>
      <c r="AC129" s="69"/>
      <c r="AD129" s="69"/>
      <c r="AE129" s="69"/>
      <c r="AF129" s="69"/>
    </row>
    <row r="130" spans="1:32" s="48" customFormat="1" x14ac:dyDescent="0.3">
      <c r="A130" s="179"/>
      <c r="B130" s="122" t="s">
        <v>18</v>
      </c>
      <c r="C130" s="6">
        <v>26657</v>
      </c>
      <c r="D130" s="6">
        <v>20554</v>
      </c>
      <c r="E130" s="6">
        <v>4026</v>
      </c>
      <c r="F130" s="6">
        <v>2077</v>
      </c>
      <c r="G130" s="6">
        <v>8079</v>
      </c>
      <c r="H130" s="6">
        <v>13775</v>
      </c>
      <c r="I130" s="6">
        <v>48511</v>
      </c>
      <c r="J130" s="73"/>
      <c r="K130" s="179"/>
      <c r="L130" s="122" t="s">
        <v>18</v>
      </c>
      <c r="M130" s="94">
        <f t="shared" ref="M130:R132" si="17">C130/$I130*100</f>
        <v>54.950423615262523</v>
      </c>
      <c r="N130" s="94">
        <f t="shared" si="17"/>
        <v>42.369771804333041</v>
      </c>
      <c r="O130" s="94">
        <f t="shared" si="17"/>
        <v>8.2991486466986863</v>
      </c>
      <c r="P130" s="94">
        <f t="shared" si="17"/>
        <v>4.2815031642307932</v>
      </c>
      <c r="Q130" s="94">
        <f t="shared" si="17"/>
        <v>16.653954773144235</v>
      </c>
      <c r="R130" s="94">
        <f t="shared" si="17"/>
        <v>28.395621611593246</v>
      </c>
      <c r="AA130" s="69"/>
      <c r="AB130" s="69"/>
      <c r="AC130" s="69"/>
      <c r="AD130" s="69"/>
      <c r="AE130" s="69"/>
      <c r="AF130" s="69"/>
    </row>
    <row r="131" spans="1:32" s="48" customFormat="1" x14ac:dyDescent="0.3">
      <c r="A131" s="179"/>
      <c r="B131" s="49" t="s">
        <v>33</v>
      </c>
      <c r="C131" s="6">
        <v>873</v>
      </c>
      <c r="D131" s="6">
        <v>627</v>
      </c>
      <c r="E131" s="6">
        <v>139</v>
      </c>
      <c r="F131" s="6">
        <v>107</v>
      </c>
      <c r="G131" s="6">
        <v>501</v>
      </c>
      <c r="H131" s="6">
        <v>1311</v>
      </c>
      <c r="I131" s="6">
        <v>2685</v>
      </c>
      <c r="J131" s="73"/>
      <c r="K131" s="179"/>
      <c r="L131" s="49" t="s">
        <v>33</v>
      </c>
      <c r="M131" s="94">
        <f t="shared" si="17"/>
        <v>32.513966480446925</v>
      </c>
      <c r="N131" s="94">
        <f t="shared" si="17"/>
        <v>23.351955307262571</v>
      </c>
      <c r="O131" s="94">
        <f t="shared" si="17"/>
        <v>5.1769087523277468</v>
      </c>
      <c r="P131" s="94">
        <f t="shared" si="17"/>
        <v>3.9851024208566108</v>
      </c>
      <c r="Q131" s="94">
        <f t="shared" si="17"/>
        <v>18.659217877094971</v>
      </c>
      <c r="R131" s="94">
        <f t="shared" si="17"/>
        <v>48.826815642458101</v>
      </c>
      <c r="AA131" s="69"/>
      <c r="AB131" s="69"/>
      <c r="AC131" s="69"/>
      <c r="AD131" s="69"/>
      <c r="AE131" s="69"/>
      <c r="AF131" s="69"/>
    </row>
    <row r="132" spans="1:32" s="48" customFormat="1" x14ac:dyDescent="0.3">
      <c r="A132" s="179"/>
      <c r="B132" s="49" t="s">
        <v>19</v>
      </c>
      <c r="C132" s="6">
        <v>940</v>
      </c>
      <c r="D132" s="6">
        <v>772</v>
      </c>
      <c r="E132" s="6">
        <v>94</v>
      </c>
      <c r="F132" s="6">
        <v>74</v>
      </c>
      <c r="G132" s="6">
        <v>409</v>
      </c>
      <c r="H132" s="6">
        <v>1474</v>
      </c>
      <c r="I132" s="6">
        <v>2822</v>
      </c>
      <c r="J132" s="73"/>
      <c r="K132" s="179"/>
      <c r="L132" s="49" t="s">
        <v>19</v>
      </c>
      <c r="M132" s="94">
        <f t="shared" si="17"/>
        <v>33.309709425939047</v>
      </c>
      <c r="N132" s="94">
        <f t="shared" si="17"/>
        <v>27.356484762579729</v>
      </c>
      <c r="O132" s="94">
        <f t="shared" si="17"/>
        <v>3.3309709425939049</v>
      </c>
      <c r="P132" s="94">
        <f t="shared" si="17"/>
        <v>2.6222537207654146</v>
      </c>
      <c r="Q132" s="94">
        <f t="shared" si="17"/>
        <v>14.493267186392631</v>
      </c>
      <c r="R132" s="94">
        <f t="shared" si="17"/>
        <v>52.232459248759746</v>
      </c>
      <c r="AA132" s="69"/>
      <c r="AB132" s="69"/>
      <c r="AC132" s="69"/>
      <c r="AD132" s="69"/>
      <c r="AE132" s="69"/>
      <c r="AF132" s="69"/>
    </row>
    <row r="133" spans="1:32" s="48" customFormat="1" x14ac:dyDescent="0.3">
      <c r="A133" s="179" t="s">
        <v>46</v>
      </c>
      <c r="B133" s="87"/>
      <c r="C133" s="6"/>
      <c r="D133" s="6"/>
      <c r="E133" s="6"/>
      <c r="F133" s="6"/>
      <c r="G133" s="6"/>
      <c r="H133" s="6"/>
      <c r="I133" s="6"/>
      <c r="J133" s="73"/>
      <c r="K133" s="179" t="s">
        <v>46</v>
      </c>
      <c r="L133" s="87"/>
      <c r="M133" s="94"/>
      <c r="N133" s="94"/>
      <c r="O133" s="94"/>
      <c r="P133" s="94"/>
      <c r="Q133" s="94"/>
      <c r="R133" s="94"/>
      <c r="AA133" s="69"/>
      <c r="AB133" s="69"/>
      <c r="AC133" s="69"/>
      <c r="AD133" s="69"/>
      <c r="AE133" s="69"/>
      <c r="AF133" s="69"/>
    </row>
    <row r="134" spans="1:32" s="48" customFormat="1" x14ac:dyDescent="0.3">
      <c r="A134" s="179"/>
      <c r="B134" s="122" t="s">
        <v>18</v>
      </c>
      <c r="C134" s="6">
        <v>33148</v>
      </c>
      <c r="D134" s="6">
        <v>27233</v>
      </c>
      <c r="E134" s="6">
        <v>3875</v>
      </c>
      <c r="F134" s="6">
        <v>2041</v>
      </c>
      <c r="G134" s="6">
        <v>7605</v>
      </c>
      <c r="H134" s="6">
        <v>10417</v>
      </c>
      <c r="I134" s="6">
        <v>51170</v>
      </c>
      <c r="J134" s="73"/>
      <c r="K134" s="179"/>
      <c r="L134" s="122" t="s">
        <v>18</v>
      </c>
      <c r="M134" s="94">
        <f t="shared" ref="M134:R136" si="18">C134/$I134*100</f>
        <v>64.780144615985918</v>
      </c>
      <c r="N134" s="94">
        <f t="shared" si="18"/>
        <v>53.220637092046118</v>
      </c>
      <c r="O134" s="94">
        <f t="shared" si="18"/>
        <v>7.5727965604846581</v>
      </c>
      <c r="P134" s="94">
        <f t="shared" si="18"/>
        <v>3.9886652335352748</v>
      </c>
      <c r="Q134" s="94">
        <f t="shared" si="18"/>
        <v>14.862223959351182</v>
      </c>
      <c r="R134" s="94">
        <f t="shared" si="18"/>
        <v>20.357631424662888</v>
      </c>
      <c r="AA134" s="69"/>
      <c r="AB134" s="69"/>
      <c r="AC134" s="69"/>
      <c r="AD134" s="69"/>
      <c r="AE134" s="69"/>
      <c r="AF134" s="69"/>
    </row>
    <row r="135" spans="1:32" s="48" customFormat="1" x14ac:dyDescent="0.3">
      <c r="A135" s="179"/>
      <c r="B135" s="49" t="s">
        <v>33</v>
      </c>
      <c r="C135" s="6">
        <v>1219</v>
      </c>
      <c r="D135" s="6">
        <v>992</v>
      </c>
      <c r="E135" s="6">
        <v>152</v>
      </c>
      <c r="F135" s="6">
        <v>76</v>
      </c>
      <c r="G135" s="6">
        <v>459</v>
      </c>
      <c r="H135" s="6">
        <v>1243</v>
      </c>
      <c r="I135" s="6">
        <v>2921</v>
      </c>
      <c r="J135" s="73"/>
      <c r="K135" s="179"/>
      <c r="L135" s="49" t="s">
        <v>33</v>
      </c>
      <c r="M135" s="94">
        <f t="shared" si="18"/>
        <v>41.732283464566926</v>
      </c>
      <c r="N135" s="94">
        <f t="shared" si="18"/>
        <v>33.960972269770629</v>
      </c>
      <c r="O135" s="94">
        <f t="shared" si="18"/>
        <v>5.2036973639164676</v>
      </c>
      <c r="P135" s="94">
        <f t="shared" si="18"/>
        <v>2.6018486819582338</v>
      </c>
      <c r="Q135" s="94">
        <f t="shared" si="18"/>
        <v>15.713796644984596</v>
      </c>
      <c r="R135" s="94">
        <f t="shared" si="18"/>
        <v>42.553919890448476</v>
      </c>
      <c r="AA135" s="69"/>
      <c r="AB135" s="69"/>
      <c r="AC135" s="69"/>
      <c r="AD135" s="69"/>
      <c r="AE135" s="69"/>
      <c r="AF135" s="69"/>
    </row>
    <row r="136" spans="1:32" s="48" customFormat="1" x14ac:dyDescent="0.3">
      <c r="A136" s="179"/>
      <c r="B136" s="49" t="s">
        <v>19</v>
      </c>
      <c r="C136" s="6">
        <v>973</v>
      </c>
      <c r="D136" s="6">
        <v>823</v>
      </c>
      <c r="E136" s="6">
        <v>99</v>
      </c>
      <c r="F136" s="6">
        <v>51</v>
      </c>
      <c r="G136" s="6">
        <v>302</v>
      </c>
      <c r="H136" s="6">
        <v>1813</v>
      </c>
      <c r="I136" s="6">
        <v>3088</v>
      </c>
      <c r="J136" s="73"/>
      <c r="K136" s="179"/>
      <c r="L136" s="49" t="s">
        <v>19</v>
      </c>
      <c r="M136" s="94">
        <f t="shared" si="18"/>
        <v>31.509067357512954</v>
      </c>
      <c r="N136" s="94">
        <f t="shared" si="18"/>
        <v>26.651554404145077</v>
      </c>
      <c r="O136" s="94">
        <f t="shared" si="18"/>
        <v>3.2059585492227982</v>
      </c>
      <c r="P136" s="94">
        <f t="shared" si="18"/>
        <v>1.6515544041450776</v>
      </c>
      <c r="Q136" s="94">
        <f t="shared" si="18"/>
        <v>9.7797927461139889</v>
      </c>
      <c r="R136" s="94">
        <f t="shared" si="18"/>
        <v>58.711139896373055</v>
      </c>
      <c r="AA136" s="69"/>
      <c r="AB136" s="69"/>
      <c r="AC136" s="69"/>
      <c r="AD136" s="69"/>
      <c r="AE136" s="69"/>
      <c r="AF136" s="69"/>
    </row>
    <row r="137" spans="1:32" s="48" customFormat="1" x14ac:dyDescent="0.3">
      <c r="A137" s="179" t="s">
        <v>55</v>
      </c>
      <c r="B137" s="87"/>
      <c r="C137" s="6"/>
      <c r="D137" s="6"/>
      <c r="E137" s="6"/>
      <c r="F137" s="6"/>
      <c r="G137" s="6"/>
      <c r="H137" s="6"/>
      <c r="I137" s="6"/>
      <c r="J137" s="73"/>
      <c r="K137" s="179" t="s">
        <v>55</v>
      </c>
      <c r="L137" s="87"/>
      <c r="M137" s="94"/>
      <c r="N137" s="94"/>
      <c r="O137" s="94"/>
      <c r="P137" s="94"/>
      <c r="Q137" s="94"/>
      <c r="R137" s="94"/>
      <c r="AA137" s="69"/>
      <c r="AB137" s="69"/>
      <c r="AC137" s="69"/>
      <c r="AD137" s="69"/>
      <c r="AE137" s="69"/>
      <c r="AF137" s="69"/>
    </row>
    <row r="138" spans="1:32" s="48" customFormat="1" x14ac:dyDescent="0.3">
      <c r="A138" s="179"/>
      <c r="B138" s="122" t="s">
        <v>18</v>
      </c>
      <c r="C138" s="6">
        <v>195566</v>
      </c>
      <c r="D138" s="6">
        <v>157739</v>
      </c>
      <c r="E138" s="6">
        <v>27235</v>
      </c>
      <c r="F138" s="6">
        <v>10592</v>
      </c>
      <c r="G138" s="6">
        <v>19354</v>
      </c>
      <c r="H138" s="6">
        <v>34137</v>
      </c>
      <c r="I138" s="6">
        <v>249057</v>
      </c>
      <c r="J138" s="73"/>
      <c r="K138" s="179"/>
      <c r="L138" s="122" t="s">
        <v>18</v>
      </c>
      <c r="M138" s="94">
        <f t="shared" ref="M138:R140" si="19">C138/$I138*100</f>
        <v>78.522587198914309</v>
      </c>
      <c r="N138" s="94">
        <f t="shared" si="19"/>
        <v>63.334497725420277</v>
      </c>
      <c r="O138" s="94">
        <f t="shared" si="19"/>
        <v>10.935247754530089</v>
      </c>
      <c r="P138" s="94">
        <f t="shared" si="19"/>
        <v>4.252841718963932</v>
      </c>
      <c r="Q138" s="94">
        <f t="shared" si="19"/>
        <v>7.7709118796098888</v>
      </c>
      <c r="R138" s="94">
        <f t="shared" si="19"/>
        <v>13.706500921475806</v>
      </c>
      <c r="AA138" s="69"/>
      <c r="AB138" s="69"/>
      <c r="AC138" s="69"/>
      <c r="AD138" s="69"/>
      <c r="AE138" s="69"/>
      <c r="AF138" s="69"/>
    </row>
    <row r="139" spans="1:32" s="48" customFormat="1" x14ac:dyDescent="0.3">
      <c r="A139" s="179"/>
      <c r="B139" s="49" t="s">
        <v>33</v>
      </c>
      <c r="C139" s="6">
        <v>3264</v>
      </c>
      <c r="D139" s="6">
        <v>2548</v>
      </c>
      <c r="E139" s="6">
        <v>450</v>
      </c>
      <c r="F139" s="6">
        <v>266</v>
      </c>
      <c r="G139" s="6">
        <v>946</v>
      </c>
      <c r="H139" s="6">
        <v>2920</v>
      </c>
      <c r="I139" s="6">
        <v>7130</v>
      </c>
      <c r="J139" s="73"/>
      <c r="K139" s="179"/>
      <c r="L139" s="49" t="s">
        <v>33</v>
      </c>
      <c r="M139" s="94">
        <f t="shared" si="19"/>
        <v>45.778401122019638</v>
      </c>
      <c r="N139" s="94">
        <f t="shared" si="19"/>
        <v>35.736325385694251</v>
      </c>
      <c r="O139" s="94">
        <f t="shared" si="19"/>
        <v>6.3113604488078536</v>
      </c>
      <c r="P139" s="94">
        <f t="shared" si="19"/>
        <v>3.7307152875175316</v>
      </c>
      <c r="Q139" s="94">
        <f t="shared" si="19"/>
        <v>13.267882187938291</v>
      </c>
      <c r="R139" s="94">
        <f t="shared" si="19"/>
        <v>40.953716690042071</v>
      </c>
      <c r="AA139" s="69"/>
      <c r="AB139" s="69"/>
      <c r="AC139" s="69"/>
      <c r="AD139" s="69"/>
      <c r="AE139" s="69"/>
      <c r="AF139" s="69"/>
    </row>
    <row r="140" spans="1:32" s="48" customFormat="1" x14ac:dyDescent="0.3">
      <c r="A140" s="179"/>
      <c r="B140" s="49" t="s">
        <v>19</v>
      </c>
      <c r="C140" s="6">
        <v>4328</v>
      </c>
      <c r="D140" s="6">
        <v>3747</v>
      </c>
      <c r="E140" s="6">
        <v>392</v>
      </c>
      <c r="F140" s="6">
        <v>190</v>
      </c>
      <c r="G140" s="6">
        <v>1085</v>
      </c>
      <c r="H140" s="6">
        <v>4579</v>
      </c>
      <c r="I140" s="6">
        <v>9993</v>
      </c>
      <c r="J140" s="73"/>
      <c r="K140" s="179"/>
      <c r="L140" s="49" t="s">
        <v>19</v>
      </c>
      <c r="M140" s="94">
        <f t="shared" si="19"/>
        <v>43.310317222055438</v>
      </c>
      <c r="N140" s="94">
        <f t="shared" si="19"/>
        <v>37.496247373161211</v>
      </c>
      <c r="O140" s="94">
        <f t="shared" si="19"/>
        <v>3.9227459221455021</v>
      </c>
      <c r="P140" s="94">
        <f t="shared" si="19"/>
        <v>1.9013309316521565</v>
      </c>
      <c r="Q140" s="94">
        <f t="shared" si="19"/>
        <v>10.857600320224158</v>
      </c>
      <c r="R140" s="94">
        <f t="shared" si="19"/>
        <v>45.822075452816975</v>
      </c>
      <c r="AA140" s="69"/>
      <c r="AB140" s="69"/>
      <c r="AC140" s="69"/>
      <c r="AD140" s="69"/>
      <c r="AE140" s="69"/>
      <c r="AF140" s="69"/>
    </row>
    <row r="141" spans="1:32" s="48" customFormat="1" x14ac:dyDescent="0.3">
      <c r="A141" s="65"/>
      <c r="B141" s="59"/>
      <c r="C141" s="36"/>
      <c r="D141" s="36"/>
      <c r="E141" s="36"/>
      <c r="F141" s="36"/>
      <c r="G141" s="36"/>
      <c r="H141" s="36"/>
      <c r="I141" s="36">
        <f>SUM(I126:I140)</f>
        <v>398105</v>
      </c>
      <c r="J141" s="73"/>
      <c r="K141" s="65"/>
      <c r="L141" s="59"/>
      <c r="M141" s="35"/>
      <c r="N141" s="35"/>
      <c r="O141" s="35"/>
      <c r="P141" s="35"/>
      <c r="Q141" s="35"/>
      <c r="R141" s="35"/>
    </row>
    <row r="143" spans="1:32" ht="27" customHeight="1" x14ac:dyDescent="0.3">
      <c r="A143" s="197" t="s">
        <v>114</v>
      </c>
      <c r="B143" s="197"/>
      <c r="C143" s="197"/>
      <c r="D143" s="197"/>
      <c r="E143" s="197"/>
      <c r="F143" s="197"/>
      <c r="G143" s="197"/>
      <c r="H143" s="197"/>
      <c r="I143" s="197"/>
      <c r="K143" s="197" t="s">
        <v>114</v>
      </c>
      <c r="L143" s="197"/>
      <c r="M143" s="197"/>
      <c r="N143" s="197"/>
      <c r="O143" s="197"/>
      <c r="P143" s="197"/>
      <c r="Q143" s="197"/>
      <c r="R143" s="197"/>
    </row>
    <row r="144" spans="1:32" ht="32.25" customHeight="1" x14ac:dyDescent="0.3">
      <c r="A144" s="188" t="s">
        <v>28</v>
      </c>
      <c r="B144" s="188" t="s">
        <v>10</v>
      </c>
      <c r="C144" s="187" t="s">
        <v>0</v>
      </c>
      <c r="D144" s="187" t="s">
        <v>1</v>
      </c>
      <c r="E144" s="187" t="s">
        <v>2</v>
      </c>
      <c r="F144" s="187"/>
      <c r="G144" s="187" t="s">
        <v>3</v>
      </c>
      <c r="H144" s="187" t="s">
        <v>4</v>
      </c>
      <c r="I144" s="185" t="s">
        <v>40</v>
      </c>
      <c r="K144" s="188" t="s">
        <v>28</v>
      </c>
      <c r="L144" s="188" t="s">
        <v>10</v>
      </c>
      <c r="M144" s="187" t="s">
        <v>0</v>
      </c>
      <c r="N144" s="187" t="s">
        <v>1</v>
      </c>
      <c r="O144" s="187" t="s">
        <v>2</v>
      </c>
      <c r="P144" s="187"/>
      <c r="Q144" s="187" t="s">
        <v>3</v>
      </c>
      <c r="R144" s="187" t="s">
        <v>4</v>
      </c>
    </row>
    <row r="145" spans="1:32" x14ac:dyDescent="0.3">
      <c r="A145" s="189"/>
      <c r="B145" s="189"/>
      <c r="C145" s="187"/>
      <c r="D145" s="187"/>
      <c r="E145" s="120" t="s">
        <v>6</v>
      </c>
      <c r="F145" s="120" t="s">
        <v>5</v>
      </c>
      <c r="G145" s="187"/>
      <c r="H145" s="187"/>
      <c r="I145" s="186"/>
      <c r="K145" s="189"/>
      <c r="L145" s="189"/>
      <c r="M145" s="187"/>
      <c r="N145" s="187"/>
      <c r="O145" s="120" t="s">
        <v>6</v>
      </c>
      <c r="P145" s="120" t="s">
        <v>5</v>
      </c>
      <c r="Q145" s="187"/>
      <c r="R145" s="187"/>
    </row>
    <row r="146" spans="1:32" x14ac:dyDescent="0.3">
      <c r="A146" s="176" t="s">
        <v>18</v>
      </c>
      <c r="B146" s="87"/>
      <c r="C146" s="124"/>
      <c r="D146" s="124"/>
      <c r="E146" s="124"/>
      <c r="F146" s="124"/>
      <c r="G146" s="124"/>
      <c r="H146" s="124"/>
      <c r="I146" s="6"/>
      <c r="K146" s="190" t="s">
        <v>18</v>
      </c>
      <c r="L146" s="49"/>
      <c r="M146" s="124"/>
      <c r="N146" s="124"/>
      <c r="O146" s="124"/>
      <c r="P146" s="124"/>
      <c r="Q146" s="124"/>
      <c r="R146" s="124"/>
    </row>
    <row r="147" spans="1:32" x14ac:dyDescent="0.3">
      <c r="A147" s="177"/>
      <c r="B147" s="49" t="s">
        <v>26</v>
      </c>
      <c r="C147" s="6">
        <v>411972</v>
      </c>
      <c r="D147" s="6">
        <v>362875</v>
      </c>
      <c r="E147" s="6">
        <v>39239</v>
      </c>
      <c r="F147" s="6">
        <v>9857</v>
      </c>
      <c r="G147" s="6">
        <v>9990</v>
      </c>
      <c r="H147" s="6">
        <v>53570</v>
      </c>
      <c r="I147" s="6">
        <v>475531</v>
      </c>
      <c r="J147" s="32"/>
      <c r="K147" s="191"/>
      <c r="L147" s="49" t="s">
        <v>26</v>
      </c>
      <c r="M147" s="94">
        <f>C147/$I147*100</f>
        <v>86.63409956448686</v>
      </c>
      <c r="N147" s="94">
        <f t="shared" ref="N147:R153" si="20">D147/$I147*100</f>
        <v>76.309430930896198</v>
      </c>
      <c r="O147" s="94">
        <f t="shared" si="20"/>
        <v>8.2516176653046802</v>
      </c>
      <c r="P147" s="94">
        <f t="shared" si="20"/>
        <v>2.0728406770536516</v>
      </c>
      <c r="Q147" s="94">
        <f t="shared" si="20"/>
        <v>2.1008094109532292</v>
      </c>
      <c r="R147" s="105">
        <f t="shared" si="20"/>
        <v>11.265301315792241</v>
      </c>
      <c r="AA147" s="69"/>
      <c r="AB147" s="69"/>
      <c r="AC147" s="69"/>
      <c r="AD147" s="69"/>
      <c r="AE147" s="69"/>
      <c r="AF147" s="69"/>
    </row>
    <row r="148" spans="1:32" x14ac:dyDescent="0.3">
      <c r="A148" s="177"/>
      <c r="B148" s="49" t="s">
        <v>27</v>
      </c>
      <c r="C148" s="6">
        <v>2048</v>
      </c>
      <c r="D148" s="6">
        <v>1633</v>
      </c>
      <c r="E148" s="6">
        <v>183</v>
      </c>
      <c r="F148" s="6">
        <v>232</v>
      </c>
      <c r="G148" s="6">
        <v>1589</v>
      </c>
      <c r="H148" s="6">
        <v>13182</v>
      </c>
      <c r="I148" s="6">
        <v>16818</v>
      </c>
      <c r="J148" s="32"/>
      <c r="K148" s="191"/>
      <c r="L148" s="49" t="s">
        <v>27</v>
      </c>
      <c r="M148" s="94">
        <f t="shared" ref="M148:N153" si="21">C148/$I148*100</f>
        <v>12.177428945177786</v>
      </c>
      <c r="N148" s="94">
        <f t="shared" si="20"/>
        <v>9.7098347009156853</v>
      </c>
      <c r="O148" s="94">
        <f t="shared" si="20"/>
        <v>1.0881198715661791</v>
      </c>
      <c r="P148" s="94">
        <f t="shared" si="20"/>
        <v>1.3794743726959209</v>
      </c>
      <c r="Q148" s="94">
        <f t="shared" si="20"/>
        <v>9.4482102509216315</v>
      </c>
      <c r="R148" s="94">
        <f t="shared" si="20"/>
        <v>78.380306814127721</v>
      </c>
      <c r="AA148" s="69"/>
      <c r="AB148" s="69"/>
      <c r="AC148" s="69"/>
      <c r="AD148" s="69"/>
      <c r="AE148" s="69"/>
      <c r="AF148" s="69"/>
    </row>
    <row r="149" spans="1:32" x14ac:dyDescent="0.3">
      <c r="A149" s="178"/>
      <c r="B149" s="49" t="s">
        <v>8</v>
      </c>
      <c r="C149" s="6">
        <v>179288</v>
      </c>
      <c r="D149" s="6">
        <v>124868</v>
      </c>
      <c r="E149" s="6">
        <v>33509</v>
      </c>
      <c r="F149" s="6">
        <v>20911</v>
      </c>
      <c r="G149" s="6">
        <v>81647</v>
      </c>
      <c r="H149" s="6">
        <v>109809</v>
      </c>
      <c r="I149" s="6">
        <v>370744</v>
      </c>
      <c r="J149" s="32"/>
      <c r="K149" s="192"/>
      <c r="L149" s="49" t="s">
        <v>8</v>
      </c>
      <c r="M149" s="94">
        <f t="shared" si="21"/>
        <v>48.358975465550351</v>
      </c>
      <c r="N149" s="94">
        <f>D149/$I149*100</f>
        <v>33.680383229398181</v>
      </c>
      <c r="O149" s="94">
        <f t="shared" si="20"/>
        <v>9.0383121507023709</v>
      </c>
      <c r="P149" s="94">
        <f t="shared" si="20"/>
        <v>5.6402800854497981</v>
      </c>
      <c r="Q149" s="94">
        <f t="shared" si="20"/>
        <v>22.022473728502685</v>
      </c>
      <c r="R149" s="105">
        <f t="shared" si="20"/>
        <v>29.61855080594696</v>
      </c>
      <c r="AA149" s="69"/>
      <c r="AB149" s="69"/>
      <c r="AC149" s="69"/>
      <c r="AD149" s="69"/>
      <c r="AE149" s="69"/>
      <c r="AF149" s="69"/>
    </row>
    <row r="150" spans="1:32" x14ac:dyDescent="0.3">
      <c r="A150" s="176" t="s">
        <v>33</v>
      </c>
      <c r="B150" s="87"/>
      <c r="C150" s="6"/>
      <c r="D150" s="6"/>
      <c r="E150" s="6"/>
      <c r="F150" s="6"/>
      <c r="G150" s="6"/>
      <c r="H150" s="6"/>
      <c r="I150" s="87"/>
      <c r="J150" s="32"/>
      <c r="K150" s="176" t="s">
        <v>33</v>
      </c>
      <c r="L150" s="49"/>
      <c r="M150" s="94"/>
      <c r="N150" s="94"/>
      <c r="O150" s="94"/>
      <c r="P150" s="94"/>
      <c r="Q150" s="94"/>
      <c r="R150" s="105"/>
      <c r="AA150" s="69"/>
      <c r="AB150" s="69"/>
      <c r="AC150" s="69"/>
      <c r="AD150" s="69"/>
      <c r="AE150" s="69"/>
      <c r="AF150" s="69"/>
    </row>
    <row r="151" spans="1:32" x14ac:dyDescent="0.3">
      <c r="A151" s="177"/>
      <c r="B151" s="49" t="s">
        <v>26</v>
      </c>
      <c r="C151" s="6">
        <v>24375</v>
      </c>
      <c r="D151" s="6">
        <v>22133</v>
      </c>
      <c r="E151" s="6">
        <v>1841</v>
      </c>
      <c r="F151" s="6">
        <v>401</v>
      </c>
      <c r="G151" s="6">
        <v>959</v>
      </c>
      <c r="H151" s="6">
        <v>12858</v>
      </c>
      <c r="I151" s="6">
        <v>38191</v>
      </c>
      <c r="J151" s="32"/>
      <c r="K151" s="177"/>
      <c r="L151" s="49" t="s">
        <v>26</v>
      </c>
      <c r="M151" s="94">
        <f t="shared" si="21"/>
        <v>63.823937576916023</v>
      </c>
      <c r="N151" s="94">
        <f t="shared" si="21"/>
        <v>57.953444528815687</v>
      </c>
      <c r="O151" s="94">
        <f t="shared" si="20"/>
        <v>4.8205074493990727</v>
      </c>
      <c r="P151" s="94">
        <f t="shared" si="20"/>
        <v>1.0499855987012647</v>
      </c>
      <c r="Q151" s="94">
        <f t="shared" si="20"/>
        <v>2.5110628158466657</v>
      </c>
      <c r="R151" s="105">
        <f t="shared" si="20"/>
        <v>33.667618025189185</v>
      </c>
      <c r="AA151" s="69"/>
      <c r="AB151" s="69"/>
      <c r="AC151" s="69"/>
      <c r="AD151" s="69"/>
      <c r="AE151" s="69"/>
      <c r="AF151" s="69"/>
    </row>
    <row r="152" spans="1:32" x14ac:dyDescent="0.3">
      <c r="A152" s="177"/>
      <c r="B152" s="49" t="s">
        <v>27</v>
      </c>
      <c r="C152" s="6">
        <v>1121</v>
      </c>
      <c r="D152" s="6">
        <v>906</v>
      </c>
      <c r="E152" s="6">
        <v>115</v>
      </c>
      <c r="F152" s="6">
        <v>99</v>
      </c>
      <c r="G152" s="6">
        <v>571</v>
      </c>
      <c r="H152" s="6">
        <v>5514</v>
      </c>
      <c r="I152" s="6">
        <v>7205</v>
      </c>
      <c r="J152" s="32"/>
      <c r="K152" s="177"/>
      <c r="L152" s="49" t="s">
        <v>27</v>
      </c>
      <c r="M152" s="94">
        <f t="shared" si="21"/>
        <v>15.558639833448995</v>
      </c>
      <c r="N152" s="94">
        <f t="shared" si="21"/>
        <v>12.574600971547536</v>
      </c>
      <c r="O152" s="94">
        <f t="shared" si="20"/>
        <v>1.5961138098542678</v>
      </c>
      <c r="P152" s="94">
        <f t="shared" si="20"/>
        <v>1.3740458015267176</v>
      </c>
      <c r="Q152" s="94">
        <f t="shared" si="20"/>
        <v>7.9250520471894514</v>
      </c>
      <c r="R152" s="105">
        <f t="shared" si="20"/>
        <v>76.530187369882029</v>
      </c>
      <c r="AA152" s="69"/>
      <c r="AB152" s="69"/>
      <c r="AC152" s="69"/>
      <c r="AD152" s="69"/>
      <c r="AE152" s="69"/>
      <c r="AF152" s="69"/>
    </row>
    <row r="153" spans="1:32" x14ac:dyDescent="0.3">
      <c r="A153" s="178"/>
      <c r="B153" s="49" t="s">
        <v>8</v>
      </c>
      <c r="C153" s="6">
        <v>11439</v>
      </c>
      <c r="D153" s="6">
        <v>8620</v>
      </c>
      <c r="E153" s="6">
        <v>1884</v>
      </c>
      <c r="F153" s="6">
        <v>935</v>
      </c>
      <c r="G153" s="6">
        <v>5261</v>
      </c>
      <c r="H153" s="6">
        <v>11166</v>
      </c>
      <c r="I153" s="6">
        <v>27866</v>
      </c>
      <c r="J153" s="32"/>
      <c r="K153" s="178"/>
      <c r="L153" s="49" t="s">
        <v>8</v>
      </c>
      <c r="M153" s="94">
        <f t="shared" si="21"/>
        <v>41.050025120218187</v>
      </c>
      <c r="N153" s="94">
        <f t="shared" si="21"/>
        <v>30.933754396038182</v>
      </c>
      <c r="O153" s="94">
        <f t="shared" si="20"/>
        <v>6.7609272949113617</v>
      </c>
      <c r="P153" s="94">
        <f t="shared" si="20"/>
        <v>3.3553434292686433</v>
      </c>
      <c r="Q153" s="94">
        <f t="shared" si="20"/>
        <v>18.879638268858105</v>
      </c>
      <c r="R153" s="105">
        <f t="shared" si="20"/>
        <v>40.070336610923704</v>
      </c>
      <c r="AA153" s="69"/>
      <c r="AB153" s="69"/>
      <c r="AC153" s="69"/>
      <c r="AD153" s="69"/>
      <c r="AE153" s="69"/>
      <c r="AF153" s="69"/>
    </row>
    <row r="154" spans="1:32" x14ac:dyDescent="0.3">
      <c r="A154" s="190" t="s">
        <v>19</v>
      </c>
      <c r="B154" s="87"/>
      <c r="C154" s="6"/>
      <c r="D154" s="6"/>
      <c r="E154" s="6"/>
      <c r="F154" s="6"/>
      <c r="G154" s="6"/>
      <c r="H154" s="6"/>
      <c r="I154" s="87"/>
      <c r="K154" s="190" t="s">
        <v>19</v>
      </c>
      <c r="L154" s="87"/>
      <c r="M154" s="94"/>
      <c r="N154" s="94"/>
      <c r="O154" s="94"/>
      <c r="P154" s="94"/>
      <c r="Q154" s="94"/>
      <c r="R154" s="105"/>
      <c r="AA154" s="69"/>
      <c r="AB154" s="69"/>
      <c r="AC154" s="69"/>
      <c r="AD154" s="69"/>
      <c r="AE154" s="69"/>
      <c r="AF154" s="69"/>
    </row>
    <row r="155" spans="1:32" x14ac:dyDescent="0.3">
      <c r="A155" s="191"/>
      <c r="B155" s="49" t="s">
        <v>26</v>
      </c>
      <c r="C155" s="6">
        <v>19132</v>
      </c>
      <c r="D155" s="6">
        <v>18030</v>
      </c>
      <c r="E155" s="6">
        <v>918</v>
      </c>
      <c r="F155" s="6">
        <v>184</v>
      </c>
      <c r="G155" s="6">
        <v>1098</v>
      </c>
      <c r="H155" s="6">
        <v>6378</v>
      </c>
      <c r="I155" s="6">
        <v>26608</v>
      </c>
      <c r="J155" s="32"/>
      <c r="K155" s="191"/>
      <c r="L155" s="49" t="s">
        <v>26</v>
      </c>
      <c r="M155" s="94">
        <f>C155/$I155*100</f>
        <v>71.903187011425146</v>
      </c>
      <c r="N155" s="94">
        <f t="shared" ref="N155:R157" si="22">D155/$I155*100</f>
        <v>67.761575466025263</v>
      </c>
      <c r="O155" s="94">
        <f t="shared" si="22"/>
        <v>3.4500901984365604</v>
      </c>
      <c r="P155" s="94">
        <f t="shared" si="22"/>
        <v>0.69152134696331935</v>
      </c>
      <c r="Q155" s="94">
        <f t="shared" si="22"/>
        <v>4.1265784726398076</v>
      </c>
      <c r="R155" s="105">
        <f t="shared" si="22"/>
        <v>23.970234515935058</v>
      </c>
      <c r="AA155" s="69"/>
      <c r="AB155" s="69"/>
      <c r="AC155" s="69"/>
      <c r="AD155" s="69"/>
      <c r="AE155" s="69"/>
      <c r="AF155" s="69"/>
    </row>
    <row r="156" spans="1:32" x14ac:dyDescent="0.3">
      <c r="A156" s="191"/>
      <c r="B156" s="49" t="s">
        <v>27</v>
      </c>
      <c r="C156" s="6">
        <v>5877</v>
      </c>
      <c r="D156" s="6">
        <v>5391</v>
      </c>
      <c r="E156" s="6">
        <v>296</v>
      </c>
      <c r="F156" s="6">
        <v>190</v>
      </c>
      <c r="G156" s="6">
        <v>1383</v>
      </c>
      <c r="H156" s="6">
        <v>12218</v>
      </c>
      <c r="I156" s="6">
        <v>19478</v>
      </c>
      <c r="J156" s="32"/>
      <c r="K156" s="191"/>
      <c r="L156" s="49" t="s">
        <v>27</v>
      </c>
      <c r="M156" s="94">
        <f>C156/$I156*100</f>
        <v>30.1725023102988</v>
      </c>
      <c r="N156" s="94">
        <f t="shared" si="22"/>
        <v>27.677379607762603</v>
      </c>
      <c r="O156" s="94">
        <f t="shared" si="22"/>
        <v>1.5196632097751308</v>
      </c>
      <c r="P156" s="94">
        <f t="shared" si="22"/>
        <v>0.97545949276106381</v>
      </c>
      <c r="Q156" s="94">
        <f t="shared" si="22"/>
        <v>7.1003183078344803</v>
      </c>
      <c r="R156" s="105">
        <f t="shared" si="22"/>
        <v>62.727179381866726</v>
      </c>
      <c r="AA156" s="69"/>
      <c r="AB156" s="69"/>
      <c r="AC156" s="69"/>
      <c r="AD156" s="69"/>
      <c r="AE156" s="69"/>
      <c r="AF156" s="69"/>
    </row>
    <row r="157" spans="1:32" x14ac:dyDescent="0.3">
      <c r="A157" s="192"/>
      <c r="B157" s="49" t="s">
        <v>8</v>
      </c>
      <c r="C157" s="6">
        <v>11839</v>
      </c>
      <c r="D157" s="6">
        <v>9671</v>
      </c>
      <c r="E157" s="6">
        <v>1650</v>
      </c>
      <c r="F157" s="6">
        <v>518</v>
      </c>
      <c r="G157" s="6">
        <v>3757</v>
      </c>
      <c r="H157" s="6">
        <v>11093</v>
      </c>
      <c r="I157" s="6">
        <v>26689</v>
      </c>
      <c r="J157" s="32"/>
      <c r="K157" s="192"/>
      <c r="L157" s="49" t="s">
        <v>8</v>
      </c>
      <c r="M157" s="94">
        <f>C157/$I157*100</f>
        <v>44.359099254374463</v>
      </c>
      <c r="N157" s="94">
        <f t="shared" si="22"/>
        <v>36.235902431713441</v>
      </c>
      <c r="O157" s="94">
        <f t="shared" si="22"/>
        <v>6.182322305069504</v>
      </c>
      <c r="P157" s="94">
        <f t="shared" si="22"/>
        <v>1.940874517591517</v>
      </c>
      <c r="Q157" s="94">
        <f t="shared" si="22"/>
        <v>14.076960545543107</v>
      </c>
      <c r="R157" s="105">
        <f t="shared" si="22"/>
        <v>41.563940200082435</v>
      </c>
      <c r="AA157" s="69"/>
      <c r="AB157" s="69"/>
      <c r="AC157" s="69"/>
      <c r="AD157" s="69"/>
      <c r="AE157" s="69"/>
      <c r="AF157" s="69"/>
    </row>
    <row r="158" spans="1:32" x14ac:dyDescent="0.3">
      <c r="A158" s="89"/>
      <c r="B158" s="59"/>
      <c r="C158" s="36"/>
      <c r="D158" s="36"/>
      <c r="E158" s="36"/>
      <c r="F158" s="36"/>
      <c r="G158" s="36"/>
      <c r="H158" s="36"/>
      <c r="I158" s="36">
        <f>SUM(I143:I157)</f>
        <v>1009130</v>
      </c>
      <c r="J158" s="32"/>
      <c r="K158" s="89"/>
      <c r="L158" s="59"/>
      <c r="M158" s="35"/>
      <c r="N158" s="35"/>
      <c r="O158" s="35"/>
      <c r="P158" s="35"/>
      <c r="Q158" s="35"/>
      <c r="R158" s="82"/>
      <c r="AA158" s="35"/>
      <c r="AB158" s="35"/>
      <c r="AC158" s="35"/>
      <c r="AD158" s="35"/>
      <c r="AE158" s="35"/>
      <c r="AF158" s="35"/>
    </row>
    <row r="159" spans="1:32" x14ac:dyDescent="0.3">
      <c r="A159" s="89"/>
      <c r="B159" s="59"/>
      <c r="C159" s="36"/>
      <c r="D159" s="36"/>
      <c r="E159" s="36"/>
      <c r="F159" s="36"/>
      <c r="G159" s="36"/>
      <c r="H159" s="36"/>
      <c r="K159" s="89"/>
      <c r="L159" s="59"/>
      <c r="M159" s="35"/>
      <c r="N159" s="35"/>
      <c r="O159" s="35"/>
      <c r="P159" s="35"/>
      <c r="Q159" s="35"/>
      <c r="R159" s="82"/>
    </row>
    <row r="160" spans="1:32" ht="26.25" customHeight="1" x14ac:dyDescent="0.3">
      <c r="A160" s="197" t="s">
        <v>115</v>
      </c>
      <c r="B160" s="197"/>
      <c r="C160" s="197"/>
      <c r="D160" s="197"/>
      <c r="E160" s="197"/>
      <c r="F160" s="197"/>
      <c r="G160" s="197"/>
      <c r="H160" s="197"/>
      <c r="I160" s="197"/>
      <c r="K160" s="197" t="s">
        <v>115</v>
      </c>
      <c r="L160" s="197"/>
      <c r="M160" s="197"/>
      <c r="N160" s="197"/>
      <c r="O160" s="197"/>
      <c r="P160" s="197"/>
      <c r="Q160" s="197"/>
      <c r="R160" s="197"/>
    </row>
    <row r="161" spans="1:32" s="48" customFormat="1" ht="25.5" customHeight="1" x14ac:dyDescent="0.3">
      <c r="A161" s="180" t="s">
        <v>43</v>
      </c>
      <c r="B161" s="188" t="s">
        <v>10</v>
      </c>
      <c r="C161" s="185" t="s">
        <v>0</v>
      </c>
      <c r="D161" s="185" t="s">
        <v>1</v>
      </c>
      <c r="E161" s="200" t="s">
        <v>2</v>
      </c>
      <c r="F161" s="201"/>
      <c r="G161" s="185" t="s">
        <v>3</v>
      </c>
      <c r="H161" s="185" t="s">
        <v>4</v>
      </c>
      <c r="I161" s="185" t="s">
        <v>40</v>
      </c>
      <c r="J161" s="90"/>
      <c r="K161" s="180" t="s">
        <v>43</v>
      </c>
      <c r="L161" s="188" t="s">
        <v>10</v>
      </c>
      <c r="M161" s="185" t="s">
        <v>0</v>
      </c>
      <c r="N161" s="185" t="s">
        <v>1</v>
      </c>
      <c r="O161" s="200" t="s">
        <v>2</v>
      </c>
      <c r="P161" s="201"/>
      <c r="Q161" s="185" t="s">
        <v>3</v>
      </c>
      <c r="R161" s="185" t="s">
        <v>4</v>
      </c>
    </row>
    <row r="162" spans="1:32" s="48" customFormat="1" x14ac:dyDescent="0.3">
      <c r="A162" s="181"/>
      <c r="B162" s="189"/>
      <c r="C162" s="186"/>
      <c r="D162" s="186"/>
      <c r="E162" s="120" t="s">
        <v>6</v>
      </c>
      <c r="F162" s="120" t="s">
        <v>5</v>
      </c>
      <c r="G162" s="186"/>
      <c r="H162" s="186"/>
      <c r="I162" s="186"/>
      <c r="J162" s="73"/>
      <c r="K162" s="181"/>
      <c r="L162" s="189"/>
      <c r="M162" s="186"/>
      <c r="N162" s="186"/>
      <c r="O162" s="120" t="s">
        <v>6</v>
      </c>
      <c r="P162" s="120" t="s">
        <v>5</v>
      </c>
      <c r="Q162" s="186"/>
      <c r="R162" s="186"/>
      <c r="T162" s="90"/>
      <c r="U162" s="90"/>
      <c r="V162" s="90"/>
      <c r="W162" s="90"/>
      <c r="X162" s="90"/>
      <c r="Y162" s="90"/>
      <c r="Z162" s="90"/>
    </row>
    <row r="163" spans="1:32" s="48" customFormat="1" x14ac:dyDescent="0.3">
      <c r="A163" s="179" t="s">
        <v>44</v>
      </c>
      <c r="B163" s="87"/>
      <c r="C163" s="124"/>
      <c r="D163" s="124"/>
      <c r="E163" s="124"/>
      <c r="F163" s="124"/>
      <c r="G163" s="124"/>
      <c r="H163" s="124"/>
      <c r="I163" s="6"/>
      <c r="J163" s="73"/>
      <c r="K163" s="179" t="s">
        <v>44</v>
      </c>
      <c r="L163" s="49"/>
      <c r="M163" s="124"/>
      <c r="N163" s="124"/>
      <c r="O163" s="124"/>
      <c r="P163" s="124"/>
      <c r="Q163" s="124"/>
      <c r="R163" s="124"/>
    </row>
    <row r="164" spans="1:32" s="48" customFormat="1" x14ac:dyDescent="0.3">
      <c r="A164" s="179"/>
      <c r="B164" s="49" t="s">
        <v>26</v>
      </c>
      <c r="C164" s="6">
        <v>23029</v>
      </c>
      <c r="D164" s="6">
        <v>21251</v>
      </c>
      <c r="E164" s="6">
        <v>1517</v>
      </c>
      <c r="F164" s="6">
        <v>260</v>
      </c>
      <c r="G164" s="6">
        <v>636</v>
      </c>
      <c r="H164" s="6">
        <v>1687</v>
      </c>
      <c r="I164" s="6">
        <v>25352</v>
      </c>
      <c r="J164" s="73"/>
      <c r="K164" s="179"/>
      <c r="L164" s="49" t="s">
        <v>26</v>
      </c>
      <c r="M164" s="94">
        <f>C164/$I164*100</f>
        <v>90.837014831177029</v>
      </c>
      <c r="N164" s="94">
        <f t="shared" ref="N164:R178" si="23">D164/$I164*100</f>
        <v>83.823761438939727</v>
      </c>
      <c r="O164" s="94">
        <f t="shared" si="23"/>
        <v>5.9837488166614072</v>
      </c>
      <c r="P164" s="94">
        <f t="shared" si="23"/>
        <v>1.0255601136005048</v>
      </c>
      <c r="Q164" s="94">
        <f t="shared" si="23"/>
        <v>2.5086778163458505</v>
      </c>
      <c r="R164" s="94">
        <f t="shared" si="23"/>
        <v>6.6543073524771224</v>
      </c>
      <c r="AA164" s="69"/>
      <c r="AB164" s="69"/>
      <c r="AC164" s="69"/>
      <c r="AD164" s="69"/>
      <c r="AE164" s="69"/>
      <c r="AF164" s="69"/>
    </row>
    <row r="165" spans="1:32" s="48" customFormat="1" x14ac:dyDescent="0.3">
      <c r="A165" s="179"/>
      <c r="B165" s="49" t="s">
        <v>27</v>
      </c>
      <c r="C165" s="6">
        <v>390</v>
      </c>
      <c r="D165" s="6">
        <v>356</v>
      </c>
      <c r="E165" s="6">
        <v>21</v>
      </c>
      <c r="F165" s="6">
        <v>12</v>
      </c>
      <c r="G165" s="6">
        <v>96</v>
      </c>
      <c r="H165" s="6">
        <v>583</v>
      </c>
      <c r="I165" s="6">
        <v>1069</v>
      </c>
      <c r="J165" s="73"/>
      <c r="K165" s="179"/>
      <c r="L165" s="49" t="s">
        <v>27</v>
      </c>
      <c r="M165" s="94">
        <f t="shared" ref="M165:M178" si="24">C165/$I165*100</f>
        <v>36.482694106641723</v>
      </c>
      <c r="N165" s="94">
        <f t="shared" si="23"/>
        <v>33.302151543498596</v>
      </c>
      <c r="O165" s="94">
        <f t="shared" si="23"/>
        <v>1.9644527595884003</v>
      </c>
      <c r="P165" s="94">
        <f t="shared" si="23"/>
        <v>1.1225444340505144</v>
      </c>
      <c r="Q165" s="94">
        <f t="shared" si="23"/>
        <v>8.9803554724041152</v>
      </c>
      <c r="R165" s="94">
        <f t="shared" si="23"/>
        <v>54.53695042095417</v>
      </c>
      <c r="AA165" s="69"/>
      <c r="AB165" s="69"/>
      <c r="AC165" s="69"/>
      <c r="AD165" s="69"/>
      <c r="AE165" s="69"/>
      <c r="AF165" s="69"/>
    </row>
    <row r="166" spans="1:32" s="48" customFormat="1" x14ac:dyDescent="0.3">
      <c r="A166" s="179"/>
      <c r="B166" s="49" t="s">
        <v>8</v>
      </c>
      <c r="C166" s="6">
        <v>11541</v>
      </c>
      <c r="D166" s="6">
        <v>9302</v>
      </c>
      <c r="E166" s="6">
        <v>1525</v>
      </c>
      <c r="F166" s="6">
        <v>715</v>
      </c>
      <c r="G166" s="6">
        <v>4480</v>
      </c>
      <c r="H166" s="6">
        <v>3113</v>
      </c>
      <c r="I166" s="6">
        <v>19134</v>
      </c>
      <c r="J166" s="73"/>
      <c r="K166" s="179"/>
      <c r="L166" s="49" t="s">
        <v>8</v>
      </c>
      <c r="M166" s="94">
        <f t="shared" si="24"/>
        <v>60.316713703355283</v>
      </c>
      <c r="N166" s="94">
        <f t="shared" si="23"/>
        <v>48.615030835162536</v>
      </c>
      <c r="O166" s="94">
        <f t="shared" si="23"/>
        <v>7.970105571234452</v>
      </c>
      <c r="P166" s="94">
        <f t="shared" si="23"/>
        <v>3.7368035956935297</v>
      </c>
      <c r="Q166" s="94">
        <f t="shared" si="23"/>
        <v>23.413818333855964</v>
      </c>
      <c r="R166" s="94">
        <f t="shared" si="23"/>
        <v>16.269467962788752</v>
      </c>
      <c r="AA166" s="69"/>
      <c r="AB166" s="69"/>
      <c r="AC166" s="69"/>
      <c r="AD166" s="69"/>
      <c r="AE166" s="69"/>
      <c r="AF166" s="69"/>
    </row>
    <row r="167" spans="1:32" s="48" customFormat="1" x14ac:dyDescent="0.3">
      <c r="A167" s="179" t="s">
        <v>54</v>
      </c>
      <c r="B167" s="87"/>
      <c r="C167" s="6"/>
      <c r="D167" s="6"/>
      <c r="E167" s="6"/>
      <c r="F167" s="6"/>
      <c r="G167" s="6"/>
      <c r="H167" s="6"/>
      <c r="I167" s="6"/>
      <c r="J167" s="73"/>
      <c r="K167" s="179" t="s">
        <v>54</v>
      </c>
      <c r="L167" s="49"/>
      <c r="M167" s="94"/>
      <c r="N167" s="94"/>
      <c r="O167" s="94"/>
      <c r="P167" s="94"/>
      <c r="Q167" s="94"/>
      <c r="R167" s="94"/>
      <c r="AA167" s="69"/>
      <c r="AB167" s="69"/>
      <c r="AC167" s="69"/>
      <c r="AD167" s="69"/>
      <c r="AE167" s="69"/>
      <c r="AF167" s="69"/>
    </row>
    <row r="168" spans="1:32" s="48" customFormat="1" x14ac:dyDescent="0.3">
      <c r="A168" s="179"/>
      <c r="B168" s="49" t="s">
        <v>26</v>
      </c>
      <c r="C168" s="6">
        <v>29754</v>
      </c>
      <c r="D168" s="6">
        <v>25396</v>
      </c>
      <c r="E168" s="6">
        <v>3347</v>
      </c>
      <c r="F168" s="6">
        <v>1011</v>
      </c>
      <c r="G168" s="6">
        <v>1730</v>
      </c>
      <c r="H168" s="6">
        <v>9552</v>
      </c>
      <c r="I168" s="6">
        <v>41036</v>
      </c>
      <c r="J168" s="73"/>
      <c r="K168" s="179"/>
      <c r="L168" s="49" t="s">
        <v>26</v>
      </c>
      <c r="M168" s="94">
        <f t="shared" si="24"/>
        <v>72.507066965591193</v>
      </c>
      <c r="N168" s="94">
        <f t="shared" si="23"/>
        <v>61.887123501315919</v>
      </c>
      <c r="O168" s="94">
        <f t="shared" si="23"/>
        <v>8.1562530461058582</v>
      </c>
      <c r="P168" s="94">
        <f t="shared" si="23"/>
        <v>2.4636904181694121</v>
      </c>
      <c r="Q168" s="94">
        <f t="shared" si="23"/>
        <v>4.2158105078467685</v>
      </c>
      <c r="R168" s="94">
        <f t="shared" si="23"/>
        <v>23.277122526562046</v>
      </c>
      <c r="AA168" s="69"/>
      <c r="AB168" s="69"/>
      <c r="AC168" s="69"/>
      <c r="AD168" s="69"/>
      <c r="AE168" s="69"/>
      <c r="AF168" s="69"/>
    </row>
    <row r="169" spans="1:32" s="48" customFormat="1" x14ac:dyDescent="0.3">
      <c r="A169" s="179"/>
      <c r="B169" s="49" t="s">
        <v>27</v>
      </c>
      <c r="C169" s="6">
        <v>746</v>
      </c>
      <c r="D169" s="6">
        <v>648</v>
      </c>
      <c r="E169" s="6">
        <v>38</v>
      </c>
      <c r="F169" s="6">
        <v>60</v>
      </c>
      <c r="G169" s="6">
        <v>408</v>
      </c>
      <c r="H169" s="6">
        <v>3917</v>
      </c>
      <c r="I169" s="6">
        <v>5071</v>
      </c>
      <c r="J169" s="73"/>
      <c r="K169" s="179"/>
      <c r="L169" s="49" t="s">
        <v>27</v>
      </c>
      <c r="M169" s="94">
        <f t="shared" si="24"/>
        <v>14.711102346677185</v>
      </c>
      <c r="N169" s="94">
        <f t="shared" si="23"/>
        <v>12.778544665746402</v>
      </c>
      <c r="O169" s="94">
        <f t="shared" si="23"/>
        <v>0.74935910076907908</v>
      </c>
      <c r="P169" s="94">
        <f t="shared" si="23"/>
        <v>1.1831985801617038</v>
      </c>
      <c r="Q169" s="94">
        <f t="shared" si="23"/>
        <v>8.0457503450995862</v>
      </c>
      <c r="R169" s="94">
        <f t="shared" si="23"/>
        <v>77.243147308223229</v>
      </c>
      <c r="AA169" s="69"/>
      <c r="AB169" s="69"/>
      <c r="AC169" s="69"/>
      <c r="AD169" s="69"/>
      <c r="AE169" s="69"/>
      <c r="AF169" s="69"/>
    </row>
    <row r="170" spans="1:32" s="48" customFormat="1" x14ac:dyDescent="0.3">
      <c r="A170" s="179"/>
      <c r="B170" s="49" t="s">
        <v>8</v>
      </c>
      <c r="C170" s="6">
        <v>16525</v>
      </c>
      <c r="D170" s="6">
        <v>10611</v>
      </c>
      <c r="E170" s="6">
        <v>3405</v>
      </c>
      <c r="F170" s="6">
        <v>2509</v>
      </c>
      <c r="G170" s="6">
        <v>13908</v>
      </c>
      <c r="H170" s="6">
        <v>22334</v>
      </c>
      <c r="I170" s="6">
        <v>52767</v>
      </c>
      <c r="J170" s="73"/>
      <c r="K170" s="179"/>
      <c r="L170" s="49" t="s">
        <v>8</v>
      </c>
      <c r="M170" s="94">
        <f t="shared" si="24"/>
        <v>31.316921560824003</v>
      </c>
      <c r="N170" s="94">
        <f t="shared" si="23"/>
        <v>20.10915913354938</v>
      </c>
      <c r="O170" s="94">
        <f t="shared" si="23"/>
        <v>6.4528966967991357</v>
      </c>
      <c r="P170" s="94">
        <f t="shared" si="23"/>
        <v>4.7548657304754869</v>
      </c>
      <c r="Q170" s="94">
        <f t="shared" si="23"/>
        <v>26.35738245494343</v>
      </c>
      <c r="R170" s="94">
        <f t="shared" si="23"/>
        <v>42.325695984232567</v>
      </c>
      <c r="AA170" s="69"/>
      <c r="AB170" s="69"/>
      <c r="AC170" s="69"/>
      <c r="AD170" s="69"/>
      <c r="AE170" s="69"/>
      <c r="AF170" s="69"/>
    </row>
    <row r="171" spans="1:32" s="48" customFormat="1" x14ac:dyDescent="0.3">
      <c r="A171" s="179" t="s">
        <v>46</v>
      </c>
      <c r="B171" s="87"/>
      <c r="C171" s="6"/>
      <c r="D171" s="6"/>
      <c r="E171" s="6"/>
      <c r="F171" s="6"/>
      <c r="G171" s="6"/>
      <c r="H171" s="6"/>
      <c r="I171" s="6"/>
      <c r="J171" s="73"/>
      <c r="K171" s="179" t="s">
        <v>46</v>
      </c>
      <c r="L171" s="87"/>
      <c r="M171" s="94"/>
      <c r="N171" s="94"/>
      <c r="O171" s="94"/>
      <c r="P171" s="94"/>
      <c r="Q171" s="94"/>
      <c r="R171" s="94"/>
      <c r="AA171" s="69"/>
      <c r="AB171" s="69"/>
      <c r="AC171" s="69"/>
      <c r="AD171" s="69"/>
      <c r="AE171" s="69"/>
      <c r="AF171" s="69"/>
    </row>
    <row r="172" spans="1:32" s="48" customFormat="1" x14ac:dyDescent="0.3">
      <c r="A172" s="179"/>
      <c r="B172" s="49" t="s">
        <v>26</v>
      </c>
      <c r="C172" s="6">
        <v>34512</v>
      </c>
      <c r="D172" s="6">
        <v>30668</v>
      </c>
      <c r="E172" s="6">
        <v>2953</v>
      </c>
      <c r="F172" s="6">
        <v>891</v>
      </c>
      <c r="G172" s="6">
        <v>1192</v>
      </c>
      <c r="H172" s="6">
        <v>6245</v>
      </c>
      <c r="I172" s="6">
        <v>41949</v>
      </c>
      <c r="J172" s="73"/>
      <c r="K172" s="179"/>
      <c r="L172" s="49" t="s">
        <v>26</v>
      </c>
      <c r="M172" s="94">
        <f t="shared" si="24"/>
        <v>82.271329471501105</v>
      </c>
      <c r="N172" s="94">
        <f t="shared" si="23"/>
        <v>73.107821402178843</v>
      </c>
      <c r="O172" s="94">
        <f t="shared" si="23"/>
        <v>7.0395003456578227</v>
      </c>
      <c r="P172" s="94">
        <f t="shared" si="23"/>
        <v>2.1240077236644495</v>
      </c>
      <c r="Q172" s="94">
        <f t="shared" si="23"/>
        <v>2.8415456864287587</v>
      </c>
      <c r="R172" s="94">
        <f t="shared" si="23"/>
        <v>14.887124842070133</v>
      </c>
      <c r="AA172" s="69"/>
      <c r="AB172" s="69"/>
      <c r="AC172" s="69"/>
      <c r="AD172" s="69"/>
      <c r="AE172" s="69"/>
      <c r="AF172" s="69"/>
    </row>
    <row r="173" spans="1:32" s="48" customFormat="1" x14ac:dyDescent="0.3">
      <c r="A173" s="179"/>
      <c r="B173" s="49" t="s">
        <v>27</v>
      </c>
      <c r="C173" s="6">
        <v>1117</v>
      </c>
      <c r="D173" s="6">
        <v>956</v>
      </c>
      <c r="E173" s="6">
        <v>85</v>
      </c>
      <c r="F173" s="6">
        <v>75</v>
      </c>
      <c r="G173" s="6">
        <v>671</v>
      </c>
      <c r="H173" s="6">
        <v>4679</v>
      </c>
      <c r="I173" s="6">
        <v>6467</v>
      </c>
      <c r="J173" s="73"/>
      <c r="K173" s="179"/>
      <c r="L173" s="49" t="s">
        <v>27</v>
      </c>
      <c r="M173" s="94">
        <f t="shared" si="24"/>
        <v>17.272305551260246</v>
      </c>
      <c r="N173" s="94">
        <f t="shared" si="23"/>
        <v>14.782743157569197</v>
      </c>
      <c r="O173" s="94">
        <f t="shared" si="23"/>
        <v>1.314365238905211</v>
      </c>
      <c r="P173" s="94">
        <f t="shared" si="23"/>
        <v>1.1597340343281275</v>
      </c>
      <c r="Q173" s="94">
        <f t="shared" si="23"/>
        <v>10.375753827122313</v>
      </c>
      <c r="R173" s="94">
        <f t="shared" si="23"/>
        <v>72.351940621617445</v>
      </c>
      <c r="AA173" s="69"/>
      <c r="AB173" s="69"/>
      <c r="AC173" s="69"/>
      <c r="AD173" s="69"/>
      <c r="AE173" s="69"/>
      <c r="AF173" s="69"/>
    </row>
    <row r="174" spans="1:32" s="48" customFormat="1" x14ac:dyDescent="0.3">
      <c r="A174" s="179"/>
      <c r="B174" s="49" t="s">
        <v>8</v>
      </c>
      <c r="C174" s="6">
        <v>24598</v>
      </c>
      <c r="D174" s="6">
        <v>17942</v>
      </c>
      <c r="E174" s="6">
        <v>3958</v>
      </c>
      <c r="F174" s="6">
        <v>2698</v>
      </c>
      <c r="G174" s="6">
        <v>14241</v>
      </c>
      <c r="H174" s="6">
        <v>17632</v>
      </c>
      <c r="I174" s="6">
        <v>56471</v>
      </c>
      <c r="J174" s="73"/>
      <c r="K174" s="179"/>
      <c r="L174" s="49" t="s">
        <v>8</v>
      </c>
      <c r="M174" s="94">
        <f t="shared" si="24"/>
        <v>43.55864071824476</v>
      </c>
      <c r="N174" s="94">
        <f t="shared" si="23"/>
        <v>31.772059995395868</v>
      </c>
      <c r="O174" s="94">
        <f t="shared" si="23"/>
        <v>7.0089072267181391</v>
      </c>
      <c r="P174" s="94">
        <f t="shared" si="23"/>
        <v>4.7776734961307579</v>
      </c>
      <c r="Q174" s="94">
        <f t="shared" si="23"/>
        <v>25.218253616900711</v>
      </c>
      <c r="R174" s="94">
        <f t="shared" si="23"/>
        <v>31.223105664854529</v>
      </c>
      <c r="AA174" s="69"/>
      <c r="AB174" s="69"/>
      <c r="AC174" s="69"/>
      <c r="AD174" s="69"/>
      <c r="AE174" s="69"/>
      <c r="AF174" s="69"/>
    </row>
    <row r="175" spans="1:32" s="48" customFormat="1" x14ac:dyDescent="0.3">
      <c r="A175" s="179" t="s">
        <v>55</v>
      </c>
      <c r="B175" s="87"/>
      <c r="C175" s="6"/>
      <c r="D175" s="6"/>
      <c r="E175" s="6"/>
      <c r="F175" s="6"/>
      <c r="G175" s="6"/>
      <c r="H175" s="6"/>
      <c r="I175" s="6"/>
      <c r="J175" s="73"/>
      <c r="K175" s="179" t="s">
        <v>55</v>
      </c>
      <c r="L175" s="87"/>
      <c r="M175" s="94"/>
      <c r="N175" s="94"/>
      <c r="O175" s="94"/>
      <c r="P175" s="94"/>
      <c r="Q175" s="94"/>
      <c r="R175" s="94"/>
      <c r="AA175" s="69"/>
      <c r="AB175" s="69"/>
      <c r="AC175" s="69"/>
      <c r="AD175" s="69"/>
      <c r="AE175" s="69"/>
      <c r="AF175" s="69"/>
    </row>
    <row r="176" spans="1:32" s="48" customFormat="1" x14ac:dyDescent="0.3">
      <c r="A176" s="179"/>
      <c r="B176" s="49" t="s">
        <v>26</v>
      </c>
      <c r="C176" s="6">
        <v>267052</v>
      </c>
      <c r="D176" s="6">
        <v>234381</v>
      </c>
      <c r="E176" s="6">
        <v>26384</v>
      </c>
      <c r="F176" s="6">
        <v>6286</v>
      </c>
      <c r="G176" s="6">
        <v>4963</v>
      </c>
      <c r="H176" s="6">
        <v>28757</v>
      </c>
      <c r="I176" s="6">
        <v>300771</v>
      </c>
      <c r="J176" s="73"/>
      <c r="K176" s="179"/>
      <c r="L176" s="49" t="s">
        <v>26</v>
      </c>
      <c r="M176" s="94">
        <f t="shared" si="24"/>
        <v>88.789145230091989</v>
      </c>
      <c r="N176" s="94">
        <f t="shared" si="23"/>
        <v>77.926728308247803</v>
      </c>
      <c r="O176" s="94">
        <f t="shared" si="23"/>
        <v>8.7721223123239938</v>
      </c>
      <c r="P176" s="94">
        <f t="shared" si="23"/>
        <v>2.0899621306575433</v>
      </c>
      <c r="Q176" s="94">
        <f t="shared" si="23"/>
        <v>1.6500925953632499</v>
      </c>
      <c r="R176" s="94">
        <f t="shared" si="23"/>
        <v>9.5610946534074088</v>
      </c>
      <c r="AA176" s="69"/>
      <c r="AB176" s="69"/>
      <c r="AC176" s="69"/>
      <c r="AD176" s="69"/>
      <c r="AE176" s="69"/>
      <c r="AF176" s="69"/>
    </row>
    <row r="177" spans="1:32" s="48" customFormat="1" x14ac:dyDescent="0.3">
      <c r="A177" s="179"/>
      <c r="B177" s="49" t="s">
        <v>27</v>
      </c>
      <c r="C177" s="6">
        <v>3113</v>
      </c>
      <c r="D177" s="6">
        <v>2630</v>
      </c>
      <c r="E177" s="6">
        <v>239</v>
      </c>
      <c r="F177" s="6">
        <v>245</v>
      </c>
      <c r="G177" s="6">
        <v>1482</v>
      </c>
      <c r="H177" s="6">
        <v>10651</v>
      </c>
      <c r="I177" s="6">
        <v>15246</v>
      </c>
      <c r="K177" s="179"/>
      <c r="L177" s="49" t="s">
        <v>27</v>
      </c>
      <c r="M177" s="94">
        <f t="shared" si="24"/>
        <v>20.41847041847042</v>
      </c>
      <c r="N177" s="94">
        <f t="shared" si="23"/>
        <v>17.25042634133543</v>
      </c>
      <c r="O177" s="94">
        <f t="shared" si="23"/>
        <v>1.5676242948970223</v>
      </c>
      <c r="P177" s="94">
        <f t="shared" si="23"/>
        <v>1.6069788797061526</v>
      </c>
      <c r="Q177" s="94">
        <f t="shared" si="23"/>
        <v>9.7205824478551754</v>
      </c>
      <c r="R177" s="94">
        <f t="shared" si="23"/>
        <v>69.860947133674415</v>
      </c>
      <c r="AA177" s="69"/>
      <c r="AB177" s="69"/>
      <c r="AC177" s="69"/>
      <c r="AD177" s="69"/>
      <c r="AE177" s="69"/>
      <c r="AF177" s="69"/>
    </row>
    <row r="178" spans="1:32" s="48" customFormat="1" x14ac:dyDescent="0.3">
      <c r="A178" s="179"/>
      <c r="B178" s="49" t="s">
        <v>8</v>
      </c>
      <c r="C178" s="6">
        <v>109283</v>
      </c>
      <c r="D178" s="6">
        <v>73959</v>
      </c>
      <c r="E178" s="6">
        <v>22140</v>
      </c>
      <c r="F178" s="6">
        <v>13184</v>
      </c>
      <c r="G178" s="6">
        <v>42204</v>
      </c>
      <c r="H178" s="6">
        <v>59099</v>
      </c>
      <c r="I178" s="6">
        <v>210586</v>
      </c>
      <c r="K178" s="179"/>
      <c r="L178" s="49" t="s">
        <v>8</v>
      </c>
      <c r="M178" s="94">
        <f t="shared" si="24"/>
        <v>51.894712848907332</v>
      </c>
      <c r="N178" s="94">
        <f t="shared" si="23"/>
        <v>35.120568318881595</v>
      </c>
      <c r="O178" s="94">
        <f t="shared" si="23"/>
        <v>10.513519417245211</v>
      </c>
      <c r="P178" s="94">
        <f t="shared" si="23"/>
        <v>6.2606251127805272</v>
      </c>
      <c r="Q178" s="94">
        <f t="shared" si="23"/>
        <v>20.041218314607807</v>
      </c>
      <c r="R178" s="94">
        <f t="shared" si="23"/>
        <v>28.064068836484857</v>
      </c>
      <c r="AA178" s="69"/>
      <c r="AB178" s="69"/>
      <c r="AC178" s="69"/>
      <c r="AD178" s="69"/>
      <c r="AE178" s="69"/>
      <c r="AF178" s="69"/>
    </row>
    <row r="179" spans="1:32" s="48" customFormat="1" x14ac:dyDescent="0.3">
      <c r="A179" s="62"/>
      <c r="B179" s="59"/>
      <c r="C179" s="36"/>
      <c r="D179" s="36"/>
      <c r="E179" s="36"/>
      <c r="F179" s="36"/>
      <c r="G179" s="36"/>
      <c r="H179" s="36"/>
      <c r="I179" s="36">
        <f>SUM(I164:I178)</f>
        <v>775919</v>
      </c>
      <c r="J179" s="36"/>
      <c r="K179" s="62"/>
      <c r="L179" s="59"/>
      <c r="M179" s="35"/>
      <c r="N179" s="35"/>
      <c r="O179" s="35"/>
      <c r="P179" s="35"/>
      <c r="Q179" s="35"/>
      <c r="R179" s="35"/>
    </row>
    <row r="180" spans="1:32" x14ac:dyDescent="0.3">
      <c r="A180" s="89"/>
      <c r="B180" s="59"/>
      <c r="C180" s="36"/>
      <c r="D180" s="36"/>
      <c r="E180" s="36"/>
      <c r="F180" s="36"/>
      <c r="G180" s="36"/>
      <c r="H180" s="36"/>
      <c r="K180" s="89"/>
      <c r="L180" s="59"/>
      <c r="M180" s="35"/>
      <c r="N180" s="35"/>
      <c r="O180" s="35"/>
      <c r="P180" s="35"/>
      <c r="Q180" s="35"/>
      <c r="R180" s="82"/>
    </row>
    <row r="181" spans="1:32" x14ac:dyDescent="0.3">
      <c r="A181" s="89"/>
      <c r="B181" s="59"/>
      <c r="C181" s="36"/>
      <c r="D181" s="36"/>
      <c r="E181" s="36"/>
      <c r="F181" s="36"/>
      <c r="G181" s="36"/>
      <c r="H181" s="36"/>
      <c r="K181" s="89"/>
      <c r="L181" s="59"/>
      <c r="M181" s="35"/>
      <c r="N181" s="35"/>
      <c r="O181" s="35"/>
      <c r="P181" s="35"/>
      <c r="Q181" s="35"/>
      <c r="R181" s="82"/>
    </row>
  </sheetData>
  <mergeCells count="259">
    <mergeCell ref="K54:R54"/>
    <mergeCell ref="K80:R80"/>
    <mergeCell ref="K101:R101"/>
    <mergeCell ref="K122:R122"/>
    <mergeCell ref="K160:R160"/>
    <mergeCell ref="M5:M6"/>
    <mergeCell ref="N5:O5"/>
    <mergeCell ref="P5:P6"/>
    <mergeCell ref="Q5:Q6"/>
    <mergeCell ref="K39:Q39"/>
    <mergeCell ref="N47:O47"/>
    <mergeCell ref="P47:P48"/>
    <mergeCell ref="Q47:Q48"/>
    <mergeCell ref="K46:Q46"/>
    <mergeCell ref="L102:L103"/>
    <mergeCell ref="M102:M103"/>
    <mergeCell ref="K95:K98"/>
    <mergeCell ref="L55:L56"/>
    <mergeCell ref="M55:M56"/>
    <mergeCell ref="M47:M48"/>
    <mergeCell ref="K67:R67"/>
    <mergeCell ref="L123:L124"/>
    <mergeCell ref="M123:M124"/>
    <mergeCell ref="K150:K153"/>
    <mergeCell ref="K4:Q4"/>
    <mergeCell ref="A5:A6"/>
    <mergeCell ref="B5:B6"/>
    <mergeCell ref="C5:C6"/>
    <mergeCell ref="D5:E5"/>
    <mergeCell ref="F5:F6"/>
    <mergeCell ref="G5:G6"/>
    <mergeCell ref="K5:K6"/>
    <mergeCell ref="L5:L6"/>
    <mergeCell ref="H5:H6"/>
    <mergeCell ref="A4:H4"/>
    <mergeCell ref="A39:H39"/>
    <mergeCell ref="A18:H18"/>
    <mergeCell ref="M19:M20"/>
    <mergeCell ref="N19:O19"/>
    <mergeCell ref="P19:P20"/>
    <mergeCell ref="Q19:Q20"/>
    <mergeCell ref="A19:A20"/>
    <mergeCell ref="B19:B20"/>
    <mergeCell ref="Q40:Q41"/>
    <mergeCell ref="A40:A41"/>
    <mergeCell ref="B40:B41"/>
    <mergeCell ref="C40:C41"/>
    <mergeCell ref="D40:E40"/>
    <mergeCell ref="F40:F41"/>
    <mergeCell ref="G40:G41"/>
    <mergeCell ref="H40:H41"/>
    <mergeCell ref="C19:C20"/>
    <mergeCell ref="D19:E19"/>
    <mergeCell ref="F19:F20"/>
    <mergeCell ref="G19:G20"/>
    <mergeCell ref="H19:H20"/>
    <mergeCell ref="K19:K20"/>
    <mergeCell ref="L19:L20"/>
    <mergeCell ref="K18:Q18"/>
    <mergeCell ref="A46:H46"/>
    <mergeCell ref="K40:K41"/>
    <mergeCell ref="L40:L41"/>
    <mergeCell ref="M40:M41"/>
    <mergeCell ref="N40:O40"/>
    <mergeCell ref="P40:P41"/>
    <mergeCell ref="A122:I122"/>
    <mergeCell ref="N55:N56"/>
    <mergeCell ref="O55:P55"/>
    <mergeCell ref="B47:B48"/>
    <mergeCell ref="C47:C48"/>
    <mergeCell ref="D47:E47"/>
    <mergeCell ref="F47:F48"/>
    <mergeCell ref="G47:G48"/>
    <mergeCell ref="K47:K48"/>
    <mergeCell ref="L47:L48"/>
    <mergeCell ref="H47:H48"/>
    <mergeCell ref="A47:A48"/>
    <mergeCell ref="A83:A86"/>
    <mergeCell ref="K83:K86"/>
    <mergeCell ref="A87:A90"/>
    <mergeCell ref="K87:K90"/>
    <mergeCell ref="A91:A94"/>
    <mergeCell ref="K91:K94"/>
    <mergeCell ref="A150:A153"/>
    <mergeCell ref="I68:I69"/>
    <mergeCell ref="A80:I80"/>
    <mergeCell ref="A95:A98"/>
    <mergeCell ref="A143:I143"/>
    <mergeCell ref="K143:R143"/>
    <mergeCell ref="L144:L145"/>
    <mergeCell ref="M144:M145"/>
    <mergeCell ref="N144:N145"/>
    <mergeCell ref="O144:P144"/>
    <mergeCell ref="Q144:Q145"/>
    <mergeCell ref="R144:R145"/>
    <mergeCell ref="A144:A145"/>
    <mergeCell ref="B144:B145"/>
    <mergeCell ref="A101:I101"/>
    <mergeCell ref="B81:B82"/>
    <mergeCell ref="C81:C82"/>
    <mergeCell ref="D81:D82"/>
    <mergeCell ref="E81:F81"/>
    <mergeCell ref="I81:I82"/>
    <mergeCell ref="K81:K82"/>
    <mergeCell ref="K123:K124"/>
    <mergeCell ref="N123:N124"/>
    <mergeCell ref="O123:P123"/>
    <mergeCell ref="C144:C145"/>
    <mergeCell ref="D144:D145"/>
    <mergeCell ref="E144:F144"/>
    <mergeCell ref="G144:G145"/>
    <mergeCell ref="H144:H145"/>
    <mergeCell ref="K144:K145"/>
    <mergeCell ref="I144:I145"/>
    <mergeCell ref="K146:K149"/>
    <mergeCell ref="A146:A149"/>
    <mergeCell ref="A54:I54"/>
    <mergeCell ref="Q55:Q56"/>
    <mergeCell ref="A61:A62"/>
    <mergeCell ref="K61:K62"/>
    <mergeCell ref="A63:A64"/>
    <mergeCell ref="L81:L82"/>
    <mergeCell ref="M81:M82"/>
    <mergeCell ref="R55:R56"/>
    <mergeCell ref="A57:A58"/>
    <mergeCell ref="K57:K58"/>
    <mergeCell ref="A59:A60"/>
    <mergeCell ref="K59:K60"/>
    <mergeCell ref="A55:A56"/>
    <mergeCell ref="B55:B56"/>
    <mergeCell ref="C55:C56"/>
    <mergeCell ref="D55:D56"/>
    <mergeCell ref="E55:F55"/>
    <mergeCell ref="G55:G56"/>
    <mergeCell ref="H55:H56"/>
    <mergeCell ref="I55:I56"/>
    <mergeCell ref="K55:K56"/>
    <mergeCell ref="K63:K64"/>
    <mergeCell ref="A81:A82"/>
    <mergeCell ref="H81:H82"/>
    <mergeCell ref="A67:I67"/>
    <mergeCell ref="Q68:Q69"/>
    <mergeCell ref="R68:R69"/>
    <mergeCell ref="O68:P68"/>
    <mergeCell ref="O81:P81"/>
    <mergeCell ref="Q81:Q82"/>
    <mergeCell ref="R81:R82"/>
    <mergeCell ref="N81:N82"/>
    <mergeCell ref="A70:A73"/>
    <mergeCell ref="K70:K73"/>
    <mergeCell ref="A74:A77"/>
    <mergeCell ref="K74:K77"/>
    <mergeCell ref="H68:H69"/>
    <mergeCell ref="K68:K69"/>
    <mergeCell ref="L68:L69"/>
    <mergeCell ref="M68:M69"/>
    <mergeCell ref="N68:N69"/>
    <mergeCell ref="G81:G82"/>
    <mergeCell ref="A68:A69"/>
    <mergeCell ref="B68:B69"/>
    <mergeCell ref="C68:C69"/>
    <mergeCell ref="D68:D69"/>
    <mergeCell ref="E68:F68"/>
    <mergeCell ref="G68:G69"/>
    <mergeCell ref="M161:M162"/>
    <mergeCell ref="N161:N162"/>
    <mergeCell ref="O161:P161"/>
    <mergeCell ref="Q161:Q162"/>
    <mergeCell ref="R161:R162"/>
    <mergeCell ref="A163:A166"/>
    <mergeCell ref="K163:K166"/>
    <mergeCell ref="A167:A170"/>
    <mergeCell ref="K167:K170"/>
    <mergeCell ref="K161:K162"/>
    <mergeCell ref="L161:L162"/>
    <mergeCell ref="A161:A162"/>
    <mergeCell ref="B161:B162"/>
    <mergeCell ref="C161:C162"/>
    <mergeCell ref="D161:D162"/>
    <mergeCell ref="E161:F161"/>
    <mergeCell ref="G161:G162"/>
    <mergeCell ref="H161:H162"/>
    <mergeCell ref="I161:I162"/>
    <mergeCell ref="A171:A174"/>
    <mergeCell ref="K171:K174"/>
    <mergeCell ref="A175:A178"/>
    <mergeCell ref="K175:K178"/>
    <mergeCell ref="A102:A103"/>
    <mergeCell ref="B102:B103"/>
    <mergeCell ref="C102:C103"/>
    <mergeCell ref="D102:D103"/>
    <mergeCell ref="E102:F102"/>
    <mergeCell ref="G102:G103"/>
    <mergeCell ref="H102:H103"/>
    <mergeCell ref="I102:I103"/>
    <mergeCell ref="K102:K103"/>
    <mergeCell ref="A125:A128"/>
    <mergeCell ref="K125:K128"/>
    <mergeCell ref="A129:A132"/>
    <mergeCell ref="K129:K132"/>
    <mergeCell ref="A133:A136"/>
    <mergeCell ref="K133:K136"/>
    <mergeCell ref="A137:A140"/>
    <mergeCell ref="K137:K140"/>
    <mergeCell ref="A160:I160"/>
    <mergeCell ref="A154:A157"/>
    <mergeCell ref="K154:K157"/>
    <mergeCell ref="N102:N103"/>
    <mergeCell ref="O102:P102"/>
    <mergeCell ref="Q102:Q103"/>
    <mergeCell ref="R102:R103"/>
    <mergeCell ref="A104:A107"/>
    <mergeCell ref="K104:K107"/>
    <mergeCell ref="A108:A111"/>
    <mergeCell ref="K108:K111"/>
    <mergeCell ref="R123:R124"/>
    <mergeCell ref="A112:A115"/>
    <mergeCell ref="K112:K115"/>
    <mergeCell ref="A116:A119"/>
    <mergeCell ref="K116:K119"/>
    <mergeCell ref="A123:A124"/>
    <mergeCell ref="B123:B124"/>
    <mergeCell ref="C123:C124"/>
    <mergeCell ref="D123:D124"/>
    <mergeCell ref="E123:F123"/>
    <mergeCell ref="G123:G124"/>
    <mergeCell ref="H123:H124"/>
    <mergeCell ref="I123:I124"/>
    <mergeCell ref="Q123:Q124"/>
    <mergeCell ref="A10:H10"/>
    <mergeCell ref="K10:Q10"/>
    <mergeCell ref="A11:A12"/>
    <mergeCell ref="B11:B12"/>
    <mergeCell ref="C11:C12"/>
    <mergeCell ref="D11:E11"/>
    <mergeCell ref="F11:F12"/>
    <mergeCell ref="G11:G12"/>
    <mergeCell ref="H11:H12"/>
    <mergeCell ref="K11:K12"/>
    <mergeCell ref="L11:L12"/>
    <mergeCell ref="M11:M12"/>
    <mergeCell ref="N11:O11"/>
    <mergeCell ref="P11:P12"/>
    <mergeCell ref="Q11:Q12"/>
    <mergeCell ref="A30:H30"/>
    <mergeCell ref="K30:Q30"/>
    <mergeCell ref="A31:A32"/>
    <mergeCell ref="B31:B32"/>
    <mergeCell ref="C31:C32"/>
    <mergeCell ref="D31:E31"/>
    <mergeCell ref="F31:F32"/>
    <mergeCell ref="G31:G32"/>
    <mergeCell ref="H31:H32"/>
    <mergeCell ref="K31:K32"/>
    <mergeCell ref="L31:L32"/>
    <mergeCell ref="M31:M32"/>
    <mergeCell ref="N31:O31"/>
    <mergeCell ref="P31:P32"/>
    <mergeCell ref="Q31:Q32"/>
  </mergeCells>
  <conditionalFormatting sqref="AA7:AF7">
    <cfRule type="cellIs" dxfId="87" priority="29" operator="lessThan">
      <formula>-3</formula>
    </cfRule>
    <cfRule type="cellIs" dxfId="86" priority="30" operator="greaterThan">
      <formula>3</formula>
    </cfRule>
  </conditionalFormatting>
  <conditionalFormatting sqref="AA49:AF51">
    <cfRule type="cellIs" dxfId="85" priority="27" operator="lessThan">
      <formula>-3</formula>
    </cfRule>
    <cfRule type="cellIs" dxfId="84" priority="28" operator="greaterThan">
      <formula>3</formula>
    </cfRule>
  </conditionalFormatting>
  <conditionalFormatting sqref="AA42:AF43">
    <cfRule type="cellIs" dxfId="83" priority="25" operator="lessThan">
      <formula>-3</formula>
    </cfRule>
    <cfRule type="cellIs" dxfId="82" priority="26" operator="greaterThan">
      <formula>3</formula>
    </cfRule>
  </conditionalFormatting>
  <conditionalFormatting sqref="AA21:AF27">
    <cfRule type="cellIs" dxfId="81" priority="23" operator="greaterThan">
      <formula>3</formula>
    </cfRule>
    <cfRule type="cellIs" dxfId="80" priority="24" operator="lessThan">
      <formula>-3</formula>
    </cfRule>
  </conditionalFormatting>
  <conditionalFormatting sqref="AA13:AF15">
    <cfRule type="cellIs" dxfId="79" priority="21" operator="lessThan">
      <formula>-3</formula>
    </cfRule>
    <cfRule type="cellIs" dxfId="78" priority="22" operator="greaterThan">
      <formula>3</formula>
    </cfRule>
  </conditionalFormatting>
  <conditionalFormatting sqref="AA57:AF64">
    <cfRule type="cellIs" dxfId="77" priority="19" operator="lessThan">
      <formula>-3</formula>
    </cfRule>
    <cfRule type="cellIs" dxfId="76" priority="20" operator="greaterThan">
      <formula>3</formula>
    </cfRule>
  </conditionalFormatting>
  <conditionalFormatting sqref="AA71:AF77">
    <cfRule type="cellIs" dxfId="75" priority="17" operator="lessThan">
      <formula>-3</formula>
    </cfRule>
    <cfRule type="cellIs" dxfId="74" priority="18" operator="greaterThan">
      <formula>3</formula>
    </cfRule>
  </conditionalFormatting>
  <conditionalFormatting sqref="AA84:AF98">
    <cfRule type="cellIs" dxfId="73" priority="15" operator="lessThan">
      <formula>-3</formula>
    </cfRule>
    <cfRule type="cellIs" dxfId="72" priority="16" operator="greaterThan">
      <formula>3</formula>
    </cfRule>
  </conditionalFormatting>
  <conditionalFormatting sqref="AA126:AF140">
    <cfRule type="cellIs" dxfId="71" priority="7" operator="lessThan">
      <formula>-3</formula>
    </cfRule>
    <cfRule type="cellIs" dxfId="70" priority="8" operator="greaterThan">
      <formula>3</formula>
    </cfRule>
  </conditionalFormatting>
  <conditionalFormatting sqref="AA175:AF175">
    <cfRule type="cellIs" dxfId="69" priority="11" operator="lessThan">
      <formula>-3</formula>
    </cfRule>
    <cfRule type="cellIs" dxfId="68" priority="12" operator="greaterThan">
      <formula>3</formula>
    </cfRule>
  </conditionalFormatting>
  <conditionalFormatting sqref="AA105:AF119">
    <cfRule type="cellIs" dxfId="67" priority="9" operator="lessThan">
      <formula>-3</formula>
    </cfRule>
    <cfRule type="cellIs" dxfId="66" priority="10" operator="greaterThan">
      <formula>3</formula>
    </cfRule>
  </conditionalFormatting>
  <conditionalFormatting sqref="AA176:AF178">
    <cfRule type="cellIs" dxfId="65" priority="1" operator="lessThan">
      <formula>-3</formula>
    </cfRule>
    <cfRule type="cellIs" dxfId="64" priority="2" operator="greaterThan">
      <formula>3</formula>
    </cfRule>
  </conditionalFormatting>
  <conditionalFormatting sqref="AA147:AF157">
    <cfRule type="cellIs" dxfId="63" priority="5" operator="lessThan">
      <formula>-3</formula>
    </cfRule>
    <cfRule type="cellIs" dxfId="62" priority="6" operator="greaterThan">
      <formula>3</formula>
    </cfRule>
  </conditionalFormatting>
  <conditionalFormatting sqref="AA164:AF174">
    <cfRule type="cellIs" dxfId="61" priority="3" operator="lessThan">
      <formula>-3</formula>
    </cfRule>
    <cfRule type="cellIs" dxfId="60" priority="4" operator="greaterThan">
      <formula>3</formula>
    </cfRule>
  </conditionalFormatting>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AO182"/>
  <sheetViews>
    <sheetView topLeftCell="A7" zoomScaleNormal="100" workbookViewId="0">
      <selection activeCell="A29" sqref="A29:J29"/>
    </sheetView>
  </sheetViews>
  <sheetFormatPr defaultColWidth="9.109375" defaultRowHeight="13.8" x14ac:dyDescent="0.3"/>
  <cols>
    <col min="1" max="1" width="18.88671875" style="90" customWidth="1"/>
    <col min="2" max="2" width="17.6640625" style="90" customWidth="1"/>
    <col min="3" max="5" width="13" style="90" customWidth="1"/>
    <col min="6" max="6" width="13.6640625" style="90" customWidth="1"/>
    <col min="7" max="10" width="13" style="90" customWidth="1"/>
    <col min="11" max="11" width="8.88671875" style="36" customWidth="1"/>
    <col min="12" max="12" width="9.109375" style="90"/>
    <col min="13" max="13" width="15.6640625" style="90" customWidth="1"/>
    <col min="14" max="14" width="16.33203125" style="90" customWidth="1"/>
    <col min="15" max="22" width="13" style="90" customWidth="1"/>
    <col min="23" max="31" width="9.109375" style="90"/>
    <col min="32" max="32" width="2.5546875" style="90" customWidth="1"/>
    <col min="33" max="16384" width="9.109375" style="90"/>
  </cols>
  <sheetData>
    <row r="1" spans="1:40" x14ac:dyDescent="0.3">
      <c r="A1" s="59" t="s">
        <v>30</v>
      </c>
      <c r="G1" s="59"/>
      <c r="M1" s="59" t="s">
        <v>30</v>
      </c>
    </row>
    <row r="2" spans="1:40" x14ac:dyDescent="0.3">
      <c r="A2" s="59"/>
      <c r="M2" s="73"/>
      <c r="N2" s="73"/>
      <c r="O2" s="73"/>
    </row>
    <row r="4" spans="1:40" ht="12.75" customHeight="1" x14ac:dyDescent="0.3">
      <c r="A4" s="207" t="s">
        <v>118</v>
      </c>
      <c r="B4" s="207"/>
      <c r="C4" s="207"/>
      <c r="D4" s="207"/>
      <c r="E4" s="207"/>
      <c r="F4" s="207"/>
      <c r="G4" s="207"/>
      <c r="H4" s="207"/>
      <c r="I4" s="207"/>
      <c r="J4" s="207"/>
      <c r="M4" s="197" t="s">
        <v>129</v>
      </c>
      <c r="N4" s="194"/>
      <c r="O4" s="194"/>
      <c r="P4" s="194"/>
      <c r="Q4" s="194"/>
      <c r="R4" s="194"/>
      <c r="S4" s="194"/>
      <c r="T4" s="194"/>
      <c r="U4" s="194"/>
    </row>
    <row r="5" spans="1:40" ht="30.75" customHeight="1" x14ac:dyDescent="0.3">
      <c r="A5" s="204"/>
      <c r="B5" s="187" t="s">
        <v>0</v>
      </c>
      <c r="C5" s="187" t="s">
        <v>70</v>
      </c>
      <c r="D5" s="200" t="s">
        <v>71</v>
      </c>
      <c r="E5" s="201"/>
      <c r="F5" s="187" t="s">
        <v>59</v>
      </c>
      <c r="G5" s="187" t="s">
        <v>24</v>
      </c>
      <c r="H5" s="187" t="s">
        <v>3</v>
      </c>
      <c r="I5" s="187" t="s">
        <v>4</v>
      </c>
      <c r="J5" s="185" t="s">
        <v>40</v>
      </c>
      <c r="K5" s="90"/>
      <c r="M5" s="204"/>
      <c r="N5" s="187" t="s">
        <v>0</v>
      </c>
      <c r="O5" s="187" t="s">
        <v>70</v>
      </c>
      <c r="P5" s="200" t="s">
        <v>71</v>
      </c>
      <c r="Q5" s="201"/>
      <c r="R5" s="187" t="s">
        <v>59</v>
      </c>
      <c r="S5" s="187" t="s">
        <v>11</v>
      </c>
      <c r="T5" s="187" t="s">
        <v>3</v>
      </c>
      <c r="U5" s="187" t="s">
        <v>4</v>
      </c>
    </row>
    <row r="6" spans="1:40" ht="16.5" customHeight="1" x14ac:dyDescent="0.3">
      <c r="A6" s="204"/>
      <c r="B6" s="187"/>
      <c r="C6" s="187"/>
      <c r="D6" s="126" t="s">
        <v>5</v>
      </c>
      <c r="E6" s="126" t="s">
        <v>6</v>
      </c>
      <c r="F6" s="187"/>
      <c r="G6" s="187"/>
      <c r="H6" s="187"/>
      <c r="I6" s="187"/>
      <c r="J6" s="186"/>
      <c r="M6" s="204"/>
      <c r="N6" s="187"/>
      <c r="O6" s="187"/>
      <c r="P6" s="126" t="s">
        <v>5</v>
      </c>
      <c r="Q6" s="126" t="s">
        <v>6</v>
      </c>
      <c r="R6" s="187"/>
      <c r="S6" s="187"/>
      <c r="T6" s="187"/>
      <c r="U6" s="187"/>
    </row>
    <row r="7" spans="1:40" x14ac:dyDescent="0.3">
      <c r="A7" s="49" t="s">
        <v>7</v>
      </c>
      <c r="B7" s="6">
        <v>295050</v>
      </c>
      <c r="C7" s="6">
        <v>209742</v>
      </c>
      <c r="D7" s="6">
        <v>24754</v>
      </c>
      <c r="E7" s="6">
        <v>60553</v>
      </c>
      <c r="F7" s="6">
        <v>58116</v>
      </c>
      <c r="G7" s="6">
        <v>118669</v>
      </c>
      <c r="H7" s="6">
        <v>109725</v>
      </c>
      <c r="I7" s="6">
        <v>347431</v>
      </c>
      <c r="J7" s="108">
        <v>752206</v>
      </c>
      <c r="M7" s="49" t="s">
        <v>7</v>
      </c>
      <c r="N7" s="93">
        <f t="shared" ref="N7:U7" si="0">B7/$J7*100</f>
        <v>39.22462729624597</v>
      </c>
      <c r="O7" s="93">
        <f t="shared" si="0"/>
        <v>27.883585081746226</v>
      </c>
      <c r="P7" s="93">
        <f t="shared" si="0"/>
        <v>3.2908538352525776</v>
      </c>
      <c r="Q7" s="93">
        <f t="shared" si="0"/>
        <v>8.0500554369414772</v>
      </c>
      <c r="R7" s="93">
        <f t="shared" si="0"/>
        <v>7.7260750379550283</v>
      </c>
      <c r="S7" s="93">
        <f t="shared" si="0"/>
        <v>15.776130474896505</v>
      </c>
      <c r="T7" s="93">
        <f t="shared" si="0"/>
        <v>14.587094492732044</v>
      </c>
      <c r="U7" s="93">
        <f t="shared" si="0"/>
        <v>46.188278211021981</v>
      </c>
      <c r="W7" s="35"/>
      <c r="X7" s="32"/>
      <c r="Y7" s="32"/>
      <c r="Z7" s="32"/>
      <c r="AA7" s="32"/>
      <c r="AB7" s="32"/>
      <c r="AC7" s="32"/>
      <c r="AD7" s="32"/>
      <c r="AE7" s="32"/>
      <c r="AG7" s="32"/>
      <c r="AH7" s="32"/>
      <c r="AI7" s="32"/>
      <c r="AJ7" s="32"/>
      <c r="AK7" s="32"/>
      <c r="AL7" s="32"/>
      <c r="AM7" s="32"/>
      <c r="AN7" s="32"/>
    </row>
    <row r="8" spans="1:40" ht="12.75" customHeight="1" x14ac:dyDescent="0.3">
      <c r="A8" s="59"/>
      <c r="B8" s="36"/>
      <c r="C8" s="36"/>
      <c r="D8" s="149"/>
      <c r="E8" s="36"/>
      <c r="F8" s="36"/>
      <c r="G8" s="36"/>
      <c r="H8" s="36"/>
      <c r="I8" s="36"/>
      <c r="J8" s="108"/>
      <c r="M8" s="59"/>
      <c r="N8" s="32"/>
      <c r="O8" s="32"/>
      <c r="P8" s="32"/>
      <c r="Q8" s="32"/>
      <c r="R8" s="32"/>
      <c r="S8" s="32"/>
      <c r="T8" s="32"/>
      <c r="U8" s="32"/>
      <c r="W8" s="35"/>
      <c r="X8" s="32"/>
      <c r="Y8" s="32"/>
      <c r="Z8" s="32"/>
      <c r="AA8" s="32"/>
      <c r="AB8" s="32"/>
      <c r="AC8" s="32"/>
      <c r="AD8" s="32"/>
      <c r="AE8" s="32"/>
    </row>
    <row r="9" spans="1:40" ht="12.75" customHeight="1" x14ac:dyDescent="0.3"/>
    <row r="10" spans="1:40" ht="12.75" customHeight="1" x14ac:dyDescent="0.3">
      <c r="A10" s="207" t="s">
        <v>119</v>
      </c>
      <c r="B10" s="207"/>
      <c r="C10" s="207"/>
      <c r="D10" s="207"/>
      <c r="E10" s="207"/>
      <c r="F10" s="207"/>
      <c r="G10" s="207"/>
      <c r="H10" s="207"/>
      <c r="I10" s="207"/>
      <c r="J10" s="207"/>
      <c r="M10" s="197" t="s">
        <v>119</v>
      </c>
      <c r="N10" s="194"/>
      <c r="O10" s="194"/>
      <c r="P10" s="194"/>
      <c r="Q10" s="194"/>
      <c r="R10" s="194"/>
      <c r="S10" s="194"/>
      <c r="T10" s="194"/>
      <c r="U10" s="194"/>
    </row>
    <row r="11" spans="1:40" ht="30.75" customHeight="1" x14ac:dyDescent="0.3">
      <c r="A11" s="204"/>
      <c r="B11" s="187" t="s">
        <v>0</v>
      </c>
      <c r="C11" s="187" t="s">
        <v>70</v>
      </c>
      <c r="D11" s="200" t="s">
        <v>71</v>
      </c>
      <c r="E11" s="201"/>
      <c r="F11" s="187" t="s">
        <v>59</v>
      </c>
      <c r="G11" s="187" t="s">
        <v>24</v>
      </c>
      <c r="H11" s="187" t="s">
        <v>3</v>
      </c>
      <c r="I11" s="187" t="s">
        <v>4</v>
      </c>
      <c r="J11" s="185" t="s">
        <v>40</v>
      </c>
      <c r="M11" s="204"/>
      <c r="N11" s="187" t="s">
        <v>0</v>
      </c>
      <c r="O11" s="187" t="s">
        <v>70</v>
      </c>
      <c r="P11" s="200" t="s">
        <v>71</v>
      </c>
      <c r="Q11" s="201"/>
      <c r="R11" s="187" t="s">
        <v>59</v>
      </c>
      <c r="S11" s="187" t="s">
        <v>11</v>
      </c>
      <c r="T11" s="187" t="s">
        <v>3</v>
      </c>
      <c r="U11" s="187" t="s">
        <v>4</v>
      </c>
    </row>
    <row r="12" spans="1:40" ht="12.75" customHeight="1" x14ac:dyDescent="0.3">
      <c r="A12" s="204"/>
      <c r="B12" s="187"/>
      <c r="C12" s="187"/>
      <c r="D12" s="126" t="s">
        <v>5</v>
      </c>
      <c r="E12" s="126" t="s">
        <v>6</v>
      </c>
      <c r="F12" s="187"/>
      <c r="G12" s="187"/>
      <c r="H12" s="187"/>
      <c r="I12" s="187"/>
      <c r="J12" s="186"/>
      <c r="M12" s="204"/>
      <c r="N12" s="187"/>
      <c r="O12" s="187"/>
      <c r="P12" s="126" t="s">
        <v>5</v>
      </c>
      <c r="Q12" s="126" t="s">
        <v>6</v>
      </c>
      <c r="R12" s="187"/>
      <c r="S12" s="187"/>
      <c r="T12" s="187"/>
      <c r="U12" s="187"/>
    </row>
    <row r="13" spans="1:40" ht="12.75" customHeight="1" x14ac:dyDescent="0.3">
      <c r="A13" s="49" t="s">
        <v>26</v>
      </c>
      <c r="B13" s="6">
        <v>115127</v>
      </c>
      <c r="C13" s="6">
        <v>87596</v>
      </c>
      <c r="D13" s="6">
        <v>5862</v>
      </c>
      <c r="E13" s="6">
        <v>21669</v>
      </c>
      <c r="F13" s="6">
        <v>34918</v>
      </c>
      <c r="G13" s="6">
        <v>56587</v>
      </c>
      <c r="H13" s="6">
        <v>3652</v>
      </c>
      <c r="I13" s="6">
        <v>70583</v>
      </c>
      <c r="J13" s="108">
        <v>189362</v>
      </c>
      <c r="M13" s="49" t="s">
        <v>26</v>
      </c>
      <c r="N13" s="93">
        <f t="shared" ref="N13:U15" si="1">B13/$J13*100</f>
        <v>60.797308858165842</v>
      </c>
      <c r="O13" s="93">
        <f t="shared" si="1"/>
        <v>46.258489031590287</v>
      </c>
      <c r="P13" s="93">
        <f t="shared" si="1"/>
        <v>3.0956580517738512</v>
      </c>
      <c r="Q13" s="93">
        <f t="shared" si="1"/>
        <v>11.443161774801702</v>
      </c>
      <c r="R13" s="93">
        <f t="shared" si="1"/>
        <v>18.439813690180713</v>
      </c>
      <c r="S13" s="93">
        <f t="shared" si="1"/>
        <v>29.882975464982415</v>
      </c>
      <c r="T13" s="93">
        <f t="shared" si="1"/>
        <v>1.928581235939629</v>
      </c>
      <c r="U13" s="93">
        <f t="shared" si="1"/>
        <v>37.274109905894534</v>
      </c>
      <c r="W13" s="35"/>
      <c r="X13" s="32"/>
      <c r="Y13" s="32"/>
      <c r="Z13" s="32"/>
      <c r="AA13" s="32"/>
      <c r="AB13" s="32"/>
      <c r="AC13" s="32"/>
      <c r="AD13" s="32"/>
      <c r="AE13" s="32"/>
      <c r="AG13" s="32"/>
      <c r="AH13" s="32"/>
      <c r="AI13" s="32"/>
      <c r="AJ13" s="32"/>
      <c r="AK13" s="32"/>
      <c r="AL13" s="32"/>
      <c r="AM13" s="32"/>
      <c r="AN13" s="32"/>
    </row>
    <row r="14" spans="1:40" ht="12.75" customHeight="1" x14ac:dyDescent="0.3">
      <c r="A14" s="49" t="s">
        <v>27</v>
      </c>
      <c r="B14" s="6">
        <v>15909</v>
      </c>
      <c r="C14" s="6">
        <v>14484</v>
      </c>
      <c r="D14" s="6">
        <v>978</v>
      </c>
      <c r="E14" s="6">
        <v>447</v>
      </c>
      <c r="F14" s="6">
        <v>1232</v>
      </c>
      <c r="G14" s="6">
        <v>1679</v>
      </c>
      <c r="H14" s="6">
        <v>8067</v>
      </c>
      <c r="I14" s="6">
        <v>59109</v>
      </c>
      <c r="J14" s="108">
        <v>83084</v>
      </c>
      <c r="M14" s="49" t="s">
        <v>27</v>
      </c>
      <c r="N14" s="93">
        <f t="shared" si="1"/>
        <v>19.148091088536905</v>
      </c>
      <c r="O14" s="93">
        <f t="shared" si="1"/>
        <v>17.432959414568387</v>
      </c>
      <c r="P14" s="93">
        <f t="shared" si="1"/>
        <v>1.1771219488710221</v>
      </c>
      <c r="Q14" s="93">
        <f t="shared" si="1"/>
        <v>0.53800972509749168</v>
      </c>
      <c r="R14" s="93">
        <f t="shared" si="1"/>
        <v>1.4828366472485677</v>
      </c>
      <c r="S14" s="93">
        <f t="shared" si="1"/>
        <v>2.0208463723460595</v>
      </c>
      <c r="T14" s="93">
        <f t="shared" si="1"/>
        <v>9.7094506764238595</v>
      </c>
      <c r="U14" s="93">
        <f t="shared" si="1"/>
        <v>71.143661836213951</v>
      </c>
      <c r="W14" s="35"/>
      <c r="X14" s="32"/>
      <c r="Y14" s="32"/>
      <c r="Z14" s="32"/>
      <c r="AA14" s="32"/>
      <c r="AB14" s="32"/>
      <c r="AC14" s="32"/>
      <c r="AD14" s="32"/>
      <c r="AE14" s="32"/>
      <c r="AG14" s="32"/>
      <c r="AH14" s="32"/>
      <c r="AI14" s="32"/>
      <c r="AJ14" s="32"/>
      <c r="AK14" s="32"/>
      <c r="AL14" s="32"/>
      <c r="AM14" s="32"/>
      <c r="AN14" s="32"/>
    </row>
    <row r="15" spans="1:40" ht="12.75" customHeight="1" x14ac:dyDescent="0.3">
      <c r="A15" s="49" t="s">
        <v>8</v>
      </c>
      <c r="B15" s="6">
        <v>164014</v>
      </c>
      <c r="C15" s="6">
        <v>107662</v>
      </c>
      <c r="D15" s="6">
        <v>17914</v>
      </c>
      <c r="E15" s="6">
        <v>38437</v>
      </c>
      <c r="F15" s="6">
        <v>21966</v>
      </c>
      <c r="G15" s="6">
        <v>60403</v>
      </c>
      <c r="H15" s="6">
        <v>98005</v>
      </c>
      <c r="I15" s="6">
        <v>217740</v>
      </c>
      <c r="J15" s="108">
        <v>479759</v>
      </c>
      <c r="M15" s="49" t="s">
        <v>8</v>
      </c>
      <c r="N15" s="93">
        <f t="shared" si="1"/>
        <v>34.186747929689702</v>
      </c>
      <c r="O15" s="93">
        <f t="shared" si="1"/>
        <v>22.440850510360409</v>
      </c>
      <c r="P15" s="93">
        <f t="shared" si="1"/>
        <v>3.7339580914584198</v>
      </c>
      <c r="Q15" s="93">
        <f t="shared" si="1"/>
        <v>8.011730889884296</v>
      </c>
      <c r="R15" s="93">
        <f t="shared" si="1"/>
        <v>4.5785488130498857</v>
      </c>
      <c r="S15" s="93">
        <f t="shared" si="1"/>
        <v>12.590279702934183</v>
      </c>
      <c r="T15" s="93">
        <f t="shared" si="1"/>
        <v>20.427964874030501</v>
      </c>
      <c r="U15" s="93">
        <f t="shared" si="1"/>
        <v>45.385287196279798</v>
      </c>
      <c r="W15" s="35"/>
      <c r="X15" s="32"/>
      <c r="Y15" s="32"/>
      <c r="Z15" s="32"/>
      <c r="AA15" s="32"/>
      <c r="AB15" s="32"/>
      <c r="AC15" s="32"/>
      <c r="AD15" s="32"/>
      <c r="AE15" s="32"/>
      <c r="AG15" s="32"/>
      <c r="AH15" s="32"/>
      <c r="AI15" s="32"/>
      <c r="AJ15" s="32"/>
      <c r="AK15" s="32"/>
      <c r="AL15" s="32"/>
      <c r="AM15" s="32"/>
      <c r="AN15" s="32"/>
    </row>
    <row r="16" spans="1:40" x14ac:dyDescent="0.3">
      <c r="A16" s="59"/>
      <c r="B16" s="36"/>
      <c r="C16" s="36"/>
      <c r="D16" s="36"/>
      <c r="E16" s="36"/>
      <c r="F16" s="36"/>
      <c r="G16" s="36"/>
      <c r="H16" s="36"/>
      <c r="I16" s="36"/>
      <c r="J16" s="109">
        <f>SUM(J13:J15)</f>
        <v>752205</v>
      </c>
      <c r="M16" s="59"/>
      <c r="N16" s="32"/>
      <c r="O16" s="32"/>
      <c r="P16" s="32"/>
      <c r="Q16" s="32"/>
      <c r="R16" s="32"/>
      <c r="S16" s="32"/>
      <c r="T16" s="32"/>
      <c r="U16" s="32"/>
      <c r="W16" s="35"/>
      <c r="X16" s="32"/>
      <c r="Y16" s="32"/>
      <c r="Z16" s="32"/>
      <c r="AA16" s="32"/>
      <c r="AB16" s="32"/>
      <c r="AC16" s="32"/>
      <c r="AD16" s="32"/>
      <c r="AE16" s="32"/>
    </row>
    <row r="17" spans="1:41" x14ac:dyDescent="0.3">
      <c r="A17" s="59"/>
      <c r="B17" s="36"/>
      <c r="C17" s="36"/>
      <c r="D17" s="36"/>
      <c r="E17" s="36"/>
      <c r="F17" s="36"/>
      <c r="G17" s="36"/>
      <c r="H17" s="36"/>
      <c r="I17" s="36"/>
      <c r="J17" s="109"/>
      <c r="M17" s="59"/>
      <c r="N17" s="32"/>
      <c r="O17" s="32"/>
      <c r="P17" s="32"/>
      <c r="Q17" s="32"/>
      <c r="R17" s="32"/>
      <c r="S17" s="32"/>
      <c r="T17" s="32"/>
      <c r="U17" s="32"/>
      <c r="W17" s="35"/>
      <c r="X17" s="32"/>
      <c r="Y17" s="32"/>
      <c r="Z17" s="32"/>
      <c r="AA17" s="32"/>
      <c r="AB17" s="32"/>
      <c r="AC17" s="32"/>
      <c r="AD17" s="32"/>
      <c r="AE17" s="32"/>
    </row>
    <row r="18" spans="1:41" ht="12.75" customHeight="1" x14ac:dyDescent="0.3">
      <c r="A18" s="212" t="s">
        <v>198</v>
      </c>
      <c r="B18" s="212"/>
      <c r="C18" s="212"/>
      <c r="D18" s="212"/>
      <c r="E18" s="212"/>
      <c r="F18" s="212"/>
      <c r="G18" s="212"/>
      <c r="H18" s="212"/>
      <c r="I18" s="212"/>
      <c r="J18" s="212"/>
      <c r="M18" s="207" t="s">
        <v>198</v>
      </c>
      <c r="N18" s="207"/>
      <c r="O18" s="207"/>
      <c r="P18" s="207"/>
      <c r="Q18" s="207"/>
      <c r="R18" s="207"/>
      <c r="S18" s="207"/>
      <c r="T18" s="207"/>
      <c r="U18" s="207"/>
      <c r="V18" s="107"/>
      <c r="W18" s="35"/>
    </row>
    <row r="19" spans="1:41" s="48" customFormat="1" ht="25.5" customHeight="1" x14ac:dyDescent="0.3">
      <c r="A19" s="180" t="s">
        <v>43</v>
      </c>
      <c r="B19" s="187" t="s">
        <v>0</v>
      </c>
      <c r="C19" s="187" t="s">
        <v>70</v>
      </c>
      <c r="D19" s="200" t="s">
        <v>71</v>
      </c>
      <c r="E19" s="201"/>
      <c r="F19" s="187" t="s">
        <v>59</v>
      </c>
      <c r="G19" s="187" t="s">
        <v>24</v>
      </c>
      <c r="H19" s="187" t="s">
        <v>3</v>
      </c>
      <c r="I19" s="187" t="s">
        <v>4</v>
      </c>
      <c r="J19" s="185" t="s">
        <v>40</v>
      </c>
      <c r="K19" s="36"/>
      <c r="L19" s="90"/>
      <c r="M19" s="180" t="s">
        <v>43</v>
      </c>
      <c r="N19" s="185" t="s">
        <v>0</v>
      </c>
      <c r="O19" s="187" t="s">
        <v>70</v>
      </c>
      <c r="P19" s="200" t="s">
        <v>71</v>
      </c>
      <c r="Q19" s="201"/>
      <c r="R19" s="187" t="s">
        <v>59</v>
      </c>
      <c r="S19" s="187" t="s">
        <v>24</v>
      </c>
      <c r="T19" s="187" t="s">
        <v>3</v>
      </c>
      <c r="U19" s="187" t="s">
        <v>4</v>
      </c>
    </row>
    <row r="20" spans="1:41" s="48" customFormat="1" ht="12.75" customHeight="1" x14ac:dyDescent="0.3">
      <c r="A20" s="181"/>
      <c r="B20" s="187"/>
      <c r="C20" s="187"/>
      <c r="D20" s="126" t="s">
        <v>5</v>
      </c>
      <c r="E20" s="126" t="s">
        <v>6</v>
      </c>
      <c r="F20" s="187"/>
      <c r="G20" s="187"/>
      <c r="H20" s="187"/>
      <c r="I20" s="187"/>
      <c r="J20" s="186"/>
      <c r="K20" s="36"/>
      <c r="L20" s="90"/>
      <c r="M20" s="181"/>
      <c r="N20" s="186"/>
      <c r="O20" s="187"/>
      <c r="P20" s="126" t="s">
        <v>5</v>
      </c>
      <c r="Q20" s="126" t="s">
        <v>6</v>
      </c>
      <c r="R20" s="187"/>
      <c r="S20" s="187"/>
      <c r="T20" s="187"/>
      <c r="U20" s="187"/>
    </row>
    <row r="21" spans="1:41" s="48" customFormat="1" x14ac:dyDescent="0.3">
      <c r="A21" s="49" t="s">
        <v>44</v>
      </c>
      <c r="B21" s="6">
        <v>13384</v>
      </c>
      <c r="C21" s="6">
        <v>8346</v>
      </c>
      <c r="D21" s="6">
        <v>984</v>
      </c>
      <c r="E21" s="6">
        <v>4054</v>
      </c>
      <c r="F21" s="6">
        <v>3086</v>
      </c>
      <c r="G21" s="6">
        <v>7140</v>
      </c>
      <c r="H21" s="6">
        <v>5965</v>
      </c>
      <c r="I21" s="95">
        <v>7933</v>
      </c>
      <c r="J21" s="6">
        <v>27281</v>
      </c>
      <c r="K21" s="36"/>
      <c r="L21" s="90"/>
      <c r="M21" s="49" t="s">
        <v>44</v>
      </c>
      <c r="N21" s="94">
        <f t="shared" ref="N21:Q27" si="2">B21/$J21*100</f>
        <v>49.059785198489791</v>
      </c>
      <c r="O21" s="94">
        <f t="shared" si="2"/>
        <v>30.592720208203509</v>
      </c>
      <c r="P21" s="94">
        <f t="shared" si="2"/>
        <v>3.6069059052087535</v>
      </c>
      <c r="Q21" s="94">
        <f t="shared" si="2"/>
        <v>14.860159085077527</v>
      </c>
      <c r="R21" s="94">
        <f t="shared" ref="R21:U27" si="3">F21/$J21*100</f>
        <v>11.311902056376233</v>
      </c>
      <c r="S21" s="94">
        <f t="shared" si="3"/>
        <v>26.172061141453757</v>
      </c>
      <c r="T21" s="94">
        <f t="shared" si="3"/>
        <v>21.865034272937208</v>
      </c>
      <c r="U21" s="94">
        <f t="shared" si="3"/>
        <v>29.078846083354716</v>
      </c>
      <c r="V21" s="69"/>
      <c r="X21" s="69"/>
      <c r="Y21" s="69"/>
      <c r="Z21" s="69"/>
      <c r="AA21" s="69"/>
      <c r="AB21" s="69"/>
      <c r="AC21" s="69"/>
      <c r="AD21" s="69"/>
      <c r="AE21" s="69"/>
      <c r="AG21" s="69"/>
      <c r="AH21" s="69"/>
      <c r="AI21" s="69"/>
      <c r="AJ21" s="69"/>
      <c r="AK21" s="69"/>
      <c r="AL21" s="69"/>
      <c r="AM21" s="69"/>
      <c r="AN21" s="69"/>
    </row>
    <row r="22" spans="1:41" s="48" customFormat="1" x14ac:dyDescent="0.3">
      <c r="A22" s="49" t="s">
        <v>54</v>
      </c>
      <c r="B22" s="6">
        <v>24351</v>
      </c>
      <c r="C22" s="6">
        <v>16815</v>
      </c>
      <c r="D22" s="6">
        <v>2874</v>
      </c>
      <c r="E22" s="6">
        <v>4662</v>
      </c>
      <c r="F22" s="6">
        <v>3691</v>
      </c>
      <c r="G22" s="6">
        <v>8353</v>
      </c>
      <c r="H22" s="6">
        <v>15552</v>
      </c>
      <c r="I22" s="95">
        <v>48505</v>
      </c>
      <c r="J22" s="6">
        <v>88407</v>
      </c>
      <c r="K22" s="36"/>
      <c r="L22" s="90"/>
      <c r="M22" s="49" t="s">
        <v>54</v>
      </c>
      <c r="N22" s="94">
        <f t="shared" si="2"/>
        <v>27.54419898876786</v>
      </c>
      <c r="O22" s="94">
        <f t="shared" si="2"/>
        <v>19.019987105093488</v>
      </c>
      <c r="P22" s="94">
        <f t="shared" si="2"/>
        <v>3.2508737995860058</v>
      </c>
      <c r="Q22" s="94">
        <f t="shared" si="2"/>
        <v>5.2733380840883646</v>
      </c>
      <c r="R22" s="94">
        <f t="shared" si="3"/>
        <v>4.1750087662741642</v>
      </c>
      <c r="S22" s="94">
        <f t="shared" si="3"/>
        <v>9.4483468503625279</v>
      </c>
      <c r="T22" s="94">
        <f t="shared" si="3"/>
        <v>17.591367199429907</v>
      </c>
      <c r="U22" s="94">
        <f t="shared" si="3"/>
        <v>54.865564943952407</v>
      </c>
      <c r="V22" s="69"/>
      <c r="X22" s="69"/>
      <c r="Y22" s="69"/>
      <c r="Z22" s="69"/>
      <c r="AA22" s="69"/>
      <c r="AB22" s="69"/>
      <c r="AC22" s="69"/>
      <c r="AD22" s="69"/>
      <c r="AE22" s="69"/>
      <c r="AG22" s="69"/>
      <c r="AH22" s="69"/>
      <c r="AI22" s="69"/>
      <c r="AJ22" s="69"/>
      <c r="AK22" s="69"/>
      <c r="AL22" s="69"/>
      <c r="AM22" s="69"/>
      <c r="AN22" s="69"/>
    </row>
    <row r="23" spans="1:41" s="48" customFormat="1" x14ac:dyDescent="0.3">
      <c r="A23" s="54" t="s">
        <v>46</v>
      </c>
      <c r="B23" s="6">
        <v>39467</v>
      </c>
      <c r="C23" s="6">
        <v>28488</v>
      </c>
      <c r="D23" s="6">
        <v>4299</v>
      </c>
      <c r="E23" s="6">
        <v>6680</v>
      </c>
      <c r="F23" s="6">
        <v>7969</v>
      </c>
      <c r="G23" s="6">
        <v>14649</v>
      </c>
      <c r="H23" s="6">
        <v>23703</v>
      </c>
      <c r="I23" s="95">
        <v>47286</v>
      </c>
      <c r="J23" s="6">
        <v>110457</v>
      </c>
      <c r="K23" s="36"/>
      <c r="L23" s="90"/>
      <c r="M23" s="54" t="s">
        <v>46</v>
      </c>
      <c r="N23" s="94">
        <f t="shared" si="2"/>
        <v>35.730646314855555</v>
      </c>
      <c r="O23" s="94">
        <f t="shared" si="2"/>
        <v>25.791031804231512</v>
      </c>
      <c r="P23" s="94">
        <f t="shared" si="2"/>
        <v>3.8920122762704041</v>
      </c>
      <c r="Q23" s="94">
        <f t="shared" si="2"/>
        <v>6.04760223435364</v>
      </c>
      <c r="R23" s="94">
        <f t="shared" si="3"/>
        <v>7.2145721864616998</v>
      </c>
      <c r="S23" s="94">
        <f t="shared" si="3"/>
        <v>13.26217442081534</v>
      </c>
      <c r="T23" s="94">
        <f t="shared" si="3"/>
        <v>21.459029305521607</v>
      </c>
      <c r="U23" s="94">
        <f t="shared" si="3"/>
        <v>42.809419049947039</v>
      </c>
      <c r="V23" s="69"/>
      <c r="X23" s="69"/>
      <c r="Y23" s="69"/>
      <c r="Z23" s="69"/>
      <c r="AA23" s="69"/>
      <c r="AB23" s="69"/>
      <c r="AC23" s="69"/>
      <c r="AD23" s="69"/>
      <c r="AE23" s="69"/>
      <c r="AG23" s="69"/>
      <c r="AH23" s="69"/>
      <c r="AI23" s="69"/>
      <c r="AJ23" s="69"/>
      <c r="AK23" s="69"/>
      <c r="AL23" s="69"/>
      <c r="AM23" s="69"/>
      <c r="AN23" s="69"/>
    </row>
    <row r="24" spans="1:41" s="48" customFormat="1" x14ac:dyDescent="0.3">
      <c r="A24" s="54" t="s">
        <v>55</v>
      </c>
      <c r="B24" s="6">
        <v>152737</v>
      </c>
      <c r="C24" s="6">
        <v>107601</v>
      </c>
      <c r="D24" s="6">
        <v>11855</v>
      </c>
      <c r="E24" s="6">
        <v>33281</v>
      </c>
      <c r="F24" s="6">
        <v>32623</v>
      </c>
      <c r="G24" s="6">
        <v>65904</v>
      </c>
      <c r="H24" s="6">
        <v>40892</v>
      </c>
      <c r="I24" s="95">
        <v>124075</v>
      </c>
      <c r="J24" s="6">
        <v>317704</v>
      </c>
      <c r="K24" s="36"/>
      <c r="L24" s="90"/>
      <c r="M24" s="54" t="s">
        <v>55</v>
      </c>
      <c r="N24" s="94">
        <f t="shared" si="2"/>
        <v>48.075252436229945</v>
      </c>
      <c r="O24" s="94">
        <f t="shared" si="2"/>
        <v>33.868317679349332</v>
      </c>
      <c r="P24" s="94">
        <f t="shared" si="2"/>
        <v>3.7314607307430818</v>
      </c>
      <c r="Q24" s="94">
        <f t="shared" si="2"/>
        <v>10.475474026137537</v>
      </c>
      <c r="R24" s="94">
        <f t="shared" si="3"/>
        <v>10.268363004557701</v>
      </c>
      <c r="S24" s="94">
        <f t="shared" si="3"/>
        <v>20.743837030695239</v>
      </c>
      <c r="T24" s="94">
        <f t="shared" si="3"/>
        <v>12.871100143529826</v>
      </c>
      <c r="U24" s="94">
        <f t="shared" si="3"/>
        <v>39.053647420240225</v>
      </c>
      <c r="V24" s="69"/>
      <c r="X24" s="69"/>
      <c r="Y24" s="69"/>
      <c r="Z24" s="69"/>
      <c r="AA24" s="69"/>
      <c r="AB24" s="69"/>
      <c r="AC24" s="69"/>
      <c r="AD24" s="69"/>
      <c r="AE24" s="69"/>
      <c r="AG24" s="69"/>
      <c r="AH24" s="69"/>
      <c r="AI24" s="69"/>
      <c r="AJ24" s="69"/>
      <c r="AK24" s="69"/>
      <c r="AL24" s="69"/>
      <c r="AM24" s="69"/>
      <c r="AN24" s="69"/>
    </row>
    <row r="25" spans="1:41" s="48" customFormat="1" x14ac:dyDescent="0.3">
      <c r="A25" s="49" t="s">
        <v>57</v>
      </c>
      <c r="B25" s="6">
        <v>6569</v>
      </c>
      <c r="C25" s="6">
        <v>4348</v>
      </c>
      <c r="D25" s="6">
        <v>492</v>
      </c>
      <c r="E25" s="6">
        <v>1729</v>
      </c>
      <c r="F25" s="6">
        <v>1378</v>
      </c>
      <c r="G25" s="6">
        <v>3108</v>
      </c>
      <c r="H25" s="6">
        <v>2879</v>
      </c>
      <c r="I25" s="95">
        <v>6276</v>
      </c>
      <c r="J25" s="6">
        <v>15724</v>
      </c>
      <c r="K25" s="36"/>
      <c r="L25" s="90"/>
      <c r="M25" s="49" t="s">
        <v>57</v>
      </c>
      <c r="N25" s="94">
        <f t="shared" si="2"/>
        <v>41.776901551767999</v>
      </c>
      <c r="O25" s="94">
        <f t="shared" si="2"/>
        <v>27.651996947341644</v>
      </c>
      <c r="P25" s="94">
        <f t="shared" si="2"/>
        <v>3.1289748155685575</v>
      </c>
      <c r="Q25" s="94">
        <f t="shared" si="2"/>
        <v>10.995929788857797</v>
      </c>
      <c r="R25" s="94">
        <f t="shared" si="3"/>
        <v>8.7636733655558388</v>
      </c>
      <c r="S25" s="94">
        <f t="shared" si="3"/>
        <v>19.765962859323327</v>
      </c>
      <c r="T25" s="94">
        <f t="shared" si="3"/>
        <v>18.309590435003816</v>
      </c>
      <c r="U25" s="94">
        <f t="shared" si="3"/>
        <v>39.913508013228189</v>
      </c>
      <c r="V25" s="69"/>
      <c r="X25" s="69"/>
      <c r="Y25" s="69"/>
      <c r="Z25" s="69"/>
      <c r="AA25" s="69"/>
      <c r="AB25" s="69"/>
      <c r="AC25" s="69"/>
      <c r="AD25" s="69"/>
      <c r="AE25" s="69"/>
      <c r="AG25" s="69"/>
      <c r="AH25" s="69"/>
      <c r="AI25" s="69"/>
      <c r="AJ25" s="69"/>
      <c r="AK25" s="69"/>
      <c r="AL25" s="69"/>
      <c r="AM25" s="69"/>
      <c r="AN25" s="69"/>
    </row>
    <row r="26" spans="1:41" s="48" customFormat="1" x14ac:dyDescent="0.3">
      <c r="A26" s="49" t="s">
        <v>49</v>
      </c>
      <c r="B26" s="6">
        <v>7877</v>
      </c>
      <c r="C26" s="6">
        <v>5404</v>
      </c>
      <c r="D26" s="6">
        <v>717</v>
      </c>
      <c r="E26" s="6">
        <v>1756</v>
      </c>
      <c r="F26" s="6">
        <v>1714</v>
      </c>
      <c r="G26" s="6">
        <v>3470</v>
      </c>
      <c r="H26" s="6">
        <v>4005</v>
      </c>
      <c r="I26" s="95">
        <v>8147</v>
      </c>
      <c r="J26" s="6">
        <v>20029</v>
      </c>
      <c r="K26" s="36"/>
      <c r="L26" s="90"/>
      <c r="M26" s="49" t="s">
        <v>49</v>
      </c>
      <c r="N26" s="94">
        <f t="shared" si="2"/>
        <v>39.327974437066253</v>
      </c>
      <c r="O26" s="94">
        <f t="shared" si="2"/>
        <v>26.980877727295422</v>
      </c>
      <c r="P26" s="94">
        <f t="shared" si="2"/>
        <v>3.5798092765490037</v>
      </c>
      <c r="Q26" s="94">
        <f t="shared" si="2"/>
        <v>8.7672874332218278</v>
      </c>
      <c r="R26" s="94">
        <f t="shared" si="3"/>
        <v>8.5575914923361118</v>
      </c>
      <c r="S26" s="94">
        <f t="shared" si="3"/>
        <v>17.32487892555794</v>
      </c>
      <c r="T26" s="94">
        <f t="shared" si="3"/>
        <v>19.996005791602176</v>
      </c>
      <c r="U26" s="94">
        <f t="shared" si="3"/>
        <v>40.676019771331568</v>
      </c>
      <c r="V26" s="69"/>
      <c r="X26" s="69"/>
      <c r="Y26" s="69"/>
      <c r="Z26" s="69"/>
      <c r="AA26" s="69"/>
      <c r="AB26" s="69"/>
      <c r="AC26" s="69"/>
      <c r="AD26" s="69"/>
      <c r="AE26" s="69"/>
      <c r="AG26" s="69"/>
      <c r="AH26" s="69"/>
      <c r="AI26" s="69"/>
      <c r="AJ26" s="69"/>
      <c r="AK26" s="69"/>
      <c r="AL26" s="69"/>
      <c r="AM26" s="69"/>
      <c r="AN26" s="69"/>
    </row>
    <row r="27" spans="1:41" s="48" customFormat="1" x14ac:dyDescent="0.3">
      <c r="A27" s="54" t="s">
        <v>50</v>
      </c>
      <c r="B27" s="6">
        <v>50665</v>
      </c>
      <c r="C27" s="6">
        <v>38740</v>
      </c>
      <c r="D27" s="6">
        <v>3534</v>
      </c>
      <c r="E27" s="6">
        <v>8391</v>
      </c>
      <c r="F27" s="6">
        <v>7655</v>
      </c>
      <c r="G27" s="6">
        <v>16045</v>
      </c>
      <c r="H27" s="6">
        <v>16729</v>
      </c>
      <c r="I27" s="95">
        <v>105210</v>
      </c>
      <c r="J27" s="6">
        <v>172604</v>
      </c>
      <c r="K27" s="36"/>
      <c r="L27" s="90"/>
      <c r="M27" s="54" t="s">
        <v>50</v>
      </c>
      <c r="N27" s="94">
        <f t="shared" si="2"/>
        <v>29.353317420222012</v>
      </c>
      <c r="O27" s="94">
        <f t="shared" si="2"/>
        <v>22.44443929457023</v>
      </c>
      <c r="P27" s="94">
        <f t="shared" si="2"/>
        <v>2.0474612407591946</v>
      </c>
      <c r="Q27" s="94">
        <f t="shared" si="2"/>
        <v>4.8614168848925869</v>
      </c>
      <c r="R27" s="94">
        <f t="shared" si="3"/>
        <v>4.4350072999466983</v>
      </c>
      <c r="S27" s="94">
        <f t="shared" si="3"/>
        <v>9.2958448239901728</v>
      </c>
      <c r="T27" s="94">
        <f t="shared" si="3"/>
        <v>9.6921276447822766</v>
      </c>
      <c r="U27" s="94">
        <f t="shared" si="3"/>
        <v>60.954554934995706</v>
      </c>
      <c r="V27" s="69"/>
      <c r="X27" s="69"/>
      <c r="Y27" s="69"/>
      <c r="Z27" s="69"/>
      <c r="AA27" s="69"/>
      <c r="AB27" s="69"/>
      <c r="AC27" s="69"/>
      <c r="AD27" s="69"/>
      <c r="AE27" s="69"/>
      <c r="AG27" s="69"/>
      <c r="AH27" s="69"/>
      <c r="AI27" s="69"/>
      <c r="AJ27" s="69"/>
      <c r="AK27" s="69"/>
      <c r="AL27" s="69"/>
      <c r="AM27" s="69"/>
      <c r="AN27" s="69"/>
    </row>
    <row r="28" spans="1:41" s="48" customFormat="1" x14ac:dyDescent="0.3">
      <c r="A28" s="81"/>
      <c r="B28" s="36"/>
      <c r="C28" s="36"/>
      <c r="D28" s="36"/>
      <c r="E28" s="36"/>
      <c r="F28" s="36"/>
      <c r="G28" s="36"/>
      <c r="H28" s="36"/>
      <c r="I28" s="36"/>
      <c r="J28" s="109">
        <f>SUM(J21:J27)</f>
        <v>752206</v>
      </c>
      <c r="K28" s="36"/>
      <c r="L28" s="90"/>
      <c r="M28" s="81"/>
      <c r="N28" s="35"/>
      <c r="O28" s="35"/>
      <c r="P28" s="35"/>
      <c r="Q28" s="35"/>
      <c r="R28" s="35"/>
      <c r="S28" s="35"/>
      <c r="T28" s="35"/>
      <c r="U28" s="35"/>
      <c r="X28" s="69"/>
      <c r="Y28" s="69"/>
      <c r="Z28" s="69"/>
      <c r="AA28" s="69"/>
      <c r="AB28" s="69"/>
      <c r="AC28" s="69"/>
      <c r="AD28" s="69"/>
      <c r="AE28" s="69"/>
      <c r="AG28" s="69"/>
      <c r="AH28" s="69"/>
      <c r="AI28" s="69"/>
      <c r="AJ28" s="69"/>
      <c r="AK28" s="69"/>
      <c r="AL28" s="69"/>
      <c r="AM28" s="69"/>
      <c r="AN28" s="69"/>
    </row>
    <row r="29" spans="1:41" s="161" customFormat="1" x14ac:dyDescent="0.3">
      <c r="A29" s="212" t="s">
        <v>199</v>
      </c>
      <c r="B29" s="212"/>
      <c r="C29" s="212"/>
      <c r="D29" s="212"/>
      <c r="E29" s="212"/>
      <c r="F29" s="212"/>
      <c r="G29" s="212"/>
      <c r="H29" s="212"/>
      <c r="I29" s="212"/>
      <c r="J29" s="212"/>
      <c r="K29" s="174"/>
      <c r="L29" s="159"/>
      <c r="M29" s="207" t="s">
        <v>199</v>
      </c>
      <c r="N29" s="207"/>
      <c r="O29" s="207"/>
      <c r="P29" s="207"/>
      <c r="Q29" s="207"/>
      <c r="R29" s="207"/>
      <c r="S29" s="207"/>
      <c r="T29" s="207"/>
      <c r="U29" s="207"/>
      <c r="V29" s="170"/>
      <c r="Y29" s="166"/>
      <c r="Z29" s="166"/>
      <c r="AA29" s="166"/>
      <c r="AB29" s="166"/>
      <c r="AC29" s="166"/>
      <c r="AD29" s="166"/>
      <c r="AE29" s="166"/>
      <c r="AF29" s="166"/>
      <c r="AH29" s="166"/>
      <c r="AI29" s="166"/>
      <c r="AJ29" s="166"/>
      <c r="AK29" s="166"/>
      <c r="AL29" s="166"/>
      <c r="AM29" s="166"/>
      <c r="AN29" s="166"/>
      <c r="AO29" s="166"/>
    </row>
    <row r="30" spans="1:41" s="161" customFormat="1" x14ac:dyDescent="0.3">
      <c r="A30" s="180" t="s">
        <v>43</v>
      </c>
      <c r="B30" s="187" t="s">
        <v>0</v>
      </c>
      <c r="C30" s="187" t="s">
        <v>70</v>
      </c>
      <c r="D30" s="200" t="s">
        <v>71</v>
      </c>
      <c r="E30" s="201"/>
      <c r="F30" s="187" t="s">
        <v>59</v>
      </c>
      <c r="G30" s="187" t="s">
        <v>24</v>
      </c>
      <c r="H30" s="187" t="s">
        <v>3</v>
      </c>
      <c r="I30" s="187" t="s">
        <v>4</v>
      </c>
      <c r="J30" s="185" t="s">
        <v>40</v>
      </c>
      <c r="K30" s="151"/>
      <c r="L30" s="159"/>
      <c r="M30" s="180" t="s">
        <v>43</v>
      </c>
      <c r="N30" s="185" t="s">
        <v>0</v>
      </c>
      <c r="O30" s="187" t="s">
        <v>70</v>
      </c>
      <c r="P30" s="200" t="s">
        <v>71</v>
      </c>
      <c r="Q30" s="201"/>
      <c r="R30" s="187" t="s">
        <v>59</v>
      </c>
      <c r="S30" s="187" t="s">
        <v>24</v>
      </c>
      <c r="T30" s="187" t="s">
        <v>3</v>
      </c>
      <c r="U30" s="187" t="s">
        <v>4</v>
      </c>
      <c r="V30" s="170"/>
      <c r="Y30" s="166"/>
      <c r="Z30" s="166"/>
      <c r="AA30" s="166"/>
      <c r="AB30" s="166"/>
      <c r="AC30" s="166"/>
      <c r="AD30" s="166"/>
      <c r="AE30" s="166"/>
      <c r="AF30" s="166"/>
      <c r="AH30" s="166"/>
      <c r="AI30" s="166"/>
      <c r="AJ30" s="166"/>
      <c r="AK30" s="166"/>
      <c r="AL30" s="166"/>
      <c r="AM30" s="166"/>
      <c r="AN30" s="166"/>
      <c r="AO30" s="166"/>
    </row>
    <row r="31" spans="1:41" s="161" customFormat="1" x14ac:dyDescent="0.3">
      <c r="A31" s="181"/>
      <c r="B31" s="187"/>
      <c r="C31" s="187"/>
      <c r="D31" s="162" t="s">
        <v>5</v>
      </c>
      <c r="E31" s="162" t="s">
        <v>6</v>
      </c>
      <c r="F31" s="187"/>
      <c r="G31" s="187"/>
      <c r="H31" s="187"/>
      <c r="I31" s="187"/>
      <c r="J31" s="186"/>
      <c r="K31" s="151"/>
      <c r="L31" s="159"/>
      <c r="M31" s="181"/>
      <c r="N31" s="186"/>
      <c r="O31" s="187"/>
      <c r="P31" s="162" t="s">
        <v>5</v>
      </c>
      <c r="Q31" s="162" t="s">
        <v>6</v>
      </c>
      <c r="R31" s="187"/>
      <c r="S31" s="187"/>
      <c r="T31" s="187"/>
      <c r="U31" s="187"/>
      <c r="V31" s="170"/>
      <c r="Y31" s="166"/>
      <c r="Z31" s="166"/>
      <c r="AA31" s="166"/>
      <c r="AB31" s="166"/>
      <c r="AC31" s="166"/>
      <c r="AD31" s="166"/>
      <c r="AE31" s="166"/>
      <c r="AF31" s="166"/>
      <c r="AH31" s="166"/>
      <c r="AI31" s="166"/>
      <c r="AJ31" s="166"/>
      <c r="AK31" s="166"/>
      <c r="AL31" s="166"/>
      <c r="AM31" s="166"/>
      <c r="AN31" s="166"/>
      <c r="AO31" s="166"/>
    </row>
    <row r="32" spans="1:41" s="161" customFormat="1" ht="27.6" x14ac:dyDescent="0.3">
      <c r="A32" s="171" t="s">
        <v>174</v>
      </c>
      <c r="B32" s="163">
        <v>2101</v>
      </c>
      <c r="C32" s="163">
        <v>1497</v>
      </c>
      <c r="D32" s="163">
        <v>132</v>
      </c>
      <c r="E32" s="163">
        <v>472</v>
      </c>
      <c r="F32" s="163">
        <v>524</v>
      </c>
      <c r="G32" s="163">
        <v>996</v>
      </c>
      <c r="H32" s="163">
        <v>1010</v>
      </c>
      <c r="I32" s="164">
        <v>1574</v>
      </c>
      <c r="J32" s="163">
        <v>4685</v>
      </c>
      <c r="K32" s="159"/>
      <c r="L32" s="159"/>
      <c r="M32" s="171" t="s">
        <v>174</v>
      </c>
      <c r="N32" s="165">
        <f t="shared" ref="N32:U35" si="4">B32/$J32*100</f>
        <v>44.845250800426896</v>
      </c>
      <c r="O32" s="165">
        <f t="shared" si="4"/>
        <v>31.953041622198509</v>
      </c>
      <c r="P32" s="165">
        <f t="shared" si="4"/>
        <v>2.8175026680896478</v>
      </c>
      <c r="Q32" s="165">
        <f t="shared" si="4"/>
        <v>10.074706510138741</v>
      </c>
      <c r="R32" s="165">
        <f t="shared" si="4"/>
        <v>11.184631803628601</v>
      </c>
      <c r="S32" s="165">
        <f t="shared" si="4"/>
        <v>21.259338313767344</v>
      </c>
      <c r="T32" s="165">
        <f t="shared" si="4"/>
        <v>21.558164354322304</v>
      </c>
      <c r="U32" s="165">
        <f t="shared" si="4"/>
        <v>33.596584845250796</v>
      </c>
      <c r="V32" s="170"/>
      <c r="Y32" s="166"/>
      <c r="Z32" s="166"/>
      <c r="AA32" s="166"/>
      <c r="AB32" s="166"/>
      <c r="AC32" s="166"/>
      <c r="AD32" s="166"/>
      <c r="AE32" s="166"/>
      <c r="AF32" s="166"/>
      <c r="AH32" s="166"/>
      <c r="AI32" s="166"/>
      <c r="AJ32" s="166"/>
      <c r="AK32" s="166"/>
      <c r="AL32" s="166"/>
      <c r="AM32" s="166"/>
      <c r="AN32" s="166"/>
      <c r="AO32" s="166"/>
    </row>
    <row r="33" spans="1:41" s="161" customFormat="1" ht="41.4" x14ac:dyDescent="0.3">
      <c r="A33" s="171" t="s">
        <v>175</v>
      </c>
      <c r="B33" s="163">
        <v>681</v>
      </c>
      <c r="C33" s="163">
        <v>473</v>
      </c>
      <c r="D33" s="163">
        <v>59</v>
      </c>
      <c r="E33" s="163">
        <v>148</v>
      </c>
      <c r="F33" s="163">
        <v>129</v>
      </c>
      <c r="G33" s="163">
        <v>278</v>
      </c>
      <c r="H33" s="163">
        <v>364</v>
      </c>
      <c r="I33" s="164">
        <v>907</v>
      </c>
      <c r="J33" s="163">
        <v>1952</v>
      </c>
      <c r="K33" s="159"/>
      <c r="L33" s="159"/>
      <c r="M33" s="171" t="s">
        <v>175</v>
      </c>
      <c r="N33" s="165">
        <f t="shared" si="4"/>
        <v>34.88729508196721</v>
      </c>
      <c r="O33" s="165">
        <f t="shared" si="4"/>
        <v>24.231557377049182</v>
      </c>
      <c r="P33" s="165">
        <f t="shared" si="4"/>
        <v>3.0225409836065573</v>
      </c>
      <c r="Q33" s="165">
        <f t="shared" si="4"/>
        <v>7.581967213114754</v>
      </c>
      <c r="R33" s="165">
        <f t="shared" si="4"/>
        <v>6.6086065573770485</v>
      </c>
      <c r="S33" s="165">
        <f t="shared" si="4"/>
        <v>14.241803278688526</v>
      </c>
      <c r="T33" s="165">
        <f t="shared" si="4"/>
        <v>18.647540983606557</v>
      </c>
      <c r="U33" s="165">
        <f t="shared" si="4"/>
        <v>46.465163934426229</v>
      </c>
      <c r="V33" s="170"/>
      <c r="Y33" s="166"/>
      <c r="Z33" s="166"/>
      <c r="AA33" s="166"/>
      <c r="AB33" s="166"/>
      <c r="AC33" s="166"/>
      <c r="AD33" s="166"/>
      <c r="AE33" s="166"/>
      <c r="AF33" s="166"/>
      <c r="AH33" s="166"/>
      <c r="AI33" s="166"/>
      <c r="AJ33" s="166"/>
      <c r="AK33" s="166"/>
      <c r="AL33" s="166"/>
      <c r="AM33" s="166"/>
      <c r="AN33" s="166"/>
      <c r="AO33" s="166"/>
    </row>
    <row r="34" spans="1:41" s="161" customFormat="1" ht="41.4" x14ac:dyDescent="0.3">
      <c r="A34" s="172" t="s">
        <v>164</v>
      </c>
      <c r="B34" s="163">
        <v>1886</v>
      </c>
      <c r="C34" s="163">
        <v>1305</v>
      </c>
      <c r="D34" s="163">
        <v>177</v>
      </c>
      <c r="E34" s="163">
        <v>404</v>
      </c>
      <c r="F34" s="163">
        <v>310</v>
      </c>
      <c r="G34" s="163">
        <v>714</v>
      </c>
      <c r="H34" s="163">
        <v>827</v>
      </c>
      <c r="I34" s="164">
        <v>2444</v>
      </c>
      <c r="J34" s="163">
        <v>5157</v>
      </c>
      <c r="K34" s="159"/>
      <c r="L34" s="159"/>
      <c r="M34" s="172" t="s">
        <v>164</v>
      </c>
      <c r="N34" s="165">
        <f t="shared" si="4"/>
        <v>36.571650184215635</v>
      </c>
      <c r="O34" s="165">
        <f t="shared" si="4"/>
        <v>25.305410122164052</v>
      </c>
      <c r="P34" s="165">
        <f t="shared" si="4"/>
        <v>3.4322280395578821</v>
      </c>
      <c r="Q34" s="165">
        <f t="shared" si="4"/>
        <v>7.8340120224936989</v>
      </c>
      <c r="R34" s="165">
        <f t="shared" si="4"/>
        <v>6.0112468489431841</v>
      </c>
      <c r="S34" s="165">
        <f t="shared" si="4"/>
        <v>13.845258871436883</v>
      </c>
      <c r="T34" s="165">
        <f t="shared" si="4"/>
        <v>16.036455303471008</v>
      </c>
      <c r="U34" s="165">
        <f t="shared" si="4"/>
        <v>47.391894512313357</v>
      </c>
      <c r="V34" s="170"/>
      <c r="Y34" s="166"/>
      <c r="Z34" s="166"/>
      <c r="AA34" s="166"/>
      <c r="AB34" s="166"/>
      <c r="AC34" s="166"/>
      <c r="AD34" s="166"/>
      <c r="AE34" s="166"/>
      <c r="AF34" s="166"/>
      <c r="AH34" s="166"/>
      <c r="AI34" s="166"/>
      <c r="AJ34" s="166"/>
      <c r="AK34" s="166"/>
      <c r="AL34" s="166"/>
      <c r="AM34" s="166"/>
      <c r="AN34" s="166"/>
      <c r="AO34" s="166"/>
    </row>
    <row r="35" spans="1:41" s="161" customFormat="1" ht="41.4" x14ac:dyDescent="0.3">
      <c r="A35" s="172" t="s">
        <v>165</v>
      </c>
      <c r="B35" s="163">
        <v>1902</v>
      </c>
      <c r="C35" s="163">
        <v>1073</v>
      </c>
      <c r="D35" s="163">
        <v>124</v>
      </c>
      <c r="E35" s="163">
        <v>704</v>
      </c>
      <c r="F35" s="163">
        <v>415</v>
      </c>
      <c r="G35" s="163">
        <v>1120</v>
      </c>
      <c r="H35" s="163">
        <v>677</v>
      </c>
      <c r="I35" s="164">
        <v>1351</v>
      </c>
      <c r="J35" s="163">
        <v>3929</v>
      </c>
      <c r="K35" s="159"/>
      <c r="L35" s="159"/>
      <c r="M35" s="172" t="s">
        <v>165</v>
      </c>
      <c r="N35" s="165">
        <f t="shared" si="4"/>
        <v>48.409264443878854</v>
      </c>
      <c r="O35" s="165">
        <f t="shared" si="4"/>
        <v>27.309748027487913</v>
      </c>
      <c r="P35" s="165">
        <f t="shared" si="4"/>
        <v>3.156019343344362</v>
      </c>
      <c r="Q35" s="165">
        <f t="shared" si="4"/>
        <v>17.918045304148638</v>
      </c>
      <c r="R35" s="165">
        <f t="shared" si="4"/>
        <v>10.562484092644439</v>
      </c>
      <c r="S35" s="165">
        <f t="shared" si="4"/>
        <v>28.505981165691015</v>
      </c>
      <c r="T35" s="165">
        <f t="shared" si="4"/>
        <v>17.2308475439043</v>
      </c>
      <c r="U35" s="165">
        <f t="shared" si="4"/>
        <v>34.385339781114787</v>
      </c>
      <c r="V35" s="170"/>
      <c r="Y35" s="166"/>
      <c r="Z35" s="166"/>
      <c r="AA35" s="166"/>
      <c r="AB35" s="166"/>
      <c r="AC35" s="166"/>
      <c r="AD35" s="166"/>
      <c r="AE35" s="166"/>
      <c r="AF35" s="166"/>
      <c r="AH35" s="166"/>
      <c r="AI35" s="166"/>
      <c r="AJ35" s="166"/>
      <c r="AK35" s="166"/>
      <c r="AL35" s="166"/>
      <c r="AM35" s="166"/>
      <c r="AN35" s="166"/>
      <c r="AO35" s="166"/>
    </row>
    <row r="36" spans="1:41" s="161" customFormat="1" ht="14.4" x14ac:dyDescent="0.3">
      <c r="A36" s="158"/>
      <c r="B36" s="158"/>
      <c r="C36" s="158"/>
      <c r="D36" s="158"/>
      <c r="E36" s="158"/>
      <c r="F36" s="158"/>
      <c r="G36" s="158"/>
      <c r="H36" s="158"/>
      <c r="I36" s="158"/>
      <c r="J36" s="173">
        <f>SUM(J32:J35)</f>
        <v>15723</v>
      </c>
      <c r="K36" s="173"/>
      <c r="L36" s="158"/>
      <c r="M36" s="158"/>
      <c r="N36" s="158"/>
      <c r="O36" s="158"/>
      <c r="P36" s="158"/>
      <c r="Q36" s="158"/>
      <c r="R36" s="158"/>
      <c r="S36" s="158"/>
      <c r="T36" s="158"/>
      <c r="U36" s="158"/>
      <c r="V36" s="170"/>
      <c r="Y36" s="166"/>
      <c r="Z36" s="166"/>
      <c r="AA36" s="166"/>
      <c r="AB36" s="166"/>
      <c r="AC36" s="166"/>
      <c r="AD36" s="166"/>
      <c r="AE36" s="166"/>
      <c r="AF36" s="166"/>
      <c r="AH36" s="166"/>
      <c r="AI36" s="166"/>
      <c r="AJ36" s="166"/>
      <c r="AK36" s="166"/>
      <c r="AL36" s="166"/>
      <c r="AM36" s="166"/>
      <c r="AN36" s="166"/>
      <c r="AO36" s="166"/>
    </row>
    <row r="37" spans="1:41" x14ac:dyDescent="0.3">
      <c r="A37" s="59"/>
      <c r="B37" s="36"/>
      <c r="C37" s="36"/>
      <c r="D37" s="36"/>
      <c r="E37" s="36"/>
      <c r="F37" s="36"/>
      <c r="G37" s="36"/>
      <c r="H37" s="36"/>
      <c r="I37" s="36"/>
      <c r="J37" s="36"/>
      <c r="M37" s="59"/>
      <c r="N37" s="32"/>
      <c r="O37" s="32"/>
      <c r="P37" s="32"/>
      <c r="Q37" s="32"/>
      <c r="R37" s="32"/>
      <c r="S37" s="32"/>
      <c r="T37" s="32"/>
      <c r="U37" s="32"/>
      <c r="X37" s="32"/>
      <c r="Y37" s="32"/>
      <c r="Z37" s="32"/>
      <c r="AA37" s="32"/>
      <c r="AB37" s="32"/>
      <c r="AC37" s="32"/>
      <c r="AD37" s="32"/>
      <c r="AE37" s="32"/>
    </row>
    <row r="38" spans="1:41" x14ac:dyDescent="0.3">
      <c r="A38" s="194" t="s">
        <v>120</v>
      </c>
      <c r="B38" s="194"/>
      <c r="C38" s="194"/>
      <c r="D38" s="194"/>
      <c r="E38" s="194"/>
      <c r="F38" s="194"/>
      <c r="G38" s="194"/>
      <c r="H38" s="194"/>
      <c r="I38" s="194"/>
      <c r="J38" s="194"/>
      <c r="M38" s="194" t="s">
        <v>120</v>
      </c>
      <c r="N38" s="194"/>
      <c r="O38" s="194"/>
      <c r="P38" s="194"/>
      <c r="Q38" s="194"/>
      <c r="R38" s="194"/>
      <c r="S38" s="194"/>
      <c r="T38" s="194"/>
      <c r="U38" s="194"/>
    </row>
    <row r="39" spans="1:41" ht="30.75" customHeight="1" x14ac:dyDescent="0.3">
      <c r="A39" s="204"/>
      <c r="B39" s="187" t="s">
        <v>0</v>
      </c>
      <c r="C39" s="187" t="s">
        <v>70</v>
      </c>
      <c r="D39" s="200" t="s">
        <v>71</v>
      </c>
      <c r="E39" s="201"/>
      <c r="F39" s="187" t="s">
        <v>59</v>
      </c>
      <c r="G39" s="187" t="s">
        <v>24</v>
      </c>
      <c r="H39" s="187" t="s">
        <v>3</v>
      </c>
      <c r="I39" s="187" t="s">
        <v>4</v>
      </c>
      <c r="J39" s="185" t="s">
        <v>40</v>
      </c>
      <c r="M39" s="198"/>
      <c r="N39" s="185" t="s">
        <v>0</v>
      </c>
      <c r="O39" s="185" t="s">
        <v>70</v>
      </c>
      <c r="P39" s="200" t="s">
        <v>71</v>
      </c>
      <c r="Q39" s="201"/>
      <c r="R39" s="187" t="s">
        <v>59</v>
      </c>
      <c r="S39" s="185" t="s">
        <v>11</v>
      </c>
      <c r="T39" s="185" t="s">
        <v>3</v>
      </c>
      <c r="U39" s="185" t="s">
        <v>4</v>
      </c>
    </row>
    <row r="40" spans="1:41" ht="12.75" customHeight="1" x14ac:dyDescent="0.3">
      <c r="A40" s="204"/>
      <c r="B40" s="187"/>
      <c r="C40" s="187"/>
      <c r="D40" s="126" t="s">
        <v>5</v>
      </c>
      <c r="E40" s="126" t="s">
        <v>6</v>
      </c>
      <c r="F40" s="187"/>
      <c r="G40" s="187"/>
      <c r="H40" s="187"/>
      <c r="I40" s="187"/>
      <c r="J40" s="186"/>
      <c r="M40" s="199"/>
      <c r="N40" s="186"/>
      <c r="O40" s="186"/>
      <c r="P40" s="126" t="s">
        <v>5</v>
      </c>
      <c r="Q40" s="126" t="s">
        <v>6</v>
      </c>
      <c r="R40" s="187"/>
      <c r="S40" s="186"/>
      <c r="T40" s="186"/>
      <c r="U40" s="186"/>
    </row>
    <row r="41" spans="1:41" x14ac:dyDescent="0.3">
      <c r="A41" s="49" t="s">
        <v>20</v>
      </c>
      <c r="B41" s="6">
        <v>126298</v>
      </c>
      <c r="C41" s="6">
        <v>89655</v>
      </c>
      <c r="D41" s="6">
        <v>9697</v>
      </c>
      <c r="E41" s="6">
        <v>26946</v>
      </c>
      <c r="F41" s="6">
        <v>22972</v>
      </c>
      <c r="G41" s="6">
        <v>49918</v>
      </c>
      <c r="H41" s="6">
        <v>47140</v>
      </c>
      <c r="I41" s="6">
        <v>163507</v>
      </c>
      <c r="J41" s="6">
        <v>336945</v>
      </c>
      <c r="M41" s="49" t="s">
        <v>20</v>
      </c>
      <c r="N41" s="93">
        <f t="shared" ref="N41:U42" si="5">B41/$J41*100</f>
        <v>37.483268782739017</v>
      </c>
      <c r="O41" s="93">
        <f t="shared" si="5"/>
        <v>26.608200151360013</v>
      </c>
      <c r="P41" s="93">
        <f t="shared" si="5"/>
        <v>2.8779177610589266</v>
      </c>
      <c r="Q41" s="93">
        <f t="shared" si="5"/>
        <v>7.9971508703200813</v>
      </c>
      <c r="R41" s="93">
        <f t="shared" si="5"/>
        <v>6.8177298965706568</v>
      </c>
      <c r="S41" s="93">
        <f t="shared" si="5"/>
        <v>14.81488076689074</v>
      </c>
      <c r="T41" s="93">
        <f t="shared" si="5"/>
        <v>13.990413865764442</v>
      </c>
      <c r="U41" s="93">
        <f t="shared" si="5"/>
        <v>48.526317351496537</v>
      </c>
      <c r="W41" s="35"/>
      <c r="X41" s="32"/>
      <c r="Y41" s="32"/>
      <c r="Z41" s="32"/>
      <c r="AA41" s="32"/>
      <c r="AB41" s="32"/>
      <c r="AC41" s="32"/>
      <c r="AD41" s="32"/>
      <c r="AE41" s="32"/>
      <c r="AG41" s="32"/>
      <c r="AH41" s="32"/>
      <c r="AI41" s="32"/>
      <c r="AJ41" s="32"/>
      <c r="AK41" s="32"/>
      <c r="AL41" s="32"/>
      <c r="AM41" s="32"/>
      <c r="AN41" s="32"/>
    </row>
    <row r="42" spans="1:41" x14ac:dyDescent="0.3">
      <c r="A42" s="49" t="s">
        <v>23</v>
      </c>
      <c r="B42" s="6">
        <v>157440</v>
      </c>
      <c r="C42" s="6">
        <v>111537</v>
      </c>
      <c r="D42" s="6">
        <v>14450</v>
      </c>
      <c r="E42" s="6">
        <v>31452</v>
      </c>
      <c r="F42" s="6">
        <v>33243</v>
      </c>
      <c r="G42" s="6">
        <v>64695</v>
      </c>
      <c r="H42" s="6">
        <v>58275</v>
      </c>
      <c r="I42" s="6">
        <v>156403</v>
      </c>
      <c r="J42" s="6">
        <v>372117</v>
      </c>
      <c r="M42" s="49" t="s">
        <v>21</v>
      </c>
      <c r="N42" s="93">
        <f t="shared" si="5"/>
        <v>42.309273696176206</v>
      </c>
      <c r="O42" s="93">
        <f t="shared" si="5"/>
        <v>29.973637323744949</v>
      </c>
      <c r="P42" s="93">
        <f t="shared" si="5"/>
        <v>3.8831872771198301</v>
      </c>
      <c r="Q42" s="93">
        <f t="shared" si="5"/>
        <v>8.4521803626278835</v>
      </c>
      <c r="R42" s="93">
        <f t="shared" si="5"/>
        <v>8.9334805988439125</v>
      </c>
      <c r="S42" s="93">
        <f t="shared" si="5"/>
        <v>17.385660961471793</v>
      </c>
      <c r="T42" s="93">
        <f t="shared" si="5"/>
        <v>15.660397133159732</v>
      </c>
      <c r="U42" s="93">
        <f t="shared" si="5"/>
        <v>42.030597903347605</v>
      </c>
      <c r="W42" s="35"/>
      <c r="X42" s="32"/>
      <c r="Y42" s="32"/>
      <c r="Z42" s="32"/>
      <c r="AA42" s="32"/>
      <c r="AB42" s="32"/>
      <c r="AC42" s="32"/>
      <c r="AD42" s="32"/>
      <c r="AE42" s="32"/>
      <c r="AG42" s="32"/>
      <c r="AH42" s="32"/>
      <c r="AI42" s="32"/>
      <c r="AJ42" s="32"/>
      <c r="AK42" s="32"/>
      <c r="AL42" s="32"/>
      <c r="AM42" s="32"/>
      <c r="AN42" s="32"/>
    </row>
    <row r="43" spans="1:41" x14ac:dyDescent="0.3">
      <c r="A43" s="59"/>
      <c r="B43" s="36"/>
      <c r="C43" s="36"/>
      <c r="D43" s="36"/>
      <c r="E43" s="36"/>
      <c r="F43" s="36"/>
      <c r="G43" s="36"/>
      <c r="H43" s="36"/>
      <c r="I43" s="36"/>
      <c r="J43" s="36">
        <f>SUM(J41:J42)</f>
        <v>709062</v>
      </c>
      <c r="M43" s="59"/>
      <c r="N43" s="32"/>
      <c r="O43" s="32"/>
      <c r="P43" s="32"/>
      <c r="Q43" s="32"/>
      <c r="R43" s="32"/>
      <c r="S43" s="32"/>
      <c r="T43" s="32"/>
      <c r="U43" s="32"/>
      <c r="W43" s="35"/>
      <c r="X43" s="32"/>
      <c r="Y43" s="32"/>
      <c r="Z43" s="32"/>
      <c r="AA43" s="32"/>
      <c r="AB43" s="32"/>
      <c r="AC43" s="32"/>
      <c r="AD43" s="32"/>
      <c r="AE43" s="32"/>
    </row>
    <row r="44" spans="1:41" ht="12" customHeight="1" x14ac:dyDescent="0.3">
      <c r="A44" s="110"/>
      <c r="B44" s="36"/>
      <c r="C44" s="36"/>
      <c r="D44" s="36"/>
      <c r="E44" s="36"/>
      <c r="F44" s="36"/>
      <c r="G44" s="36"/>
      <c r="H44" s="36"/>
      <c r="I44" s="36"/>
      <c r="J44" s="36"/>
      <c r="M44" s="59"/>
      <c r="N44" s="32"/>
      <c r="O44" s="32"/>
      <c r="P44" s="32"/>
      <c r="Q44" s="32"/>
      <c r="R44" s="32"/>
      <c r="S44" s="32"/>
      <c r="T44" s="32"/>
      <c r="U44" s="32"/>
      <c r="X44" s="32"/>
      <c r="Y44" s="32"/>
      <c r="Z44" s="32"/>
      <c r="AA44" s="32"/>
      <c r="AB44" s="32"/>
      <c r="AC44" s="32"/>
      <c r="AD44" s="32"/>
      <c r="AE44" s="32"/>
    </row>
    <row r="45" spans="1:41" ht="12.75" customHeight="1" x14ac:dyDescent="0.3">
      <c r="A45" s="197" t="s">
        <v>121</v>
      </c>
      <c r="B45" s="197"/>
      <c r="C45" s="197"/>
      <c r="D45" s="197"/>
      <c r="E45" s="197"/>
      <c r="F45" s="197"/>
      <c r="G45" s="197"/>
      <c r="H45" s="197"/>
      <c r="I45" s="197"/>
      <c r="J45" s="197"/>
      <c r="M45" s="197" t="s">
        <v>121</v>
      </c>
      <c r="N45" s="194"/>
      <c r="O45" s="194"/>
      <c r="P45" s="194"/>
      <c r="Q45" s="194"/>
      <c r="R45" s="194"/>
      <c r="S45" s="194"/>
      <c r="T45" s="194"/>
      <c r="U45" s="194"/>
    </row>
    <row r="46" spans="1:41" ht="30.75" customHeight="1" x14ac:dyDescent="0.3">
      <c r="A46" s="204"/>
      <c r="B46" s="187" t="s">
        <v>0</v>
      </c>
      <c r="C46" s="187" t="s">
        <v>70</v>
      </c>
      <c r="D46" s="200" t="s">
        <v>71</v>
      </c>
      <c r="E46" s="201"/>
      <c r="F46" s="187" t="s">
        <v>59</v>
      </c>
      <c r="G46" s="187" t="s">
        <v>24</v>
      </c>
      <c r="H46" s="187" t="s">
        <v>3</v>
      </c>
      <c r="I46" s="187" t="s">
        <v>4</v>
      </c>
      <c r="J46" s="185" t="s">
        <v>40</v>
      </c>
      <c r="M46" s="204"/>
      <c r="N46" s="187" t="s">
        <v>0</v>
      </c>
      <c r="O46" s="187" t="s">
        <v>70</v>
      </c>
      <c r="P46" s="200" t="s">
        <v>71</v>
      </c>
      <c r="Q46" s="201"/>
      <c r="R46" s="187" t="s">
        <v>59</v>
      </c>
      <c r="S46" s="187" t="s">
        <v>11</v>
      </c>
      <c r="T46" s="187" t="s">
        <v>3</v>
      </c>
      <c r="U46" s="187" t="s">
        <v>4</v>
      </c>
    </row>
    <row r="47" spans="1:41" x14ac:dyDescent="0.3">
      <c r="A47" s="204"/>
      <c r="B47" s="187"/>
      <c r="C47" s="187"/>
      <c r="D47" s="126" t="s">
        <v>5</v>
      </c>
      <c r="E47" s="126" t="s">
        <v>6</v>
      </c>
      <c r="F47" s="187"/>
      <c r="G47" s="187"/>
      <c r="H47" s="187"/>
      <c r="I47" s="187"/>
      <c r="J47" s="186"/>
      <c r="M47" s="204"/>
      <c r="N47" s="187"/>
      <c r="O47" s="187"/>
      <c r="P47" s="126" t="s">
        <v>5</v>
      </c>
      <c r="Q47" s="126" t="s">
        <v>6</v>
      </c>
      <c r="R47" s="187"/>
      <c r="S47" s="187"/>
      <c r="T47" s="187"/>
      <c r="U47" s="187"/>
    </row>
    <row r="48" spans="1:41" x14ac:dyDescent="0.3">
      <c r="A48" s="111" t="s">
        <v>18</v>
      </c>
      <c r="B48" s="6">
        <v>223020</v>
      </c>
      <c r="C48" s="6">
        <v>151811</v>
      </c>
      <c r="D48" s="6">
        <v>19179</v>
      </c>
      <c r="E48" s="6">
        <v>52029</v>
      </c>
      <c r="F48" s="6">
        <v>49939</v>
      </c>
      <c r="G48" s="6">
        <v>101968</v>
      </c>
      <c r="H48" s="6">
        <v>85081</v>
      </c>
      <c r="I48" s="6">
        <v>218179</v>
      </c>
      <c r="J48" s="6">
        <v>526279</v>
      </c>
      <c r="M48" s="49" t="s">
        <v>18</v>
      </c>
      <c r="N48" s="93">
        <f t="shared" ref="N48:U50" si="6">B48/$J48*100</f>
        <v>42.376762135673282</v>
      </c>
      <c r="O48" s="93">
        <f t="shared" si="6"/>
        <v>28.846106342833366</v>
      </c>
      <c r="P48" s="93">
        <f t="shared" si="6"/>
        <v>3.6442647341049144</v>
      </c>
      <c r="Q48" s="93">
        <f t="shared" si="6"/>
        <v>9.8862010454530775</v>
      </c>
      <c r="R48" s="93">
        <f t="shared" si="6"/>
        <v>9.4890732862227072</v>
      </c>
      <c r="S48" s="93">
        <f t="shared" si="6"/>
        <v>19.375274331675783</v>
      </c>
      <c r="T48" s="93">
        <f t="shared" si="6"/>
        <v>16.166520039750779</v>
      </c>
      <c r="U48" s="93">
        <f t="shared" si="6"/>
        <v>41.456907837857862</v>
      </c>
      <c r="W48" s="35"/>
      <c r="X48" s="32"/>
      <c r="Y48" s="32"/>
      <c r="Z48" s="32"/>
      <c r="AA48" s="32"/>
      <c r="AB48" s="32"/>
      <c r="AC48" s="32"/>
      <c r="AD48" s="32"/>
      <c r="AE48" s="32"/>
      <c r="AG48" s="32"/>
      <c r="AH48" s="32"/>
      <c r="AI48" s="32"/>
      <c r="AJ48" s="32"/>
      <c r="AK48" s="32"/>
      <c r="AL48" s="32"/>
      <c r="AM48" s="32"/>
      <c r="AN48" s="32"/>
    </row>
    <row r="49" spans="1:40" x14ac:dyDescent="0.3">
      <c r="A49" s="49" t="s">
        <v>33</v>
      </c>
      <c r="B49" s="6">
        <v>26524</v>
      </c>
      <c r="C49" s="6">
        <v>19569</v>
      </c>
      <c r="D49" s="6">
        <v>2577</v>
      </c>
      <c r="E49" s="6">
        <v>4378</v>
      </c>
      <c r="F49" s="6">
        <v>3853</v>
      </c>
      <c r="G49" s="6">
        <v>8230</v>
      </c>
      <c r="H49" s="6">
        <v>12600</v>
      </c>
      <c r="I49" s="6">
        <v>53527</v>
      </c>
      <c r="J49" s="6">
        <v>92651</v>
      </c>
      <c r="M49" s="49" t="s">
        <v>33</v>
      </c>
      <c r="N49" s="93">
        <f t="shared" si="6"/>
        <v>28.627861544937456</v>
      </c>
      <c r="O49" s="93">
        <f t="shared" si="6"/>
        <v>21.121196749090672</v>
      </c>
      <c r="P49" s="93">
        <f t="shared" si="6"/>
        <v>2.7814054894172755</v>
      </c>
      <c r="Q49" s="93">
        <f t="shared" si="6"/>
        <v>4.7252593064295043</v>
      </c>
      <c r="R49" s="93">
        <f t="shared" si="6"/>
        <v>4.1586167445575333</v>
      </c>
      <c r="S49" s="93">
        <f t="shared" si="6"/>
        <v>8.8827967318215677</v>
      </c>
      <c r="T49" s="93">
        <f t="shared" si="6"/>
        <v>13.599421484927307</v>
      </c>
      <c r="U49" s="93">
        <f t="shared" si="6"/>
        <v>57.772716970135242</v>
      </c>
      <c r="W49" s="35"/>
      <c r="X49" s="32"/>
      <c r="Y49" s="32"/>
      <c r="Z49" s="32"/>
      <c r="AA49" s="32"/>
      <c r="AB49" s="32"/>
      <c r="AC49" s="32"/>
      <c r="AD49" s="32"/>
      <c r="AE49" s="32"/>
      <c r="AG49" s="32"/>
      <c r="AH49" s="32"/>
      <c r="AI49" s="32"/>
      <c r="AJ49" s="32"/>
      <c r="AK49" s="32"/>
      <c r="AL49" s="32"/>
      <c r="AM49" s="32"/>
      <c r="AN49" s="32"/>
    </row>
    <row r="50" spans="1:40" x14ac:dyDescent="0.3">
      <c r="A50" s="111" t="s">
        <v>19</v>
      </c>
      <c r="B50" s="6">
        <v>45015</v>
      </c>
      <c r="C50" s="6">
        <v>37888</v>
      </c>
      <c r="D50" s="6">
        <v>2987</v>
      </c>
      <c r="E50" s="6">
        <v>4140</v>
      </c>
      <c r="F50" s="6">
        <v>4321</v>
      </c>
      <c r="G50" s="6">
        <v>8461</v>
      </c>
      <c r="H50" s="6">
        <v>12034</v>
      </c>
      <c r="I50" s="6">
        <v>73634</v>
      </c>
      <c r="J50" s="6">
        <v>130683</v>
      </c>
      <c r="M50" s="49" t="s">
        <v>19</v>
      </c>
      <c r="N50" s="93">
        <f t="shared" si="6"/>
        <v>34.445949358371017</v>
      </c>
      <c r="O50" s="93">
        <f t="shared" si="6"/>
        <v>28.99229433055562</v>
      </c>
      <c r="P50" s="93">
        <f t="shared" si="6"/>
        <v>2.2856836772954399</v>
      </c>
      <c r="Q50" s="93">
        <f t="shared" si="6"/>
        <v>3.1679713505199603</v>
      </c>
      <c r="R50" s="93">
        <f t="shared" si="6"/>
        <v>3.306474445796316</v>
      </c>
      <c r="S50" s="93">
        <f t="shared" si="6"/>
        <v>6.4744457963162763</v>
      </c>
      <c r="T50" s="93">
        <f t="shared" si="6"/>
        <v>9.2085428096998072</v>
      </c>
      <c r="U50" s="93">
        <f t="shared" si="6"/>
        <v>56.345507831929176</v>
      </c>
      <c r="W50" s="35"/>
      <c r="X50" s="32"/>
      <c r="Y50" s="32"/>
      <c r="Z50" s="32"/>
      <c r="AA50" s="32"/>
      <c r="AB50" s="32"/>
      <c r="AC50" s="32"/>
      <c r="AD50" s="32"/>
      <c r="AE50" s="32"/>
      <c r="AG50" s="32"/>
      <c r="AH50" s="32"/>
      <c r="AI50" s="32"/>
      <c r="AJ50" s="32"/>
      <c r="AK50" s="32"/>
      <c r="AL50" s="32"/>
      <c r="AM50" s="32"/>
      <c r="AN50" s="32"/>
    </row>
    <row r="51" spans="1:40" x14ac:dyDescent="0.3">
      <c r="A51" s="110"/>
      <c r="B51" s="36"/>
      <c r="C51" s="36"/>
      <c r="D51" s="36"/>
      <c r="E51" s="36"/>
      <c r="F51" s="36"/>
      <c r="G51" s="36"/>
      <c r="H51" s="36"/>
      <c r="I51" s="36"/>
      <c r="J51" s="36">
        <f>SUM(J48:J50)</f>
        <v>749613</v>
      </c>
      <c r="M51" s="59"/>
      <c r="N51" s="32"/>
      <c r="O51" s="32"/>
      <c r="P51" s="32"/>
      <c r="Q51" s="32"/>
      <c r="R51" s="32"/>
      <c r="S51" s="32"/>
      <c r="T51" s="32"/>
      <c r="U51" s="32"/>
      <c r="W51" s="35"/>
      <c r="X51" s="32"/>
      <c r="Y51" s="32"/>
      <c r="Z51" s="32"/>
      <c r="AA51" s="32"/>
      <c r="AB51" s="32"/>
      <c r="AC51" s="32"/>
      <c r="AD51" s="32"/>
      <c r="AE51" s="32"/>
    </row>
    <row r="52" spans="1:40" x14ac:dyDescent="0.3">
      <c r="A52" s="110"/>
      <c r="B52" s="36"/>
      <c r="C52" s="36"/>
      <c r="D52" s="36"/>
      <c r="E52" s="36"/>
      <c r="F52" s="36"/>
      <c r="G52" s="36"/>
      <c r="H52" s="36"/>
      <c r="I52" s="36"/>
      <c r="J52" s="36"/>
      <c r="M52" s="59"/>
      <c r="N52" s="32"/>
      <c r="O52" s="32"/>
      <c r="P52" s="32"/>
      <c r="Q52" s="32"/>
      <c r="R52" s="32"/>
      <c r="S52" s="32"/>
      <c r="T52" s="32"/>
      <c r="U52" s="32"/>
      <c r="X52" s="32"/>
      <c r="Y52" s="32"/>
      <c r="Z52" s="32"/>
      <c r="AA52" s="32"/>
      <c r="AB52" s="32"/>
      <c r="AC52" s="32"/>
      <c r="AD52" s="32"/>
      <c r="AE52" s="32"/>
    </row>
    <row r="53" spans="1:40" ht="12.75" customHeight="1" x14ac:dyDescent="0.3">
      <c r="A53" s="197" t="s">
        <v>122</v>
      </c>
      <c r="B53" s="197"/>
      <c r="C53" s="197"/>
      <c r="D53" s="197"/>
      <c r="E53" s="197"/>
      <c r="F53" s="197"/>
      <c r="G53" s="197"/>
      <c r="H53" s="197"/>
      <c r="I53" s="197"/>
      <c r="J53" s="197"/>
      <c r="K53" s="197"/>
      <c r="M53" s="197" t="s">
        <v>122</v>
      </c>
      <c r="N53" s="197"/>
      <c r="O53" s="197"/>
      <c r="P53" s="197"/>
      <c r="Q53" s="197"/>
      <c r="R53" s="197"/>
      <c r="S53" s="197"/>
      <c r="T53" s="197"/>
      <c r="U53" s="197"/>
      <c r="V53" s="197"/>
    </row>
    <row r="54" spans="1:40" s="48" customFormat="1" ht="24.75" customHeight="1" x14ac:dyDescent="0.3">
      <c r="A54" s="180" t="s">
        <v>43</v>
      </c>
      <c r="B54" s="195" t="s">
        <v>22</v>
      </c>
      <c r="C54" s="187" t="s">
        <v>0</v>
      </c>
      <c r="D54" s="187" t="s">
        <v>70</v>
      </c>
      <c r="E54" s="200" t="s">
        <v>71</v>
      </c>
      <c r="F54" s="201"/>
      <c r="G54" s="187" t="s">
        <v>59</v>
      </c>
      <c r="H54" s="187" t="s">
        <v>24</v>
      </c>
      <c r="I54" s="187" t="s">
        <v>3</v>
      </c>
      <c r="J54" s="187" t="s">
        <v>4</v>
      </c>
      <c r="K54" s="185" t="s">
        <v>40</v>
      </c>
      <c r="L54" s="90"/>
      <c r="M54" s="180" t="s">
        <v>43</v>
      </c>
      <c r="N54" s="195" t="s">
        <v>22</v>
      </c>
      <c r="O54" s="187" t="s">
        <v>0</v>
      </c>
      <c r="P54" s="187" t="s">
        <v>70</v>
      </c>
      <c r="Q54" s="200" t="s">
        <v>71</v>
      </c>
      <c r="R54" s="201"/>
      <c r="S54" s="187" t="s">
        <v>59</v>
      </c>
      <c r="T54" s="187" t="s">
        <v>24</v>
      </c>
      <c r="U54" s="187" t="s">
        <v>3</v>
      </c>
      <c r="V54" s="187" t="s">
        <v>4</v>
      </c>
    </row>
    <row r="55" spans="1:40" s="48" customFormat="1" ht="12.75" customHeight="1" x14ac:dyDescent="0.3">
      <c r="A55" s="181"/>
      <c r="B55" s="196"/>
      <c r="C55" s="187"/>
      <c r="D55" s="187"/>
      <c r="E55" s="126" t="s">
        <v>5</v>
      </c>
      <c r="F55" s="126" t="s">
        <v>6</v>
      </c>
      <c r="G55" s="187"/>
      <c r="H55" s="187"/>
      <c r="I55" s="187"/>
      <c r="J55" s="187"/>
      <c r="K55" s="186"/>
      <c r="L55" s="90"/>
      <c r="M55" s="181"/>
      <c r="N55" s="196"/>
      <c r="O55" s="187"/>
      <c r="P55" s="187"/>
      <c r="Q55" s="126" t="s">
        <v>5</v>
      </c>
      <c r="R55" s="126" t="s">
        <v>6</v>
      </c>
      <c r="S55" s="187"/>
      <c r="T55" s="187"/>
      <c r="U55" s="187"/>
      <c r="V55" s="187"/>
    </row>
    <row r="56" spans="1:40" s="48" customFormat="1" x14ac:dyDescent="0.3">
      <c r="A56" s="176" t="s">
        <v>44</v>
      </c>
      <c r="B56" s="129" t="s">
        <v>20</v>
      </c>
      <c r="C56" s="6">
        <v>5907</v>
      </c>
      <c r="D56" s="6">
        <v>3598</v>
      </c>
      <c r="E56" s="6">
        <v>416</v>
      </c>
      <c r="F56" s="6">
        <v>1893</v>
      </c>
      <c r="G56" s="6">
        <v>1236</v>
      </c>
      <c r="H56" s="6">
        <v>3129</v>
      </c>
      <c r="I56" s="6">
        <v>3064</v>
      </c>
      <c r="J56" s="6">
        <v>3831</v>
      </c>
      <c r="K56" s="6">
        <v>12802</v>
      </c>
      <c r="L56" s="90"/>
      <c r="M56" s="176" t="s">
        <v>44</v>
      </c>
      <c r="N56" s="129" t="s">
        <v>20</v>
      </c>
      <c r="O56" s="94">
        <f>C56/$K56*100</f>
        <v>46.141227933135447</v>
      </c>
      <c r="P56" s="94">
        <f>D56/$K56*100</f>
        <v>28.104983596313076</v>
      </c>
      <c r="Q56" s="94">
        <f t="shared" ref="Q56:V63" si="7">E56/$K56*100</f>
        <v>3.2494922668333071</v>
      </c>
      <c r="R56" s="94">
        <f t="shared" si="7"/>
        <v>14.786752069989065</v>
      </c>
      <c r="S56" s="94">
        <f t="shared" si="7"/>
        <v>9.6547414466489609</v>
      </c>
      <c r="T56" s="94">
        <f t="shared" si="7"/>
        <v>24.441493516638026</v>
      </c>
      <c r="U56" s="94">
        <f t="shared" si="7"/>
        <v>23.93376034994532</v>
      </c>
      <c r="V56" s="94">
        <f t="shared" si="7"/>
        <v>29.925011716919229</v>
      </c>
      <c r="X56" s="69"/>
      <c r="Y56" s="69"/>
      <c r="Z56" s="69"/>
      <c r="AA56" s="69"/>
      <c r="AB56" s="69"/>
      <c r="AC56" s="69"/>
      <c r="AD56" s="69"/>
      <c r="AE56" s="69"/>
      <c r="AG56" s="69"/>
      <c r="AH56" s="69"/>
      <c r="AI56" s="69"/>
      <c r="AJ56" s="69"/>
      <c r="AK56" s="69"/>
      <c r="AL56" s="69"/>
      <c r="AM56" s="69"/>
      <c r="AN56" s="69"/>
    </row>
    <row r="57" spans="1:40" s="48" customFormat="1" x14ac:dyDescent="0.3">
      <c r="A57" s="178"/>
      <c r="B57" s="129" t="s">
        <v>21</v>
      </c>
      <c r="C57" s="67">
        <v>6496</v>
      </c>
      <c r="D57" s="67">
        <v>4128</v>
      </c>
      <c r="E57" s="6">
        <v>537</v>
      </c>
      <c r="F57" s="6">
        <v>1831</v>
      </c>
      <c r="G57" s="6">
        <v>1618</v>
      </c>
      <c r="H57" s="6">
        <v>3450</v>
      </c>
      <c r="I57" s="67">
        <v>2422</v>
      </c>
      <c r="J57" s="67">
        <v>3003</v>
      </c>
      <c r="K57" s="6">
        <v>11921</v>
      </c>
      <c r="L57" s="90"/>
      <c r="M57" s="178"/>
      <c r="N57" s="129" t="s">
        <v>21</v>
      </c>
      <c r="O57" s="94">
        <f t="shared" ref="O57:P63" si="8">C57/$K57*100</f>
        <v>54.492072812683503</v>
      </c>
      <c r="P57" s="94">
        <f t="shared" si="8"/>
        <v>34.627967452394934</v>
      </c>
      <c r="Q57" s="94">
        <f t="shared" si="7"/>
        <v>4.5046556496938184</v>
      </c>
      <c r="R57" s="94">
        <f t="shared" si="7"/>
        <v>15.359449710594749</v>
      </c>
      <c r="S57" s="94">
        <f t="shared" si="7"/>
        <v>13.572686855129604</v>
      </c>
      <c r="T57" s="94">
        <f t="shared" si="7"/>
        <v>28.940525123731231</v>
      </c>
      <c r="U57" s="94">
        <f t="shared" si="7"/>
        <v>20.317087492660015</v>
      </c>
      <c r="V57" s="94">
        <f t="shared" si="7"/>
        <v>25.190839694656486</v>
      </c>
      <c r="X57" s="69"/>
      <c r="Y57" s="69"/>
      <c r="Z57" s="69"/>
      <c r="AA57" s="69"/>
      <c r="AB57" s="69"/>
      <c r="AC57" s="69"/>
      <c r="AD57" s="69"/>
      <c r="AE57" s="69"/>
      <c r="AG57" s="69"/>
      <c r="AH57" s="69"/>
      <c r="AI57" s="69"/>
      <c r="AJ57" s="69"/>
      <c r="AK57" s="69"/>
      <c r="AL57" s="69"/>
      <c r="AM57" s="69"/>
      <c r="AN57" s="69"/>
    </row>
    <row r="58" spans="1:40" s="48" customFormat="1" x14ac:dyDescent="0.3">
      <c r="A58" s="176" t="s">
        <v>54</v>
      </c>
      <c r="B58" s="129" t="s">
        <v>20</v>
      </c>
      <c r="C58" s="6">
        <v>9641</v>
      </c>
      <c r="D58" s="6">
        <v>6718</v>
      </c>
      <c r="E58" s="6">
        <v>1085</v>
      </c>
      <c r="F58" s="6">
        <v>1838</v>
      </c>
      <c r="G58" s="6">
        <v>1386</v>
      </c>
      <c r="H58" s="6">
        <v>3223</v>
      </c>
      <c r="I58" s="6">
        <v>5742</v>
      </c>
      <c r="J58" s="6">
        <v>22045</v>
      </c>
      <c r="K58" s="6">
        <v>37428</v>
      </c>
      <c r="L58" s="90"/>
      <c r="M58" s="176" t="s">
        <v>54</v>
      </c>
      <c r="N58" s="129" t="s">
        <v>20</v>
      </c>
      <c r="O58" s="94">
        <f t="shared" si="8"/>
        <v>25.758790210537562</v>
      </c>
      <c r="P58" s="94">
        <f t="shared" si="8"/>
        <v>17.949128994335791</v>
      </c>
      <c r="Q58" s="94">
        <f t="shared" si="7"/>
        <v>2.8988992198354175</v>
      </c>
      <c r="R58" s="94">
        <f t="shared" si="7"/>
        <v>4.9107619963663574</v>
      </c>
      <c r="S58" s="94">
        <f t="shared" si="7"/>
        <v>3.7031099711445976</v>
      </c>
      <c r="T58" s="94">
        <f t="shared" si="7"/>
        <v>8.6112001709949766</v>
      </c>
      <c r="U58" s="94">
        <f t="shared" si="7"/>
        <v>15.341455594741904</v>
      </c>
      <c r="V58" s="94">
        <f t="shared" si="7"/>
        <v>58.899754194720529</v>
      </c>
      <c r="X58" s="69"/>
      <c r="Y58" s="69"/>
      <c r="Z58" s="69"/>
      <c r="AA58" s="69"/>
      <c r="AB58" s="69"/>
      <c r="AC58" s="69"/>
      <c r="AD58" s="69"/>
      <c r="AE58" s="69"/>
      <c r="AG58" s="69"/>
      <c r="AH58" s="69"/>
      <c r="AI58" s="69"/>
      <c r="AJ58" s="69"/>
      <c r="AK58" s="69"/>
      <c r="AL58" s="69"/>
      <c r="AM58" s="69"/>
      <c r="AN58" s="69"/>
    </row>
    <row r="59" spans="1:40" s="48" customFormat="1" x14ac:dyDescent="0.3">
      <c r="A59" s="178"/>
      <c r="B59" s="129" t="s">
        <v>21</v>
      </c>
      <c r="C59" s="6">
        <v>13573</v>
      </c>
      <c r="D59" s="6">
        <v>9251</v>
      </c>
      <c r="E59" s="6">
        <v>1700</v>
      </c>
      <c r="F59" s="6">
        <v>2622</v>
      </c>
      <c r="G59" s="6">
        <v>2131</v>
      </c>
      <c r="H59" s="6">
        <v>4753</v>
      </c>
      <c r="I59" s="6">
        <v>9094</v>
      </c>
      <c r="J59" s="6">
        <v>22180</v>
      </c>
      <c r="K59" s="6">
        <v>44847</v>
      </c>
      <c r="L59" s="90"/>
      <c r="M59" s="178"/>
      <c r="N59" s="129" t="s">
        <v>21</v>
      </c>
      <c r="O59" s="94">
        <f t="shared" si="8"/>
        <v>30.265123642607083</v>
      </c>
      <c r="P59" s="94">
        <f t="shared" si="8"/>
        <v>20.627912680892813</v>
      </c>
      <c r="Q59" s="94">
        <f t="shared" si="7"/>
        <v>3.7906660423216714</v>
      </c>
      <c r="R59" s="94">
        <f t="shared" si="7"/>
        <v>5.8465449193926018</v>
      </c>
      <c r="S59" s="94">
        <f t="shared" si="7"/>
        <v>4.7517113742279307</v>
      </c>
      <c r="T59" s="94">
        <f t="shared" si="7"/>
        <v>10.598256293620532</v>
      </c>
      <c r="U59" s="94">
        <f t="shared" si="7"/>
        <v>20.277833522866636</v>
      </c>
      <c r="V59" s="94">
        <f t="shared" si="7"/>
        <v>49.457042834526277</v>
      </c>
      <c r="X59" s="69"/>
      <c r="Y59" s="69"/>
      <c r="Z59" s="69"/>
      <c r="AA59" s="69"/>
      <c r="AB59" s="69"/>
      <c r="AC59" s="69"/>
      <c r="AD59" s="69"/>
      <c r="AE59" s="69"/>
      <c r="AG59" s="69"/>
      <c r="AH59" s="69"/>
      <c r="AI59" s="69"/>
      <c r="AJ59" s="69"/>
      <c r="AK59" s="69"/>
      <c r="AL59" s="69"/>
      <c r="AM59" s="69"/>
      <c r="AN59" s="69"/>
    </row>
    <row r="60" spans="1:40" s="48" customFormat="1" x14ac:dyDescent="0.3">
      <c r="A60" s="176" t="s">
        <v>46</v>
      </c>
      <c r="B60" s="129" t="s">
        <v>20</v>
      </c>
      <c r="C60" s="6">
        <v>15475</v>
      </c>
      <c r="D60" s="6">
        <v>11179</v>
      </c>
      <c r="E60" s="6">
        <v>1555</v>
      </c>
      <c r="F60" s="6">
        <v>2741</v>
      </c>
      <c r="G60" s="6">
        <v>2758</v>
      </c>
      <c r="H60" s="6">
        <v>5499</v>
      </c>
      <c r="I60" s="6">
        <v>9978</v>
      </c>
      <c r="J60" s="6">
        <v>22656</v>
      </c>
      <c r="K60" s="6">
        <v>48109</v>
      </c>
      <c r="L60" s="90"/>
      <c r="M60" s="176" t="s">
        <v>46</v>
      </c>
      <c r="N60" s="129" t="s">
        <v>20</v>
      </c>
      <c r="O60" s="94">
        <f t="shared" si="8"/>
        <v>32.166538485522459</v>
      </c>
      <c r="P60" s="94">
        <f t="shared" si="8"/>
        <v>23.236816396100522</v>
      </c>
      <c r="Q60" s="94">
        <f t="shared" si="7"/>
        <v>3.2322434471720465</v>
      </c>
      <c r="R60" s="94">
        <f t="shared" si="7"/>
        <v>5.6974786422498909</v>
      </c>
      <c r="S60" s="94">
        <f t="shared" si="7"/>
        <v>5.7328150657881061</v>
      </c>
      <c r="T60" s="94">
        <f t="shared" si="7"/>
        <v>11.430293708037997</v>
      </c>
      <c r="U60" s="94">
        <f t="shared" si="7"/>
        <v>20.740402003783075</v>
      </c>
      <c r="V60" s="94">
        <f t="shared" si="7"/>
        <v>47.093059510694459</v>
      </c>
      <c r="X60" s="69"/>
      <c r="Y60" s="69"/>
      <c r="Z60" s="69"/>
      <c r="AA60" s="69"/>
      <c r="AB60" s="69"/>
      <c r="AC60" s="69"/>
      <c r="AD60" s="69"/>
      <c r="AE60" s="69"/>
      <c r="AG60" s="69"/>
      <c r="AH60" s="69"/>
      <c r="AI60" s="69"/>
      <c r="AJ60" s="69"/>
      <c r="AK60" s="69"/>
      <c r="AL60" s="69"/>
      <c r="AM60" s="69"/>
      <c r="AN60" s="69"/>
    </row>
    <row r="61" spans="1:40" s="48" customFormat="1" x14ac:dyDescent="0.3">
      <c r="A61" s="178"/>
      <c r="B61" s="129" t="s">
        <v>21</v>
      </c>
      <c r="C61" s="67">
        <v>23172</v>
      </c>
      <c r="D61" s="67">
        <v>16659</v>
      </c>
      <c r="E61" s="67">
        <v>2695</v>
      </c>
      <c r="F61" s="67">
        <v>3818</v>
      </c>
      <c r="G61" s="67">
        <v>5058</v>
      </c>
      <c r="H61" s="67">
        <v>8875</v>
      </c>
      <c r="I61" s="67">
        <v>13204</v>
      </c>
      <c r="J61" s="67">
        <v>22726</v>
      </c>
      <c r="K61" s="6">
        <v>59102</v>
      </c>
      <c r="L61" s="90"/>
      <c r="M61" s="178"/>
      <c r="N61" s="129" t="s">
        <v>21</v>
      </c>
      <c r="O61" s="94">
        <f t="shared" si="8"/>
        <v>39.206795032317011</v>
      </c>
      <c r="P61" s="94">
        <f t="shared" si="8"/>
        <v>28.186863388717811</v>
      </c>
      <c r="Q61" s="94">
        <f t="shared" si="7"/>
        <v>4.5599133701059182</v>
      </c>
      <c r="R61" s="94">
        <f t="shared" si="7"/>
        <v>6.4600182734932829</v>
      </c>
      <c r="S61" s="94">
        <f t="shared" si="7"/>
        <v>8.5580860207776386</v>
      </c>
      <c r="T61" s="94">
        <f t="shared" si="7"/>
        <v>15.016412304152144</v>
      </c>
      <c r="U61" s="94">
        <f t="shared" si="7"/>
        <v>22.341037528340834</v>
      </c>
      <c r="V61" s="94">
        <f t="shared" si="7"/>
        <v>38.452167439342155</v>
      </c>
      <c r="X61" s="69"/>
      <c r="Y61" s="69"/>
      <c r="Z61" s="69"/>
      <c r="AA61" s="69"/>
      <c r="AB61" s="69"/>
      <c r="AC61" s="69"/>
      <c r="AD61" s="69"/>
      <c r="AE61" s="69"/>
      <c r="AG61" s="69"/>
      <c r="AH61" s="69"/>
      <c r="AI61" s="69"/>
      <c r="AJ61" s="69"/>
      <c r="AK61" s="69"/>
      <c r="AL61" s="69"/>
      <c r="AM61" s="69"/>
      <c r="AN61" s="69"/>
    </row>
    <row r="62" spans="1:40" s="48" customFormat="1" x14ac:dyDescent="0.3">
      <c r="A62" s="176" t="s">
        <v>55</v>
      </c>
      <c r="B62" s="129" t="s">
        <v>20</v>
      </c>
      <c r="C62" s="6">
        <v>68208</v>
      </c>
      <c r="D62" s="6">
        <v>47970</v>
      </c>
      <c r="E62" s="6">
        <v>4846</v>
      </c>
      <c r="F62" s="6">
        <v>15391</v>
      </c>
      <c r="G62" s="6">
        <v>13562</v>
      </c>
      <c r="H62" s="6">
        <v>28953</v>
      </c>
      <c r="I62" s="6">
        <v>18588</v>
      </c>
      <c r="J62" s="6">
        <v>62128</v>
      </c>
      <c r="K62" s="6">
        <v>148924</v>
      </c>
      <c r="L62" s="90"/>
      <c r="M62" s="176" t="s">
        <v>55</v>
      </c>
      <c r="N62" s="129" t="s">
        <v>20</v>
      </c>
      <c r="O62" s="94">
        <f t="shared" si="8"/>
        <v>45.800542558620506</v>
      </c>
      <c r="P62" s="94">
        <f t="shared" si="8"/>
        <v>32.211060675243743</v>
      </c>
      <c r="Q62" s="94">
        <f t="shared" si="7"/>
        <v>3.2540087561440738</v>
      </c>
      <c r="R62" s="94">
        <f t="shared" si="7"/>
        <v>10.334801643791463</v>
      </c>
      <c r="S62" s="94">
        <f t="shared" si="7"/>
        <v>9.1066584298031223</v>
      </c>
      <c r="T62" s="94">
        <f t="shared" si="7"/>
        <v>19.441460073594584</v>
      </c>
      <c r="U62" s="94">
        <f t="shared" si="7"/>
        <v>12.481534205366495</v>
      </c>
      <c r="V62" s="94">
        <f t="shared" si="7"/>
        <v>41.717923236013</v>
      </c>
      <c r="X62" s="69"/>
      <c r="Y62" s="69"/>
      <c r="Z62" s="69"/>
      <c r="AA62" s="69"/>
      <c r="AB62" s="69"/>
      <c r="AC62" s="69"/>
      <c r="AD62" s="69"/>
      <c r="AE62" s="69"/>
      <c r="AG62" s="69"/>
      <c r="AH62" s="69"/>
      <c r="AI62" s="69"/>
      <c r="AJ62" s="69"/>
      <c r="AK62" s="69"/>
      <c r="AL62" s="69"/>
      <c r="AM62" s="69"/>
      <c r="AN62" s="69"/>
    </row>
    <row r="63" spans="1:40" s="48" customFormat="1" x14ac:dyDescent="0.3">
      <c r="A63" s="178"/>
      <c r="B63" s="79" t="s">
        <v>21</v>
      </c>
      <c r="C63" s="6">
        <v>81505</v>
      </c>
      <c r="D63" s="6">
        <v>57442</v>
      </c>
      <c r="E63" s="6">
        <v>6864</v>
      </c>
      <c r="F63" s="6">
        <v>17199</v>
      </c>
      <c r="G63" s="6">
        <v>18531</v>
      </c>
      <c r="H63" s="6">
        <v>35730</v>
      </c>
      <c r="I63" s="6">
        <v>21456</v>
      </c>
      <c r="J63" s="6">
        <v>57436</v>
      </c>
      <c r="K63" s="6">
        <v>160397</v>
      </c>
      <c r="L63" s="90"/>
      <c r="M63" s="178"/>
      <c r="N63" s="79" t="s">
        <v>21</v>
      </c>
      <c r="O63" s="94">
        <f t="shared" si="8"/>
        <v>50.814541419103854</v>
      </c>
      <c r="P63" s="94">
        <f t="shared" si="8"/>
        <v>35.812390506056843</v>
      </c>
      <c r="Q63" s="94">
        <f t="shared" si="7"/>
        <v>4.2793817839485779</v>
      </c>
      <c r="R63" s="94">
        <f t="shared" si="7"/>
        <v>10.722769129098426</v>
      </c>
      <c r="S63" s="94">
        <f t="shared" si="7"/>
        <v>11.553208601158376</v>
      </c>
      <c r="T63" s="94">
        <f t="shared" si="7"/>
        <v>22.275977730256798</v>
      </c>
      <c r="U63" s="94">
        <f t="shared" si="7"/>
        <v>13.376808793181919</v>
      </c>
      <c r="V63" s="94">
        <f t="shared" si="7"/>
        <v>35.808649787714238</v>
      </c>
      <c r="X63" s="69"/>
      <c r="Y63" s="69"/>
      <c r="Z63" s="69"/>
      <c r="AA63" s="69"/>
      <c r="AB63" s="69"/>
      <c r="AC63" s="69"/>
      <c r="AD63" s="69"/>
      <c r="AE63" s="69"/>
      <c r="AG63" s="69"/>
      <c r="AH63" s="69"/>
      <c r="AI63" s="69"/>
      <c r="AJ63" s="69"/>
      <c r="AK63" s="69"/>
      <c r="AL63" s="69"/>
      <c r="AM63" s="69"/>
      <c r="AN63" s="69"/>
    </row>
    <row r="64" spans="1:40" s="48" customFormat="1" x14ac:dyDescent="0.3">
      <c r="A64" s="65"/>
      <c r="B64" s="89"/>
      <c r="C64" s="36"/>
      <c r="D64" s="36"/>
      <c r="E64" s="36"/>
      <c r="F64" s="36"/>
      <c r="G64" s="36"/>
      <c r="H64" s="36"/>
      <c r="I64" s="36"/>
      <c r="J64" s="36"/>
      <c r="K64" s="36">
        <f>SUM(K56:K63)</f>
        <v>523530</v>
      </c>
      <c r="L64" s="90"/>
      <c r="M64" s="65"/>
      <c r="N64" s="89"/>
      <c r="O64" s="35"/>
      <c r="P64" s="35"/>
      <c r="Q64" s="35"/>
      <c r="R64" s="35"/>
      <c r="S64" s="35"/>
      <c r="T64" s="35"/>
      <c r="U64" s="35"/>
      <c r="V64" s="35"/>
      <c r="X64" s="69"/>
      <c r="Y64" s="69"/>
      <c r="Z64" s="69"/>
      <c r="AA64" s="69"/>
      <c r="AB64" s="69"/>
      <c r="AC64" s="69"/>
      <c r="AD64" s="69"/>
      <c r="AE64" s="69"/>
    </row>
    <row r="65" spans="1:40" x14ac:dyDescent="0.3">
      <c r="A65" s="59"/>
      <c r="B65" s="36"/>
      <c r="C65" s="36"/>
      <c r="D65" s="36"/>
      <c r="E65" s="36"/>
      <c r="F65" s="36"/>
      <c r="G65" s="36"/>
      <c r="H65" s="36"/>
      <c r="I65" s="36"/>
      <c r="J65" s="36"/>
      <c r="M65" s="59"/>
      <c r="N65" s="32"/>
      <c r="O65" s="32"/>
      <c r="P65" s="32"/>
      <c r="Q65" s="32"/>
      <c r="R65" s="32"/>
      <c r="S65" s="32"/>
      <c r="T65" s="32"/>
      <c r="U65" s="32"/>
      <c r="X65" s="32"/>
      <c r="Y65" s="32"/>
      <c r="Z65" s="32"/>
      <c r="AA65" s="32"/>
      <c r="AB65" s="32"/>
      <c r="AC65" s="32"/>
      <c r="AD65" s="32"/>
    </row>
    <row r="66" spans="1:40" ht="12.75" customHeight="1" x14ac:dyDescent="0.3">
      <c r="A66" s="207" t="s">
        <v>123</v>
      </c>
      <c r="B66" s="207"/>
      <c r="C66" s="207"/>
      <c r="D66" s="207"/>
      <c r="E66" s="207"/>
      <c r="F66" s="207"/>
      <c r="G66" s="207"/>
      <c r="H66" s="207"/>
      <c r="I66" s="207"/>
      <c r="J66" s="207"/>
      <c r="K66" s="207"/>
      <c r="M66" s="207" t="s">
        <v>123</v>
      </c>
      <c r="N66" s="213"/>
      <c r="O66" s="213"/>
      <c r="P66" s="213"/>
      <c r="Q66" s="213"/>
      <c r="R66" s="213"/>
      <c r="S66" s="213"/>
      <c r="T66" s="213"/>
      <c r="U66" s="213"/>
      <c r="V66" s="213"/>
    </row>
    <row r="67" spans="1:40" ht="30.75" customHeight="1" x14ac:dyDescent="0.3">
      <c r="A67" s="188" t="s">
        <v>22</v>
      </c>
      <c r="B67" s="188" t="s">
        <v>28</v>
      </c>
      <c r="C67" s="187" t="s">
        <v>0</v>
      </c>
      <c r="D67" s="187" t="s">
        <v>70</v>
      </c>
      <c r="E67" s="200" t="s">
        <v>71</v>
      </c>
      <c r="F67" s="201"/>
      <c r="G67" s="187" t="s">
        <v>59</v>
      </c>
      <c r="H67" s="187" t="s">
        <v>24</v>
      </c>
      <c r="I67" s="187" t="s">
        <v>3</v>
      </c>
      <c r="J67" s="187" t="s">
        <v>4</v>
      </c>
      <c r="K67" s="185" t="s">
        <v>40</v>
      </c>
      <c r="M67" s="188" t="s">
        <v>22</v>
      </c>
      <c r="N67" s="188" t="s">
        <v>28</v>
      </c>
      <c r="O67" s="187" t="s">
        <v>0</v>
      </c>
      <c r="P67" s="187" t="s">
        <v>70</v>
      </c>
      <c r="Q67" s="200" t="s">
        <v>71</v>
      </c>
      <c r="R67" s="201"/>
      <c r="S67" s="187" t="s">
        <v>59</v>
      </c>
      <c r="T67" s="187" t="s">
        <v>11</v>
      </c>
      <c r="U67" s="187" t="s">
        <v>3</v>
      </c>
      <c r="V67" s="187" t="s">
        <v>4</v>
      </c>
    </row>
    <row r="68" spans="1:40" x14ac:dyDescent="0.3">
      <c r="A68" s="189"/>
      <c r="B68" s="189"/>
      <c r="C68" s="187"/>
      <c r="D68" s="187"/>
      <c r="E68" s="126" t="s">
        <v>5</v>
      </c>
      <c r="F68" s="126" t="s">
        <v>6</v>
      </c>
      <c r="G68" s="187"/>
      <c r="H68" s="187"/>
      <c r="I68" s="187"/>
      <c r="J68" s="187"/>
      <c r="K68" s="186"/>
      <c r="M68" s="189"/>
      <c r="N68" s="189"/>
      <c r="O68" s="187"/>
      <c r="P68" s="187"/>
      <c r="Q68" s="126" t="s">
        <v>5</v>
      </c>
      <c r="R68" s="126" t="s">
        <v>6</v>
      </c>
      <c r="S68" s="187"/>
      <c r="T68" s="187"/>
      <c r="U68" s="187"/>
      <c r="V68" s="187"/>
    </row>
    <row r="69" spans="1:40" ht="15" customHeight="1" x14ac:dyDescent="0.3">
      <c r="A69" s="176" t="s">
        <v>20</v>
      </c>
      <c r="B69" s="132"/>
      <c r="C69" s="126"/>
      <c r="D69" s="126"/>
      <c r="E69" s="126"/>
      <c r="F69" s="126"/>
      <c r="G69" s="126"/>
      <c r="H69" s="6"/>
      <c r="I69" s="126"/>
      <c r="J69" s="126"/>
      <c r="K69" s="6"/>
      <c r="M69" s="176" t="s">
        <v>20</v>
      </c>
      <c r="N69" s="132"/>
      <c r="O69" s="126"/>
      <c r="P69" s="126"/>
      <c r="Q69" s="126"/>
      <c r="R69" s="126"/>
      <c r="S69" s="126"/>
      <c r="T69" s="126"/>
      <c r="U69" s="126"/>
      <c r="V69" s="126"/>
    </row>
    <row r="70" spans="1:40" x14ac:dyDescent="0.3">
      <c r="A70" s="177"/>
      <c r="B70" s="129" t="s">
        <v>18</v>
      </c>
      <c r="C70" s="6">
        <v>95698</v>
      </c>
      <c r="D70" s="6">
        <v>65043</v>
      </c>
      <c r="E70" s="6">
        <v>7447</v>
      </c>
      <c r="F70" s="6">
        <v>23207</v>
      </c>
      <c r="G70" s="6">
        <v>19693</v>
      </c>
      <c r="H70" s="6">
        <v>42901</v>
      </c>
      <c r="I70" s="6">
        <v>37819</v>
      </c>
      <c r="J70" s="6">
        <v>106372</v>
      </c>
      <c r="K70" s="108">
        <v>239889</v>
      </c>
      <c r="M70" s="177"/>
      <c r="N70" s="129" t="s">
        <v>18</v>
      </c>
      <c r="O70" s="93">
        <f t="shared" ref="O70:V72" si="9">C70/$K70*100</f>
        <v>39.892617002030107</v>
      </c>
      <c r="P70" s="93">
        <f t="shared" si="9"/>
        <v>27.113790127934166</v>
      </c>
      <c r="Q70" s="93">
        <f t="shared" si="9"/>
        <v>3.1043524296653868</v>
      </c>
      <c r="R70" s="93">
        <f t="shared" si="9"/>
        <v>9.6740575849663806</v>
      </c>
      <c r="S70" s="93">
        <f t="shared" si="9"/>
        <v>8.2092134278770601</v>
      </c>
      <c r="T70" s="93">
        <f t="shared" si="9"/>
        <v>17.883687872307608</v>
      </c>
      <c r="U70" s="93">
        <f t="shared" si="9"/>
        <v>15.76520807540154</v>
      </c>
      <c r="V70" s="93">
        <f t="shared" si="9"/>
        <v>44.342174922568354</v>
      </c>
      <c r="X70" s="32"/>
      <c r="Y70" s="32"/>
      <c r="Z70" s="32"/>
      <c r="AA70" s="32"/>
      <c r="AB70" s="32"/>
      <c r="AC70" s="32"/>
      <c r="AD70" s="32"/>
      <c r="AE70" s="32"/>
      <c r="AG70" s="32"/>
      <c r="AH70" s="32"/>
      <c r="AI70" s="32"/>
      <c r="AJ70" s="32"/>
      <c r="AK70" s="32"/>
      <c r="AL70" s="32"/>
      <c r="AM70" s="32"/>
      <c r="AN70" s="32"/>
    </row>
    <row r="71" spans="1:40" x14ac:dyDescent="0.3">
      <c r="A71" s="177"/>
      <c r="B71" s="49" t="s">
        <v>33</v>
      </c>
      <c r="C71" s="6">
        <v>12280</v>
      </c>
      <c r="D71" s="6">
        <v>9099</v>
      </c>
      <c r="E71" s="6">
        <v>1106</v>
      </c>
      <c r="F71" s="6">
        <v>2075</v>
      </c>
      <c r="G71" s="6">
        <v>1691</v>
      </c>
      <c r="H71" s="6">
        <v>3765</v>
      </c>
      <c r="I71" s="6">
        <v>5239</v>
      </c>
      <c r="J71" s="6">
        <v>26035</v>
      </c>
      <c r="K71" s="108">
        <v>43554</v>
      </c>
      <c r="M71" s="177"/>
      <c r="N71" s="49" t="s">
        <v>33</v>
      </c>
      <c r="O71" s="93">
        <f t="shared" si="9"/>
        <v>28.194884511181524</v>
      </c>
      <c r="P71" s="93">
        <f t="shared" si="9"/>
        <v>20.891307342609174</v>
      </c>
      <c r="Q71" s="93">
        <f t="shared" si="9"/>
        <v>2.5393764063002249</v>
      </c>
      <c r="R71" s="93">
        <f t="shared" si="9"/>
        <v>4.7642007622721225</v>
      </c>
      <c r="S71" s="93">
        <f t="shared" si="9"/>
        <v>3.8825366212058592</v>
      </c>
      <c r="T71" s="93">
        <f t="shared" si="9"/>
        <v>8.644441383110621</v>
      </c>
      <c r="U71" s="93">
        <f t="shared" si="9"/>
        <v>12.028745924599347</v>
      </c>
      <c r="V71" s="93">
        <f t="shared" si="9"/>
        <v>59.776369564219131</v>
      </c>
      <c r="X71" s="32"/>
      <c r="Y71" s="32"/>
      <c r="Z71" s="32"/>
      <c r="AA71" s="32"/>
      <c r="AB71" s="32"/>
      <c r="AC71" s="32"/>
      <c r="AD71" s="32"/>
      <c r="AE71" s="32"/>
      <c r="AG71" s="32"/>
      <c r="AH71" s="32"/>
      <c r="AI71" s="32"/>
      <c r="AJ71" s="32"/>
      <c r="AK71" s="32"/>
      <c r="AL71" s="32"/>
      <c r="AM71" s="32"/>
      <c r="AN71" s="32"/>
    </row>
    <row r="72" spans="1:40" x14ac:dyDescent="0.3">
      <c r="A72" s="177"/>
      <c r="B72" s="129" t="s">
        <v>19</v>
      </c>
      <c r="C72" s="6">
        <v>18192</v>
      </c>
      <c r="D72" s="6">
        <v>15384</v>
      </c>
      <c r="E72" s="6">
        <v>1144</v>
      </c>
      <c r="F72" s="6">
        <v>1664</v>
      </c>
      <c r="G72" s="6">
        <v>1586</v>
      </c>
      <c r="H72" s="6">
        <v>3250</v>
      </c>
      <c r="I72" s="6">
        <v>4078</v>
      </c>
      <c r="J72" s="6">
        <v>31035</v>
      </c>
      <c r="K72" s="108">
        <v>53305</v>
      </c>
      <c r="M72" s="177"/>
      <c r="N72" s="129" t="s">
        <v>19</v>
      </c>
      <c r="O72" s="93">
        <f t="shared" si="9"/>
        <v>34.12813056936497</v>
      </c>
      <c r="P72" s="93">
        <f t="shared" si="9"/>
        <v>28.86033205140231</v>
      </c>
      <c r="Q72" s="93">
        <f t="shared" si="9"/>
        <v>2.1461401369477535</v>
      </c>
      <c r="R72" s="93">
        <f t="shared" si="9"/>
        <v>3.1216583810149143</v>
      </c>
      <c r="S72" s="93">
        <f t="shared" si="9"/>
        <v>2.9753306444048402</v>
      </c>
      <c r="T72" s="93">
        <f t="shared" si="9"/>
        <v>6.0969890254197541</v>
      </c>
      <c r="U72" s="93">
        <f t="shared" si="9"/>
        <v>7.6503142294343869</v>
      </c>
      <c r="V72" s="93">
        <f t="shared" si="9"/>
        <v>58.221555201200637</v>
      </c>
      <c r="X72" s="32"/>
      <c r="Y72" s="32"/>
      <c r="Z72" s="32"/>
      <c r="AA72" s="32"/>
      <c r="AB72" s="32"/>
      <c r="AC72" s="32"/>
      <c r="AD72" s="32"/>
      <c r="AE72" s="32"/>
      <c r="AG72" s="32"/>
      <c r="AH72" s="32"/>
      <c r="AI72" s="32"/>
      <c r="AJ72" s="32"/>
      <c r="AK72" s="32"/>
      <c r="AL72" s="32"/>
      <c r="AM72" s="32"/>
      <c r="AN72" s="32"/>
    </row>
    <row r="73" spans="1:40" ht="15" customHeight="1" x14ac:dyDescent="0.3">
      <c r="A73" s="176" t="s">
        <v>21</v>
      </c>
      <c r="B73" s="102"/>
      <c r="C73" s="6"/>
      <c r="D73" s="6"/>
      <c r="E73" s="6"/>
      <c r="F73" s="6"/>
      <c r="G73" s="6"/>
      <c r="H73" s="6"/>
      <c r="I73" s="6"/>
      <c r="J73" s="6"/>
      <c r="K73" s="112"/>
      <c r="M73" s="176" t="s">
        <v>21</v>
      </c>
      <c r="N73" s="102"/>
      <c r="O73" s="93"/>
      <c r="P73" s="93"/>
      <c r="Q73" s="93"/>
      <c r="R73" s="93"/>
      <c r="S73" s="93"/>
      <c r="T73" s="93"/>
      <c r="U73" s="93"/>
      <c r="V73" s="93"/>
      <c r="X73" s="32"/>
      <c r="Y73" s="32"/>
      <c r="Z73" s="32"/>
      <c r="AA73" s="32"/>
      <c r="AB73" s="32"/>
      <c r="AC73" s="32"/>
      <c r="AD73" s="32"/>
      <c r="AE73" s="32"/>
      <c r="AG73" s="32"/>
      <c r="AH73" s="32"/>
      <c r="AI73" s="32"/>
      <c r="AJ73" s="32"/>
      <c r="AK73" s="32"/>
      <c r="AL73" s="32"/>
      <c r="AM73" s="32"/>
      <c r="AN73" s="32"/>
    </row>
    <row r="74" spans="1:40" x14ac:dyDescent="0.3">
      <c r="A74" s="177"/>
      <c r="B74" s="129" t="s">
        <v>18</v>
      </c>
      <c r="C74" s="6">
        <v>119520</v>
      </c>
      <c r="D74" s="6">
        <v>81130</v>
      </c>
      <c r="E74" s="6">
        <v>11320</v>
      </c>
      <c r="F74" s="6">
        <v>27070</v>
      </c>
      <c r="G74" s="6">
        <v>28769</v>
      </c>
      <c r="H74" s="6">
        <v>55839</v>
      </c>
      <c r="I74" s="6">
        <v>44031</v>
      </c>
      <c r="J74" s="6">
        <v>95870</v>
      </c>
      <c r="K74" s="108">
        <v>259421</v>
      </c>
      <c r="M74" s="177"/>
      <c r="N74" s="129" t="s">
        <v>18</v>
      </c>
      <c r="O74" s="93">
        <f t="shared" ref="O74:V76" si="10">C74/$K74*100</f>
        <v>46.071829188847474</v>
      </c>
      <c r="P74" s="93">
        <f t="shared" si="10"/>
        <v>31.273489809999962</v>
      </c>
      <c r="Q74" s="93">
        <f t="shared" si="10"/>
        <v>4.3635634740441214</v>
      </c>
      <c r="R74" s="93">
        <f t="shared" si="10"/>
        <v>10.43477590480339</v>
      </c>
      <c r="S74" s="93">
        <f t="shared" si="10"/>
        <v>11.089695899715135</v>
      </c>
      <c r="T74" s="93">
        <f t="shared" si="10"/>
        <v>21.524471804518523</v>
      </c>
      <c r="U74" s="93">
        <f t="shared" si="10"/>
        <v>16.972797113572145</v>
      </c>
      <c r="V74" s="93">
        <f t="shared" si="10"/>
        <v>36.955373697580377</v>
      </c>
      <c r="X74" s="32"/>
      <c r="Y74" s="32"/>
      <c r="Z74" s="32"/>
      <c r="AA74" s="32"/>
      <c r="AB74" s="32"/>
      <c r="AC74" s="32"/>
      <c r="AD74" s="32"/>
      <c r="AE74" s="32"/>
      <c r="AG74" s="32"/>
      <c r="AH74" s="32"/>
      <c r="AI74" s="32"/>
      <c r="AJ74" s="32"/>
      <c r="AK74" s="32"/>
      <c r="AL74" s="32"/>
      <c r="AM74" s="32"/>
      <c r="AN74" s="32"/>
    </row>
    <row r="75" spans="1:40" x14ac:dyDescent="0.3">
      <c r="A75" s="177"/>
      <c r="B75" s="49" t="s">
        <v>33</v>
      </c>
      <c r="C75" s="6">
        <v>12771</v>
      </c>
      <c r="D75" s="6">
        <v>9320</v>
      </c>
      <c r="E75" s="6">
        <v>1400</v>
      </c>
      <c r="F75" s="6">
        <v>2051</v>
      </c>
      <c r="G75" s="6">
        <v>1885</v>
      </c>
      <c r="H75" s="6">
        <v>3936</v>
      </c>
      <c r="I75" s="6">
        <v>6791</v>
      </c>
      <c r="J75" s="6">
        <v>22988</v>
      </c>
      <c r="K75" s="108">
        <v>42551</v>
      </c>
      <c r="M75" s="177"/>
      <c r="N75" s="49" t="s">
        <v>33</v>
      </c>
      <c r="O75" s="93">
        <f t="shared" si="10"/>
        <v>30.013395689878031</v>
      </c>
      <c r="P75" s="93">
        <f t="shared" si="10"/>
        <v>21.903128011092569</v>
      </c>
      <c r="Q75" s="93">
        <f t="shared" si="10"/>
        <v>3.2901694437263518</v>
      </c>
      <c r="R75" s="93">
        <f t="shared" si="10"/>
        <v>4.8200982350591053</v>
      </c>
      <c r="S75" s="93">
        <f t="shared" si="10"/>
        <v>4.4299781438744095</v>
      </c>
      <c r="T75" s="93">
        <f t="shared" si="10"/>
        <v>9.2500763789335156</v>
      </c>
      <c r="U75" s="93">
        <f t="shared" si="10"/>
        <v>15.959671923104041</v>
      </c>
      <c r="V75" s="93">
        <f t="shared" si="10"/>
        <v>54.024582265986695</v>
      </c>
      <c r="X75" s="32"/>
      <c r="Y75" s="32"/>
      <c r="Z75" s="32"/>
      <c r="AA75" s="32"/>
      <c r="AB75" s="32"/>
      <c r="AC75" s="32"/>
      <c r="AD75" s="32"/>
      <c r="AE75" s="32"/>
      <c r="AG75" s="32"/>
      <c r="AH75" s="32"/>
      <c r="AI75" s="32"/>
      <c r="AJ75" s="32"/>
      <c r="AK75" s="32"/>
      <c r="AL75" s="32"/>
      <c r="AM75" s="32"/>
      <c r="AN75" s="32"/>
    </row>
    <row r="76" spans="1:40" x14ac:dyDescent="0.3">
      <c r="A76" s="178"/>
      <c r="B76" s="79" t="s">
        <v>19</v>
      </c>
      <c r="C76" s="6">
        <v>24972</v>
      </c>
      <c r="D76" s="6">
        <v>20911</v>
      </c>
      <c r="E76" s="6">
        <v>1731</v>
      </c>
      <c r="F76" s="6">
        <v>2331</v>
      </c>
      <c r="G76" s="6">
        <v>2588</v>
      </c>
      <c r="H76" s="6">
        <v>4919</v>
      </c>
      <c r="I76" s="6">
        <v>7447</v>
      </c>
      <c r="J76" s="6">
        <v>37493</v>
      </c>
      <c r="K76" s="108">
        <v>69912</v>
      </c>
      <c r="M76" s="178"/>
      <c r="N76" s="79" t="s">
        <v>19</v>
      </c>
      <c r="O76" s="93">
        <f t="shared" si="10"/>
        <v>35.719189838654309</v>
      </c>
      <c r="P76" s="93">
        <f t="shared" si="10"/>
        <v>29.910458862570088</v>
      </c>
      <c r="Q76" s="93">
        <f t="shared" si="10"/>
        <v>2.4759697905938896</v>
      </c>
      <c r="R76" s="93">
        <f t="shared" si="10"/>
        <v>3.3341915550978376</v>
      </c>
      <c r="S76" s="93">
        <f t="shared" si="10"/>
        <v>3.7017965442270282</v>
      </c>
      <c r="T76" s="93">
        <f t="shared" si="10"/>
        <v>7.0359880993248654</v>
      </c>
      <c r="U76" s="93">
        <f t="shared" si="10"/>
        <v>10.651962467101498</v>
      </c>
      <c r="V76" s="93">
        <f t="shared" si="10"/>
        <v>53.6288476942442</v>
      </c>
      <c r="X76" s="32"/>
      <c r="Y76" s="32"/>
      <c r="Z76" s="32"/>
      <c r="AA76" s="32"/>
      <c r="AB76" s="32"/>
      <c r="AC76" s="32"/>
      <c r="AD76" s="32"/>
      <c r="AE76" s="32"/>
      <c r="AG76" s="32"/>
      <c r="AH76" s="32"/>
      <c r="AI76" s="32"/>
      <c r="AJ76" s="32"/>
      <c r="AK76" s="32"/>
      <c r="AL76" s="32"/>
      <c r="AM76" s="32"/>
      <c r="AN76" s="32"/>
    </row>
    <row r="77" spans="1:40" x14ac:dyDescent="0.3">
      <c r="A77" s="65"/>
      <c r="B77" s="89"/>
      <c r="C77" s="36"/>
      <c r="D77" s="36"/>
      <c r="E77" s="36"/>
      <c r="F77" s="36"/>
      <c r="G77" s="36"/>
      <c r="H77" s="36"/>
      <c r="I77" s="36"/>
      <c r="J77" s="36"/>
      <c r="K77" s="109">
        <f>SUM(K70:K76)</f>
        <v>708632</v>
      </c>
      <c r="M77" s="65"/>
      <c r="N77" s="89"/>
      <c r="O77" s="32"/>
      <c r="P77" s="32"/>
      <c r="Q77" s="32"/>
      <c r="R77" s="32"/>
      <c r="S77" s="32"/>
      <c r="T77" s="32"/>
      <c r="U77" s="32"/>
      <c r="V77" s="32"/>
      <c r="X77" s="32"/>
      <c r="Y77" s="32"/>
      <c r="Z77" s="32"/>
      <c r="AA77" s="32"/>
      <c r="AB77" s="32"/>
      <c r="AC77" s="32"/>
      <c r="AD77" s="32"/>
      <c r="AE77" s="32"/>
    </row>
    <row r="78" spans="1:40" x14ac:dyDescent="0.3">
      <c r="A78" s="65"/>
      <c r="B78" s="89"/>
      <c r="C78" s="36"/>
      <c r="D78" s="36"/>
      <c r="E78" s="36"/>
      <c r="F78" s="36"/>
      <c r="G78" s="36"/>
      <c r="H78" s="36"/>
      <c r="I78" s="36"/>
      <c r="J78" s="36"/>
      <c r="K78" s="109"/>
      <c r="M78" s="65"/>
      <c r="N78" s="89"/>
      <c r="O78" s="32"/>
      <c r="P78" s="32"/>
      <c r="Q78" s="32"/>
      <c r="R78" s="32"/>
      <c r="S78" s="32"/>
      <c r="T78" s="32"/>
      <c r="U78" s="32"/>
      <c r="V78" s="32"/>
      <c r="X78" s="32"/>
      <c r="Y78" s="32"/>
      <c r="Z78" s="32"/>
      <c r="AA78" s="32"/>
      <c r="AB78" s="32"/>
      <c r="AC78" s="32"/>
      <c r="AD78" s="32"/>
      <c r="AE78" s="32"/>
    </row>
    <row r="79" spans="1:40" ht="12.75" customHeight="1" x14ac:dyDescent="0.3">
      <c r="A79" s="197" t="s">
        <v>124</v>
      </c>
      <c r="B79" s="197"/>
      <c r="C79" s="197"/>
      <c r="D79" s="197"/>
      <c r="E79" s="197"/>
      <c r="F79" s="197"/>
      <c r="G79" s="197"/>
      <c r="H79" s="197"/>
      <c r="I79" s="197"/>
      <c r="J79" s="197"/>
      <c r="K79" s="197"/>
      <c r="M79" s="197" t="s">
        <v>124</v>
      </c>
      <c r="N79" s="197"/>
      <c r="O79" s="197"/>
      <c r="P79" s="197"/>
      <c r="Q79" s="197"/>
      <c r="R79" s="197"/>
      <c r="S79" s="197"/>
      <c r="T79" s="197"/>
      <c r="U79" s="197"/>
      <c r="V79" s="197"/>
    </row>
    <row r="80" spans="1:40" s="48" customFormat="1" ht="24" customHeight="1" x14ac:dyDescent="0.3">
      <c r="A80" s="180" t="s">
        <v>43</v>
      </c>
      <c r="B80" s="188" t="s">
        <v>28</v>
      </c>
      <c r="C80" s="187" t="s">
        <v>0</v>
      </c>
      <c r="D80" s="187" t="s">
        <v>70</v>
      </c>
      <c r="E80" s="200" t="s">
        <v>71</v>
      </c>
      <c r="F80" s="201"/>
      <c r="G80" s="187" t="s">
        <v>59</v>
      </c>
      <c r="H80" s="187" t="s">
        <v>24</v>
      </c>
      <c r="I80" s="187" t="s">
        <v>3</v>
      </c>
      <c r="J80" s="187" t="s">
        <v>4</v>
      </c>
      <c r="K80" s="185" t="s">
        <v>40</v>
      </c>
      <c r="L80" s="90"/>
      <c r="M80" s="180" t="s">
        <v>43</v>
      </c>
      <c r="N80" s="195" t="s">
        <v>58</v>
      </c>
      <c r="O80" s="187" t="s">
        <v>0</v>
      </c>
      <c r="P80" s="187" t="s">
        <v>70</v>
      </c>
      <c r="Q80" s="200" t="s">
        <v>71</v>
      </c>
      <c r="R80" s="201"/>
      <c r="S80" s="187" t="s">
        <v>59</v>
      </c>
      <c r="T80" s="187" t="s">
        <v>24</v>
      </c>
      <c r="U80" s="187" t="s">
        <v>3</v>
      </c>
      <c r="V80" s="187" t="s">
        <v>4</v>
      </c>
    </row>
    <row r="81" spans="1:40" s="48" customFormat="1" x14ac:dyDescent="0.3">
      <c r="A81" s="181"/>
      <c r="B81" s="189"/>
      <c r="C81" s="187"/>
      <c r="D81" s="187"/>
      <c r="E81" s="126" t="s">
        <v>5</v>
      </c>
      <c r="F81" s="126" t="s">
        <v>6</v>
      </c>
      <c r="G81" s="187"/>
      <c r="H81" s="187"/>
      <c r="I81" s="187"/>
      <c r="J81" s="187"/>
      <c r="K81" s="186"/>
      <c r="L81" s="90"/>
      <c r="M81" s="181"/>
      <c r="N81" s="196"/>
      <c r="O81" s="187"/>
      <c r="P81" s="187"/>
      <c r="Q81" s="126" t="s">
        <v>5</v>
      </c>
      <c r="R81" s="126" t="s">
        <v>6</v>
      </c>
      <c r="S81" s="187"/>
      <c r="T81" s="187"/>
      <c r="U81" s="187"/>
      <c r="V81" s="187"/>
    </row>
    <row r="82" spans="1:40" s="48" customFormat="1" x14ac:dyDescent="0.3">
      <c r="A82" s="179" t="s">
        <v>44</v>
      </c>
      <c r="B82" s="127"/>
      <c r="C82" s="126"/>
      <c r="D82" s="126"/>
      <c r="E82" s="126"/>
      <c r="F82" s="126"/>
      <c r="G82" s="126"/>
      <c r="H82" s="126"/>
      <c r="I82" s="126"/>
      <c r="J82" s="126"/>
      <c r="K82" s="130"/>
      <c r="L82" s="90"/>
      <c r="M82" s="179" t="s">
        <v>44</v>
      </c>
      <c r="N82" s="127"/>
      <c r="O82" s="126"/>
      <c r="P82" s="126"/>
      <c r="Q82" s="126"/>
      <c r="R82" s="126"/>
      <c r="S82" s="126"/>
      <c r="T82" s="126"/>
      <c r="U82" s="55"/>
      <c r="V82" s="55"/>
    </row>
    <row r="83" spans="1:40" s="48" customFormat="1" ht="13.5" customHeight="1" x14ac:dyDescent="0.3">
      <c r="A83" s="179"/>
      <c r="B83" s="102" t="s">
        <v>18</v>
      </c>
      <c r="C83" s="6">
        <v>10116</v>
      </c>
      <c r="D83" s="6">
        <v>6080</v>
      </c>
      <c r="E83" s="6">
        <v>694</v>
      </c>
      <c r="F83" s="6">
        <v>3343</v>
      </c>
      <c r="G83" s="6">
        <v>2491</v>
      </c>
      <c r="H83" s="6">
        <v>5834</v>
      </c>
      <c r="I83" s="6">
        <v>4776</v>
      </c>
      <c r="J83" s="6">
        <v>4994</v>
      </c>
      <c r="K83" s="6">
        <v>19886</v>
      </c>
      <c r="L83" s="90"/>
      <c r="M83" s="179"/>
      <c r="N83" s="102" t="s">
        <v>18</v>
      </c>
      <c r="O83" s="94">
        <f t="shared" ref="O83:V85" si="11">C83/$K83*100</f>
        <v>50.869958764960273</v>
      </c>
      <c r="P83" s="94">
        <f t="shared" si="11"/>
        <v>30.574273358141408</v>
      </c>
      <c r="Q83" s="94">
        <f t="shared" si="11"/>
        <v>3.4898923866036409</v>
      </c>
      <c r="R83" s="94">
        <f t="shared" si="11"/>
        <v>16.810821683596501</v>
      </c>
      <c r="S83" s="94">
        <f t="shared" si="11"/>
        <v>12.526400482751685</v>
      </c>
      <c r="T83" s="94">
        <f t="shared" si="11"/>
        <v>29.337222166348187</v>
      </c>
      <c r="U83" s="94">
        <f t="shared" si="11"/>
        <v>24.016896308961076</v>
      </c>
      <c r="V83" s="94">
        <f t="shared" si="11"/>
        <v>25.11314492607865</v>
      </c>
      <c r="X83" s="69"/>
      <c r="Y83" s="69"/>
      <c r="Z83" s="69"/>
      <c r="AA83" s="69"/>
      <c r="AB83" s="69"/>
      <c r="AC83" s="69"/>
      <c r="AD83" s="69"/>
      <c r="AE83" s="69"/>
      <c r="AG83" s="69"/>
      <c r="AH83" s="69"/>
      <c r="AI83" s="69"/>
      <c r="AJ83" s="69"/>
      <c r="AK83" s="69"/>
      <c r="AL83" s="69"/>
      <c r="AM83" s="69"/>
      <c r="AN83" s="69"/>
    </row>
    <row r="84" spans="1:40" s="48" customFormat="1" x14ac:dyDescent="0.3">
      <c r="A84" s="179"/>
      <c r="B84" s="79" t="s">
        <v>33</v>
      </c>
      <c r="C84" s="67">
        <v>1899</v>
      </c>
      <c r="D84" s="67">
        <v>1242</v>
      </c>
      <c r="E84" s="6">
        <v>157</v>
      </c>
      <c r="F84" s="6">
        <v>500</v>
      </c>
      <c r="G84" s="6">
        <v>411</v>
      </c>
      <c r="H84" s="6">
        <v>911</v>
      </c>
      <c r="I84" s="67">
        <v>687</v>
      </c>
      <c r="J84" s="67">
        <v>1457</v>
      </c>
      <c r="K84" s="6">
        <v>4042</v>
      </c>
      <c r="L84" s="90"/>
      <c r="M84" s="179"/>
      <c r="N84" s="79" t="s">
        <v>33</v>
      </c>
      <c r="O84" s="94">
        <f t="shared" si="11"/>
        <v>46.98169223156853</v>
      </c>
      <c r="P84" s="94">
        <f t="shared" si="11"/>
        <v>30.727362691736765</v>
      </c>
      <c r="Q84" s="94">
        <f t="shared" si="11"/>
        <v>3.8842157347847599</v>
      </c>
      <c r="R84" s="94">
        <f t="shared" si="11"/>
        <v>12.370113805047007</v>
      </c>
      <c r="S84" s="94">
        <f t="shared" si="11"/>
        <v>10.16823354774864</v>
      </c>
      <c r="T84" s="94">
        <f t="shared" si="11"/>
        <v>22.538347352795647</v>
      </c>
      <c r="U84" s="94">
        <f t="shared" si="11"/>
        <v>16.996536368134588</v>
      </c>
      <c r="V84" s="94">
        <f t="shared" si="11"/>
        <v>36.046511627906973</v>
      </c>
      <c r="X84" s="69"/>
      <c r="Y84" s="69"/>
      <c r="Z84" s="69"/>
      <c r="AA84" s="69"/>
      <c r="AB84" s="69"/>
      <c r="AC84" s="69"/>
      <c r="AD84" s="69"/>
      <c r="AE84" s="69"/>
      <c r="AG84" s="69"/>
      <c r="AH84" s="69"/>
      <c r="AI84" s="69"/>
      <c r="AJ84" s="69"/>
      <c r="AK84" s="69"/>
      <c r="AL84" s="69"/>
      <c r="AM84" s="69"/>
      <c r="AN84" s="69"/>
    </row>
    <row r="85" spans="1:40" s="48" customFormat="1" x14ac:dyDescent="0.3">
      <c r="A85" s="179"/>
      <c r="B85" s="128" t="s">
        <v>19</v>
      </c>
      <c r="C85" s="6">
        <v>1363</v>
      </c>
      <c r="D85" s="6">
        <v>1018</v>
      </c>
      <c r="E85" s="6">
        <v>133</v>
      </c>
      <c r="F85" s="6">
        <v>212</v>
      </c>
      <c r="G85" s="6">
        <v>183</v>
      </c>
      <c r="H85" s="6">
        <v>395</v>
      </c>
      <c r="I85" s="6">
        <v>502</v>
      </c>
      <c r="J85" s="6">
        <v>1480</v>
      </c>
      <c r="K85" s="6">
        <v>3345</v>
      </c>
      <c r="L85" s="90"/>
      <c r="M85" s="179"/>
      <c r="N85" s="128" t="s">
        <v>19</v>
      </c>
      <c r="O85" s="94">
        <f t="shared" si="11"/>
        <v>40.747384155455904</v>
      </c>
      <c r="P85" s="94">
        <f t="shared" si="11"/>
        <v>30.433482810164424</v>
      </c>
      <c r="Q85" s="94">
        <f t="shared" si="11"/>
        <v>3.9760837070254107</v>
      </c>
      <c r="R85" s="94">
        <f t="shared" si="11"/>
        <v>6.3378176382660687</v>
      </c>
      <c r="S85" s="94">
        <f t="shared" si="11"/>
        <v>5.4708520179372195</v>
      </c>
      <c r="T85" s="94">
        <f t="shared" si="11"/>
        <v>11.808669656203289</v>
      </c>
      <c r="U85" s="94">
        <f t="shared" si="11"/>
        <v>15.007473841554559</v>
      </c>
      <c r="V85" s="94">
        <f t="shared" si="11"/>
        <v>44.245142002989532</v>
      </c>
      <c r="X85" s="69"/>
      <c r="Y85" s="69"/>
      <c r="Z85" s="69"/>
      <c r="AA85" s="69"/>
      <c r="AB85" s="69"/>
      <c r="AC85" s="69"/>
      <c r="AD85" s="69"/>
      <c r="AE85" s="69"/>
      <c r="AG85" s="69"/>
      <c r="AH85" s="69"/>
      <c r="AI85" s="69"/>
      <c r="AJ85" s="69"/>
      <c r="AK85" s="69"/>
      <c r="AL85" s="69"/>
      <c r="AM85" s="69"/>
      <c r="AN85" s="69"/>
    </row>
    <row r="86" spans="1:40" s="48" customFormat="1" x14ac:dyDescent="0.3">
      <c r="A86" s="179" t="s">
        <v>54</v>
      </c>
      <c r="B86" s="128"/>
      <c r="C86" s="6"/>
      <c r="D86" s="6"/>
      <c r="E86" s="6"/>
      <c r="F86" s="6"/>
      <c r="G86" s="6"/>
      <c r="H86" s="6"/>
      <c r="I86" s="6"/>
      <c r="J86" s="6"/>
      <c r="K86" s="6"/>
      <c r="L86" s="90"/>
      <c r="M86" s="179" t="s">
        <v>54</v>
      </c>
      <c r="N86" s="128"/>
      <c r="O86" s="94"/>
      <c r="P86" s="94"/>
      <c r="Q86" s="94"/>
      <c r="R86" s="94"/>
      <c r="S86" s="94"/>
      <c r="T86" s="94"/>
      <c r="U86" s="55"/>
      <c r="V86" s="55"/>
      <c r="X86" s="69"/>
      <c r="Y86" s="69"/>
      <c r="Z86" s="69"/>
      <c r="AA86" s="69"/>
      <c r="AB86" s="69"/>
      <c r="AC86" s="69"/>
      <c r="AG86" s="69"/>
      <c r="AH86" s="69"/>
      <c r="AI86" s="69"/>
      <c r="AJ86" s="69"/>
      <c r="AK86" s="69"/>
      <c r="AL86" s="69"/>
      <c r="AM86" s="69"/>
      <c r="AN86" s="69"/>
    </row>
    <row r="87" spans="1:40" s="48" customFormat="1" ht="12.75" customHeight="1" x14ac:dyDescent="0.3">
      <c r="A87" s="179"/>
      <c r="B87" s="102" t="s">
        <v>18</v>
      </c>
      <c r="C87" s="6">
        <v>15613</v>
      </c>
      <c r="D87" s="6">
        <v>10010</v>
      </c>
      <c r="E87" s="6">
        <v>1977</v>
      </c>
      <c r="F87" s="6">
        <v>3626</v>
      </c>
      <c r="G87" s="6">
        <v>2843</v>
      </c>
      <c r="H87" s="6">
        <v>6469</v>
      </c>
      <c r="I87" s="6">
        <v>10703</v>
      </c>
      <c r="J87" s="6">
        <v>30246</v>
      </c>
      <c r="K87" s="6">
        <v>56562</v>
      </c>
      <c r="L87" s="90"/>
      <c r="M87" s="179"/>
      <c r="N87" s="102" t="s">
        <v>18</v>
      </c>
      <c r="O87" s="94">
        <f t="shared" ref="O87:V89" si="12">C87/$K87*100</f>
        <v>27.603337930059052</v>
      </c>
      <c r="P87" s="94">
        <f t="shared" si="12"/>
        <v>17.697394010112795</v>
      </c>
      <c r="Q87" s="94">
        <f t="shared" si="12"/>
        <v>3.4952795162830168</v>
      </c>
      <c r="R87" s="94">
        <f t="shared" si="12"/>
        <v>6.4106644036632368</v>
      </c>
      <c r="S87" s="94">
        <f t="shared" si="12"/>
        <v>5.0263427743007671</v>
      </c>
      <c r="T87" s="94">
        <f t="shared" si="12"/>
        <v>11.437007177964004</v>
      </c>
      <c r="U87" s="94">
        <f t="shared" si="12"/>
        <v>18.922598210812914</v>
      </c>
      <c r="V87" s="94">
        <f t="shared" si="12"/>
        <v>53.474063859128037</v>
      </c>
      <c r="X87" s="69"/>
      <c r="Y87" s="69"/>
      <c r="Z87" s="69"/>
      <c r="AA87" s="69"/>
      <c r="AB87" s="69"/>
      <c r="AC87" s="69"/>
      <c r="AD87" s="69"/>
      <c r="AE87" s="69"/>
      <c r="AG87" s="69"/>
      <c r="AH87" s="69"/>
      <c r="AI87" s="69"/>
      <c r="AJ87" s="69"/>
      <c r="AK87" s="69"/>
      <c r="AL87" s="69"/>
      <c r="AM87" s="69"/>
      <c r="AN87" s="69"/>
    </row>
    <row r="88" spans="1:40" s="48" customFormat="1" x14ac:dyDescent="0.3">
      <c r="A88" s="179"/>
      <c r="B88" s="79" t="s">
        <v>33</v>
      </c>
      <c r="C88" s="67">
        <v>2657</v>
      </c>
      <c r="D88" s="67">
        <v>1793</v>
      </c>
      <c r="E88" s="67">
        <v>377</v>
      </c>
      <c r="F88" s="67">
        <v>487</v>
      </c>
      <c r="G88" s="67">
        <v>336</v>
      </c>
      <c r="H88" s="67">
        <v>823</v>
      </c>
      <c r="I88" s="67">
        <v>2196</v>
      </c>
      <c r="J88" s="67">
        <v>7793</v>
      </c>
      <c r="K88" s="6">
        <v>12647</v>
      </c>
      <c r="L88" s="90"/>
      <c r="M88" s="179"/>
      <c r="N88" s="79" t="s">
        <v>33</v>
      </c>
      <c r="O88" s="94">
        <f t="shared" si="12"/>
        <v>21.008934925278723</v>
      </c>
      <c r="P88" s="94">
        <f t="shared" si="12"/>
        <v>14.177275243140667</v>
      </c>
      <c r="Q88" s="94">
        <f t="shared" si="12"/>
        <v>2.9809440974144068</v>
      </c>
      <c r="R88" s="94">
        <f t="shared" si="12"/>
        <v>3.8507155847236496</v>
      </c>
      <c r="S88" s="94">
        <f t="shared" si="12"/>
        <v>2.6567565430536884</v>
      </c>
      <c r="T88" s="94">
        <f t="shared" si="12"/>
        <v>6.5074721277773389</v>
      </c>
      <c r="U88" s="94">
        <f t="shared" si="12"/>
        <v>17.363801692100893</v>
      </c>
      <c r="V88" s="94">
        <f t="shared" si="12"/>
        <v>61.619356369099386</v>
      </c>
      <c r="X88" s="69"/>
      <c r="Y88" s="69"/>
      <c r="Z88" s="69"/>
      <c r="AA88" s="69"/>
      <c r="AB88" s="69"/>
      <c r="AC88" s="69"/>
      <c r="AD88" s="69"/>
      <c r="AE88" s="69"/>
      <c r="AG88" s="69"/>
      <c r="AH88" s="69"/>
      <c r="AI88" s="69"/>
      <c r="AJ88" s="69"/>
      <c r="AK88" s="69"/>
      <c r="AL88" s="69"/>
      <c r="AM88" s="69"/>
      <c r="AN88" s="69"/>
    </row>
    <row r="89" spans="1:40" s="48" customFormat="1" x14ac:dyDescent="0.3">
      <c r="A89" s="179"/>
      <c r="B89" s="128" t="s">
        <v>19</v>
      </c>
      <c r="C89" s="6">
        <v>6075</v>
      </c>
      <c r="D89" s="6">
        <v>5006</v>
      </c>
      <c r="E89" s="6">
        <v>520</v>
      </c>
      <c r="F89" s="6">
        <v>549</v>
      </c>
      <c r="G89" s="6">
        <v>512</v>
      </c>
      <c r="H89" s="6">
        <v>1061</v>
      </c>
      <c r="I89" s="6">
        <v>2651</v>
      </c>
      <c r="J89" s="6">
        <v>10456</v>
      </c>
      <c r="K89" s="6">
        <v>19182</v>
      </c>
      <c r="L89" s="90"/>
      <c r="M89" s="179"/>
      <c r="N89" s="128" t="s">
        <v>19</v>
      </c>
      <c r="O89" s="94">
        <f t="shared" si="12"/>
        <v>31.670315921176101</v>
      </c>
      <c r="P89" s="94">
        <f t="shared" si="12"/>
        <v>26.097382963194661</v>
      </c>
      <c r="Q89" s="94">
        <f t="shared" si="12"/>
        <v>2.7108747784381193</v>
      </c>
      <c r="R89" s="94">
        <f t="shared" si="12"/>
        <v>2.8620581795433218</v>
      </c>
      <c r="S89" s="94">
        <f t="shared" si="12"/>
        <v>2.6691690126159942</v>
      </c>
      <c r="T89" s="94">
        <f t="shared" si="12"/>
        <v>5.5312271921593155</v>
      </c>
      <c r="U89" s="94">
        <f t="shared" si="12"/>
        <v>13.820248149306641</v>
      </c>
      <c r="V89" s="94">
        <f t="shared" si="12"/>
        <v>54.509435929517259</v>
      </c>
      <c r="X89" s="69"/>
      <c r="Y89" s="69"/>
      <c r="Z89" s="69"/>
      <c r="AA89" s="69"/>
      <c r="AB89" s="69"/>
      <c r="AC89" s="69"/>
      <c r="AD89" s="69"/>
      <c r="AE89" s="69"/>
      <c r="AG89" s="69"/>
      <c r="AH89" s="69"/>
      <c r="AI89" s="69"/>
      <c r="AJ89" s="69"/>
      <c r="AK89" s="69"/>
      <c r="AL89" s="69"/>
      <c r="AM89" s="69"/>
      <c r="AN89" s="69"/>
    </row>
    <row r="90" spans="1:40" s="48" customFormat="1" x14ac:dyDescent="0.3">
      <c r="A90" s="179" t="s">
        <v>46</v>
      </c>
      <c r="B90" s="128"/>
      <c r="C90" s="6"/>
      <c r="D90" s="6"/>
      <c r="E90" s="6"/>
      <c r="F90" s="6"/>
      <c r="G90" s="6"/>
      <c r="H90" s="6"/>
      <c r="I90" s="6"/>
      <c r="J90" s="6"/>
      <c r="K90" s="6"/>
      <c r="L90" s="90"/>
      <c r="M90" s="179" t="s">
        <v>46</v>
      </c>
      <c r="N90" s="128"/>
      <c r="O90" s="94"/>
      <c r="P90" s="94"/>
      <c r="Q90" s="94"/>
      <c r="R90" s="94"/>
      <c r="S90" s="94"/>
      <c r="T90" s="94"/>
      <c r="U90" s="55"/>
      <c r="V90" s="55"/>
      <c r="X90" s="69"/>
      <c r="Y90" s="69"/>
      <c r="Z90" s="69"/>
      <c r="AA90" s="69"/>
      <c r="AB90" s="69"/>
      <c r="AC90" s="69"/>
      <c r="AG90" s="69"/>
      <c r="AH90" s="69"/>
      <c r="AI90" s="69"/>
      <c r="AJ90" s="69"/>
      <c r="AK90" s="69"/>
      <c r="AL90" s="69"/>
      <c r="AM90" s="69"/>
      <c r="AN90" s="69"/>
    </row>
    <row r="91" spans="1:40" s="48" customFormat="1" ht="12.75" customHeight="1" x14ac:dyDescent="0.3">
      <c r="A91" s="179"/>
      <c r="B91" s="102" t="s">
        <v>18</v>
      </c>
      <c r="C91" s="6">
        <v>32603</v>
      </c>
      <c r="D91" s="6">
        <v>23074</v>
      </c>
      <c r="E91" s="6">
        <v>3588</v>
      </c>
      <c r="F91" s="6">
        <v>5941</v>
      </c>
      <c r="G91" s="6">
        <v>7000</v>
      </c>
      <c r="H91" s="6">
        <v>12941</v>
      </c>
      <c r="I91" s="6">
        <v>19945</v>
      </c>
      <c r="J91" s="6">
        <v>35383</v>
      </c>
      <c r="K91" s="6">
        <v>87932</v>
      </c>
      <c r="L91" s="90"/>
      <c r="M91" s="179"/>
      <c r="N91" s="102" t="s">
        <v>18</v>
      </c>
      <c r="O91" s="94">
        <f t="shared" ref="O91:V93" si="13">C91/$K91*100</f>
        <v>37.077514442978668</v>
      </c>
      <c r="P91" s="94">
        <f t="shared" si="13"/>
        <v>26.240731474321066</v>
      </c>
      <c r="Q91" s="94">
        <f t="shared" si="13"/>
        <v>4.0804257835600239</v>
      </c>
      <c r="R91" s="94">
        <f t="shared" si="13"/>
        <v>6.756357185097575</v>
      </c>
      <c r="S91" s="94">
        <f t="shared" si="13"/>
        <v>7.9606969021516623</v>
      </c>
      <c r="T91" s="94">
        <f t="shared" si="13"/>
        <v>14.717054087249238</v>
      </c>
      <c r="U91" s="94">
        <f t="shared" si="13"/>
        <v>22.682299959059275</v>
      </c>
      <c r="V91" s="94">
        <f t="shared" si="13"/>
        <v>40.239048355547467</v>
      </c>
      <c r="X91" s="69"/>
      <c r="Y91" s="69"/>
      <c r="Z91" s="69"/>
      <c r="AA91" s="69"/>
      <c r="AB91" s="69"/>
      <c r="AC91" s="69"/>
      <c r="AD91" s="69"/>
      <c r="AE91" s="69"/>
      <c r="AG91" s="69"/>
      <c r="AH91" s="69"/>
      <c r="AI91" s="69"/>
      <c r="AJ91" s="69"/>
      <c r="AK91" s="69"/>
      <c r="AL91" s="69"/>
      <c r="AM91" s="69"/>
      <c r="AN91" s="69"/>
    </row>
    <row r="92" spans="1:40" s="48" customFormat="1" x14ac:dyDescent="0.3">
      <c r="A92" s="179"/>
      <c r="B92" s="79" t="s">
        <v>33</v>
      </c>
      <c r="C92" s="67">
        <v>3700</v>
      </c>
      <c r="D92" s="67">
        <v>2807</v>
      </c>
      <c r="E92" s="6">
        <v>435</v>
      </c>
      <c r="F92" s="6">
        <v>457</v>
      </c>
      <c r="G92" s="6">
        <v>583</v>
      </c>
      <c r="H92" s="6">
        <v>1040</v>
      </c>
      <c r="I92" s="67">
        <v>2396</v>
      </c>
      <c r="J92" s="67">
        <v>6903</v>
      </c>
      <c r="K92" s="6">
        <v>12999</v>
      </c>
      <c r="L92" s="90"/>
      <c r="M92" s="179"/>
      <c r="N92" s="79" t="s">
        <v>33</v>
      </c>
      <c r="O92" s="94">
        <f t="shared" si="13"/>
        <v>28.463727979075315</v>
      </c>
      <c r="P92" s="94">
        <f t="shared" si="13"/>
        <v>21.593968766828215</v>
      </c>
      <c r="Q92" s="94">
        <f t="shared" si="13"/>
        <v>3.3464112624048004</v>
      </c>
      <c r="R92" s="94">
        <f t="shared" si="13"/>
        <v>3.5156550503884914</v>
      </c>
      <c r="S92" s="94">
        <f t="shared" si="13"/>
        <v>4.484960381567813</v>
      </c>
      <c r="T92" s="94">
        <f t="shared" si="13"/>
        <v>8.0006154319563034</v>
      </c>
      <c r="U92" s="94">
        <f t="shared" si="13"/>
        <v>18.432187091314717</v>
      </c>
      <c r="V92" s="94">
        <f t="shared" si="13"/>
        <v>53.104084929609975</v>
      </c>
      <c r="X92" s="69"/>
      <c r="Y92" s="69"/>
      <c r="Z92" s="69"/>
      <c r="AA92" s="69"/>
      <c r="AB92" s="69"/>
      <c r="AC92" s="69"/>
      <c r="AD92" s="69"/>
      <c r="AE92" s="69"/>
      <c r="AG92" s="69"/>
      <c r="AH92" s="69"/>
      <c r="AI92" s="69"/>
      <c r="AJ92" s="69"/>
      <c r="AK92" s="69"/>
      <c r="AL92" s="69"/>
      <c r="AM92" s="69"/>
      <c r="AN92" s="69"/>
    </row>
    <row r="93" spans="1:40" s="48" customFormat="1" x14ac:dyDescent="0.3">
      <c r="A93" s="179"/>
      <c r="B93" s="128" t="s">
        <v>19</v>
      </c>
      <c r="C93" s="6">
        <v>3145</v>
      </c>
      <c r="D93" s="6">
        <v>2588</v>
      </c>
      <c r="E93" s="6">
        <v>276</v>
      </c>
      <c r="F93" s="6">
        <v>281</v>
      </c>
      <c r="G93" s="6">
        <v>386</v>
      </c>
      <c r="H93" s="6">
        <v>668</v>
      </c>
      <c r="I93" s="6">
        <v>1359</v>
      </c>
      <c r="J93" s="6">
        <v>4971</v>
      </c>
      <c r="K93" s="6">
        <v>9475</v>
      </c>
      <c r="L93" s="90"/>
      <c r="M93" s="179"/>
      <c r="N93" s="128" t="s">
        <v>19</v>
      </c>
      <c r="O93" s="94">
        <f t="shared" si="13"/>
        <v>33.192612137203163</v>
      </c>
      <c r="P93" s="94">
        <f t="shared" si="13"/>
        <v>27.313984168865435</v>
      </c>
      <c r="Q93" s="94">
        <f t="shared" si="13"/>
        <v>2.9129287598944593</v>
      </c>
      <c r="R93" s="94">
        <f t="shared" si="13"/>
        <v>2.9656992084432718</v>
      </c>
      <c r="S93" s="94">
        <f t="shared" si="13"/>
        <v>4.0738786279683383</v>
      </c>
      <c r="T93" s="94">
        <f t="shared" si="13"/>
        <v>7.050131926121372</v>
      </c>
      <c r="U93" s="94">
        <f t="shared" si="13"/>
        <v>14.343007915567282</v>
      </c>
      <c r="V93" s="94">
        <f t="shared" si="13"/>
        <v>52.464379947229553</v>
      </c>
      <c r="X93" s="69"/>
      <c r="Y93" s="69"/>
      <c r="Z93" s="69"/>
      <c r="AA93" s="69"/>
      <c r="AB93" s="69"/>
      <c r="AC93" s="69"/>
      <c r="AD93" s="69"/>
      <c r="AE93" s="69"/>
      <c r="AG93" s="69"/>
      <c r="AH93" s="69"/>
      <c r="AI93" s="69"/>
      <c r="AJ93" s="69"/>
      <c r="AK93" s="69"/>
      <c r="AL93" s="69"/>
      <c r="AM93" s="69"/>
      <c r="AN93" s="69"/>
    </row>
    <row r="94" spans="1:40" s="48" customFormat="1" x14ac:dyDescent="0.3">
      <c r="A94" s="179" t="s">
        <v>55</v>
      </c>
      <c r="B94" s="128"/>
      <c r="C94" s="6"/>
      <c r="D94" s="6"/>
      <c r="E94" s="6"/>
      <c r="F94" s="6"/>
      <c r="G94" s="6"/>
      <c r="H94" s="6"/>
      <c r="I94" s="6"/>
      <c r="J94" s="6"/>
      <c r="K94" s="6"/>
      <c r="L94" s="90"/>
      <c r="M94" s="179" t="s">
        <v>55</v>
      </c>
      <c r="N94" s="128"/>
      <c r="O94" s="94"/>
      <c r="P94" s="94"/>
      <c r="Q94" s="94"/>
      <c r="R94" s="94"/>
      <c r="S94" s="94"/>
      <c r="T94" s="94"/>
      <c r="U94" s="55"/>
      <c r="V94" s="55"/>
      <c r="X94" s="69"/>
      <c r="Y94" s="69"/>
      <c r="Z94" s="69"/>
      <c r="AA94" s="69"/>
      <c r="AB94" s="69"/>
      <c r="AC94" s="69"/>
      <c r="AG94" s="69"/>
      <c r="AH94" s="69"/>
      <c r="AI94" s="69"/>
      <c r="AJ94" s="69"/>
      <c r="AK94" s="69"/>
      <c r="AL94" s="69"/>
      <c r="AM94" s="69"/>
      <c r="AN94" s="69"/>
    </row>
    <row r="95" spans="1:40" s="48" customFormat="1" ht="12.75" customHeight="1" x14ac:dyDescent="0.3">
      <c r="A95" s="179"/>
      <c r="B95" s="102" t="s">
        <v>18</v>
      </c>
      <c r="C95" s="6">
        <v>123561</v>
      </c>
      <c r="D95" s="6">
        <v>83853</v>
      </c>
      <c r="E95" s="6">
        <v>9691</v>
      </c>
      <c r="F95" s="6">
        <v>30016</v>
      </c>
      <c r="G95" s="6">
        <v>29391</v>
      </c>
      <c r="H95" s="6">
        <v>59407</v>
      </c>
      <c r="I95" s="6">
        <v>33141</v>
      </c>
      <c r="J95" s="6">
        <v>86816</v>
      </c>
      <c r="K95" s="6">
        <v>243518</v>
      </c>
      <c r="L95" s="90"/>
      <c r="M95" s="179"/>
      <c r="N95" s="102" t="s">
        <v>18</v>
      </c>
      <c r="O95" s="94">
        <f t="shared" ref="O95:V97" si="14">C95/$K95*100</f>
        <v>50.739986366510891</v>
      </c>
      <c r="P95" s="94">
        <f t="shared" si="14"/>
        <v>34.434004878489475</v>
      </c>
      <c r="Q95" s="94">
        <f t="shared" si="14"/>
        <v>3.9795826181226852</v>
      </c>
      <c r="R95" s="94">
        <f t="shared" si="14"/>
        <v>12.32598822263652</v>
      </c>
      <c r="S95" s="94">
        <f t="shared" si="14"/>
        <v>12.06933368375233</v>
      </c>
      <c r="T95" s="94">
        <f t="shared" si="14"/>
        <v>24.395321906388851</v>
      </c>
      <c r="U95" s="94">
        <f t="shared" si="14"/>
        <v>13.609260917057467</v>
      </c>
      <c r="V95" s="94">
        <f t="shared" si="14"/>
        <v>35.65075271643164</v>
      </c>
      <c r="X95" s="69"/>
      <c r="Y95" s="69"/>
      <c r="Z95" s="69"/>
      <c r="AA95" s="69"/>
      <c r="AB95" s="69"/>
      <c r="AC95" s="69"/>
      <c r="AD95" s="69"/>
      <c r="AE95" s="69"/>
      <c r="AG95" s="69"/>
      <c r="AH95" s="69"/>
      <c r="AI95" s="69"/>
      <c r="AJ95" s="69"/>
      <c r="AK95" s="69"/>
      <c r="AL95" s="69"/>
      <c r="AM95" s="69"/>
      <c r="AN95" s="69"/>
    </row>
    <row r="96" spans="1:40" s="48" customFormat="1" x14ac:dyDescent="0.3">
      <c r="A96" s="179"/>
      <c r="B96" s="79" t="s">
        <v>33</v>
      </c>
      <c r="C96" s="67">
        <v>10357</v>
      </c>
      <c r="D96" s="67">
        <v>7752</v>
      </c>
      <c r="E96" s="67">
        <v>954</v>
      </c>
      <c r="F96" s="67">
        <v>1651</v>
      </c>
      <c r="G96" s="67">
        <v>1349</v>
      </c>
      <c r="H96" s="67">
        <v>3000</v>
      </c>
      <c r="I96" s="67">
        <v>4036</v>
      </c>
      <c r="J96" s="67">
        <v>15938</v>
      </c>
      <c r="K96" s="6">
        <v>30331</v>
      </c>
      <c r="L96" s="90"/>
      <c r="M96" s="179"/>
      <c r="N96" s="79" t="s">
        <v>33</v>
      </c>
      <c r="O96" s="94">
        <f t="shared" si="14"/>
        <v>34.146582704164061</v>
      </c>
      <c r="P96" s="94">
        <f t="shared" si="14"/>
        <v>25.558009956809862</v>
      </c>
      <c r="Q96" s="94">
        <f t="shared" si="14"/>
        <v>3.1452968909696351</v>
      </c>
      <c r="R96" s="94">
        <f t="shared" si="14"/>
        <v>5.4432758563845569</v>
      </c>
      <c r="S96" s="94">
        <f t="shared" si="14"/>
        <v>4.4475948699350498</v>
      </c>
      <c r="T96" s="94">
        <f t="shared" si="14"/>
        <v>9.8908707263196067</v>
      </c>
      <c r="U96" s="94">
        <f t="shared" si="14"/>
        <v>13.306518083808644</v>
      </c>
      <c r="V96" s="94">
        <f t="shared" si="14"/>
        <v>52.546899212027299</v>
      </c>
      <c r="X96" s="69"/>
      <c r="Y96" s="69"/>
      <c r="Z96" s="69"/>
      <c r="AA96" s="69"/>
      <c r="AB96" s="69"/>
      <c r="AC96" s="69"/>
      <c r="AD96" s="69"/>
      <c r="AE96" s="69"/>
      <c r="AG96" s="69"/>
      <c r="AH96" s="69"/>
      <c r="AI96" s="69"/>
      <c r="AJ96" s="69"/>
      <c r="AK96" s="69"/>
      <c r="AL96" s="69"/>
      <c r="AM96" s="69"/>
      <c r="AN96" s="69"/>
    </row>
    <row r="97" spans="1:40" s="48" customFormat="1" x14ac:dyDescent="0.3">
      <c r="A97" s="179"/>
      <c r="B97" s="128" t="s">
        <v>19</v>
      </c>
      <c r="C97" s="6">
        <v>18672</v>
      </c>
      <c r="D97" s="6">
        <v>15849</v>
      </c>
      <c r="E97" s="6">
        <v>1210</v>
      </c>
      <c r="F97" s="6">
        <v>1613</v>
      </c>
      <c r="G97" s="6">
        <v>1883</v>
      </c>
      <c r="H97" s="6">
        <v>3497</v>
      </c>
      <c r="I97" s="6">
        <v>3713</v>
      </c>
      <c r="J97" s="6">
        <v>21285</v>
      </c>
      <c r="K97" s="6">
        <v>43670</v>
      </c>
      <c r="L97" s="90"/>
      <c r="M97" s="179"/>
      <c r="N97" s="128" t="s">
        <v>19</v>
      </c>
      <c r="O97" s="94">
        <f t="shared" si="14"/>
        <v>42.757041447217773</v>
      </c>
      <c r="P97" s="94">
        <f t="shared" si="14"/>
        <v>36.292649416075108</v>
      </c>
      <c r="Q97" s="94">
        <f t="shared" si="14"/>
        <v>2.770780856423174</v>
      </c>
      <c r="R97" s="94">
        <f t="shared" si="14"/>
        <v>3.6936111747194871</v>
      </c>
      <c r="S97" s="94">
        <f t="shared" si="14"/>
        <v>4.3118845889626742</v>
      </c>
      <c r="T97" s="94">
        <f t="shared" si="14"/>
        <v>8.0077856652163959</v>
      </c>
      <c r="U97" s="94">
        <f t="shared" si="14"/>
        <v>8.502404396610947</v>
      </c>
      <c r="V97" s="94">
        <f t="shared" si="14"/>
        <v>48.740554156171285</v>
      </c>
      <c r="X97" s="69"/>
      <c r="Y97" s="69"/>
      <c r="Z97" s="69"/>
      <c r="AA97" s="69"/>
      <c r="AB97" s="69"/>
      <c r="AC97" s="69"/>
      <c r="AD97" s="69"/>
      <c r="AE97" s="69"/>
      <c r="AG97" s="69"/>
      <c r="AH97" s="69"/>
      <c r="AI97" s="69"/>
      <c r="AJ97" s="69"/>
      <c r="AK97" s="69"/>
      <c r="AL97" s="69"/>
      <c r="AM97" s="69"/>
      <c r="AN97" s="69"/>
    </row>
    <row r="98" spans="1:40" s="48" customFormat="1" x14ac:dyDescent="0.3">
      <c r="A98" s="65"/>
      <c r="B98" s="65"/>
      <c r="C98" s="36"/>
      <c r="D98" s="36"/>
      <c r="E98" s="36"/>
      <c r="F98" s="36"/>
      <c r="G98" s="36"/>
      <c r="H98" s="36"/>
      <c r="I98" s="36"/>
      <c r="J98" s="36"/>
      <c r="K98" s="36">
        <f>SUM(K83:K97)</f>
        <v>543589</v>
      </c>
      <c r="L98" s="90"/>
      <c r="M98" s="65"/>
      <c r="N98" s="65"/>
      <c r="O98" s="35"/>
      <c r="P98" s="35"/>
      <c r="Q98" s="35"/>
      <c r="R98" s="35"/>
      <c r="S98" s="35"/>
      <c r="T98" s="35"/>
      <c r="U98" s="35"/>
      <c r="V98" s="35"/>
      <c r="X98" s="69"/>
      <c r="Y98" s="69"/>
      <c r="Z98" s="69"/>
      <c r="AA98" s="69"/>
      <c r="AB98" s="69"/>
      <c r="AC98" s="69"/>
      <c r="AD98" s="69"/>
      <c r="AE98" s="69"/>
    </row>
    <row r="99" spans="1:40" x14ac:dyDescent="0.3">
      <c r="A99" s="65"/>
      <c r="B99" s="89"/>
      <c r="C99" s="36"/>
      <c r="D99" s="36"/>
      <c r="E99" s="36"/>
      <c r="F99" s="36"/>
      <c r="G99" s="36"/>
      <c r="H99" s="36"/>
      <c r="I99" s="36"/>
      <c r="J99" s="36"/>
      <c r="K99" s="109"/>
      <c r="M99" s="65"/>
      <c r="N99" s="89"/>
      <c r="O99" s="32"/>
      <c r="P99" s="32"/>
      <c r="Q99" s="32"/>
      <c r="R99" s="32"/>
      <c r="S99" s="32"/>
      <c r="T99" s="32"/>
      <c r="U99" s="32"/>
      <c r="V99" s="32"/>
      <c r="X99" s="32"/>
      <c r="Y99" s="32"/>
      <c r="Z99" s="32"/>
      <c r="AA99" s="32"/>
      <c r="AB99" s="32"/>
      <c r="AC99" s="32"/>
      <c r="AD99" s="32"/>
      <c r="AE99" s="32"/>
    </row>
    <row r="100" spans="1:40" ht="28.5" customHeight="1" x14ac:dyDescent="0.3">
      <c r="A100" s="197" t="s">
        <v>125</v>
      </c>
      <c r="B100" s="197"/>
      <c r="C100" s="197"/>
      <c r="D100" s="197"/>
      <c r="E100" s="197"/>
      <c r="F100" s="197"/>
      <c r="G100" s="197"/>
      <c r="H100" s="197"/>
      <c r="I100" s="197"/>
      <c r="J100" s="197"/>
      <c r="K100" s="197"/>
      <c r="L100" s="91"/>
      <c r="M100" s="197" t="s">
        <v>125</v>
      </c>
      <c r="N100" s="197"/>
      <c r="O100" s="197"/>
      <c r="P100" s="197"/>
      <c r="Q100" s="197"/>
      <c r="R100" s="197"/>
      <c r="S100" s="197"/>
      <c r="T100" s="197"/>
      <c r="U100" s="197"/>
      <c r="V100" s="197"/>
    </row>
    <row r="101" spans="1:40" s="48" customFormat="1" ht="24" customHeight="1" x14ac:dyDescent="0.3">
      <c r="A101" s="180" t="s">
        <v>43</v>
      </c>
      <c r="B101" s="188" t="s">
        <v>28</v>
      </c>
      <c r="C101" s="185" t="s">
        <v>0</v>
      </c>
      <c r="D101" s="187" t="s">
        <v>70</v>
      </c>
      <c r="E101" s="200" t="s">
        <v>71</v>
      </c>
      <c r="F101" s="201"/>
      <c r="G101" s="187" t="s">
        <v>59</v>
      </c>
      <c r="H101" s="187" t="s">
        <v>24</v>
      </c>
      <c r="I101" s="185" t="s">
        <v>3</v>
      </c>
      <c r="J101" s="185" t="s">
        <v>4</v>
      </c>
      <c r="K101" s="185" t="s">
        <v>40</v>
      </c>
      <c r="L101" s="90"/>
      <c r="M101" s="180" t="s">
        <v>43</v>
      </c>
      <c r="N101" s="188" t="s">
        <v>10</v>
      </c>
      <c r="O101" s="185" t="s">
        <v>0</v>
      </c>
      <c r="P101" s="187" t="s">
        <v>70</v>
      </c>
      <c r="Q101" s="200" t="s">
        <v>71</v>
      </c>
      <c r="R101" s="201"/>
      <c r="S101" s="187" t="s">
        <v>59</v>
      </c>
      <c r="T101" s="187" t="s">
        <v>24</v>
      </c>
      <c r="U101" s="185" t="s">
        <v>3</v>
      </c>
      <c r="V101" s="185" t="s">
        <v>4</v>
      </c>
    </row>
    <row r="102" spans="1:40" s="48" customFormat="1" x14ac:dyDescent="0.3">
      <c r="A102" s="181"/>
      <c r="B102" s="189"/>
      <c r="C102" s="186"/>
      <c r="D102" s="187"/>
      <c r="E102" s="126" t="s">
        <v>5</v>
      </c>
      <c r="F102" s="126" t="s">
        <v>6</v>
      </c>
      <c r="G102" s="187"/>
      <c r="H102" s="187"/>
      <c r="I102" s="186"/>
      <c r="J102" s="186"/>
      <c r="K102" s="186"/>
      <c r="L102" s="90"/>
      <c r="M102" s="181"/>
      <c r="N102" s="189"/>
      <c r="O102" s="186"/>
      <c r="P102" s="187"/>
      <c r="Q102" s="126" t="s">
        <v>5</v>
      </c>
      <c r="R102" s="126" t="s">
        <v>6</v>
      </c>
      <c r="S102" s="187"/>
      <c r="T102" s="187"/>
      <c r="U102" s="186"/>
      <c r="V102" s="186"/>
    </row>
    <row r="103" spans="1:40" s="48" customFormat="1" x14ac:dyDescent="0.3">
      <c r="A103" s="179" t="s">
        <v>44</v>
      </c>
      <c r="B103" s="87"/>
      <c r="C103" s="131"/>
      <c r="D103" s="131"/>
      <c r="E103" s="131"/>
      <c r="F103" s="131"/>
      <c r="G103" s="131"/>
      <c r="H103" s="131"/>
      <c r="I103" s="131"/>
      <c r="J103" s="131"/>
      <c r="K103" s="6"/>
      <c r="L103" s="90"/>
      <c r="M103" s="179" t="s">
        <v>44</v>
      </c>
      <c r="N103" s="49"/>
      <c r="O103" s="131"/>
      <c r="P103" s="131"/>
      <c r="Q103" s="131"/>
      <c r="R103" s="131"/>
      <c r="S103" s="131"/>
      <c r="T103" s="131"/>
      <c r="U103" s="55"/>
      <c r="V103" s="55"/>
    </row>
    <row r="104" spans="1:40" s="48" customFormat="1" ht="12.75" customHeight="1" x14ac:dyDescent="0.3">
      <c r="A104" s="179"/>
      <c r="B104" s="102" t="s">
        <v>18</v>
      </c>
      <c r="C104" s="6">
        <v>4664</v>
      </c>
      <c r="D104" s="6">
        <v>2782</v>
      </c>
      <c r="E104" s="6">
        <v>304</v>
      </c>
      <c r="F104" s="6">
        <v>1578</v>
      </c>
      <c r="G104" s="6">
        <v>1020</v>
      </c>
      <c r="H104" s="6">
        <v>2598</v>
      </c>
      <c r="I104" s="6">
        <v>2586</v>
      </c>
      <c r="J104" s="6">
        <v>2627</v>
      </c>
      <c r="K104" s="6">
        <v>9877</v>
      </c>
      <c r="L104" s="32"/>
      <c r="M104" s="179"/>
      <c r="N104" s="102" t="s">
        <v>18</v>
      </c>
      <c r="O104" s="94">
        <f t="shared" ref="O104:V106" si="15">C104/$K104*100</f>
        <v>47.220816037258281</v>
      </c>
      <c r="P104" s="94">
        <f t="shared" si="15"/>
        <v>28.166447301812291</v>
      </c>
      <c r="Q104" s="94">
        <f t="shared" si="15"/>
        <v>3.0778576490837302</v>
      </c>
      <c r="R104" s="94">
        <f t="shared" si="15"/>
        <v>15.976511086362255</v>
      </c>
      <c r="S104" s="94">
        <f t="shared" si="15"/>
        <v>10.327022375215146</v>
      </c>
      <c r="T104" s="94">
        <f t="shared" si="15"/>
        <v>26.303533461577398</v>
      </c>
      <c r="U104" s="94">
        <f t="shared" si="15"/>
        <v>26.182039080692519</v>
      </c>
      <c r="V104" s="94">
        <f t="shared" si="15"/>
        <v>26.597144882049207</v>
      </c>
      <c r="X104" s="69"/>
      <c r="Y104" s="69"/>
      <c r="Z104" s="69"/>
      <c r="AA104" s="69"/>
      <c r="AB104" s="69"/>
      <c r="AC104" s="69"/>
      <c r="AD104" s="69"/>
      <c r="AE104" s="69"/>
      <c r="AG104" s="69"/>
      <c r="AH104" s="69"/>
      <c r="AI104" s="69"/>
      <c r="AJ104" s="69"/>
      <c r="AK104" s="69"/>
      <c r="AL104" s="69"/>
      <c r="AM104" s="69"/>
      <c r="AN104" s="69"/>
    </row>
    <row r="105" spans="1:40" s="48" customFormat="1" x14ac:dyDescent="0.3">
      <c r="A105" s="179"/>
      <c r="B105" s="79" t="s">
        <v>33</v>
      </c>
      <c r="C105" s="6">
        <v>794</v>
      </c>
      <c r="D105" s="6">
        <v>503</v>
      </c>
      <c r="E105" s="6">
        <v>62</v>
      </c>
      <c r="F105" s="6">
        <v>229</v>
      </c>
      <c r="G105" s="6">
        <v>157</v>
      </c>
      <c r="H105" s="6">
        <v>386</v>
      </c>
      <c r="I105" s="6">
        <v>319</v>
      </c>
      <c r="J105" s="6">
        <v>688</v>
      </c>
      <c r="K105" s="6">
        <v>1801</v>
      </c>
      <c r="L105" s="32"/>
      <c r="M105" s="179"/>
      <c r="N105" s="79" t="s">
        <v>33</v>
      </c>
      <c r="O105" s="94">
        <f t="shared" si="15"/>
        <v>44.086618545252634</v>
      </c>
      <c r="P105" s="94">
        <f t="shared" si="15"/>
        <v>27.928928373126038</v>
      </c>
      <c r="Q105" s="94">
        <f t="shared" si="15"/>
        <v>3.4425319267073844</v>
      </c>
      <c r="R105" s="94">
        <f t="shared" si="15"/>
        <v>12.715158245419211</v>
      </c>
      <c r="S105" s="94">
        <f t="shared" si="15"/>
        <v>8.7173792337590239</v>
      </c>
      <c r="T105" s="94">
        <f t="shared" si="15"/>
        <v>21.432537479178233</v>
      </c>
      <c r="U105" s="94">
        <f t="shared" si="15"/>
        <v>17.71238200999445</v>
      </c>
      <c r="V105" s="94">
        <f t="shared" si="15"/>
        <v>38.200999444752917</v>
      </c>
      <c r="X105" s="69"/>
      <c r="Y105" s="69"/>
      <c r="Z105" s="69"/>
      <c r="AA105" s="69"/>
      <c r="AB105" s="69"/>
      <c r="AC105" s="69"/>
      <c r="AD105" s="69"/>
      <c r="AE105" s="69"/>
      <c r="AG105" s="69"/>
      <c r="AH105" s="69"/>
      <c r="AI105" s="69"/>
      <c r="AJ105" s="69"/>
      <c r="AK105" s="69"/>
      <c r="AL105" s="69"/>
      <c r="AM105" s="69"/>
      <c r="AN105" s="69"/>
    </row>
    <row r="106" spans="1:40" s="48" customFormat="1" x14ac:dyDescent="0.3">
      <c r="A106" s="179"/>
      <c r="B106" s="128" t="s">
        <v>19</v>
      </c>
      <c r="C106" s="6">
        <v>447</v>
      </c>
      <c r="D106" s="6">
        <v>311</v>
      </c>
      <c r="E106" s="6">
        <v>50</v>
      </c>
      <c r="F106" s="6">
        <v>86</v>
      </c>
      <c r="G106" s="6">
        <v>59</v>
      </c>
      <c r="H106" s="6">
        <v>145</v>
      </c>
      <c r="I106" s="6">
        <v>159</v>
      </c>
      <c r="J106" s="6">
        <v>515</v>
      </c>
      <c r="K106" s="6">
        <v>1121</v>
      </c>
      <c r="L106" s="32"/>
      <c r="M106" s="179"/>
      <c r="N106" s="128" t="s">
        <v>19</v>
      </c>
      <c r="O106" s="94">
        <f t="shared" si="15"/>
        <v>39.875111507582517</v>
      </c>
      <c r="P106" s="94">
        <f t="shared" si="15"/>
        <v>27.743086529884032</v>
      </c>
      <c r="Q106" s="94">
        <f t="shared" si="15"/>
        <v>4.4603033006244424</v>
      </c>
      <c r="R106" s="94">
        <f t="shared" si="15"/>
        <v>7.6717216770740411</v>
      </c>
      <c r="S106" s="94">
        <f t="shared" si="15"/>
        <v>5.2631578947368416</v>
      </c>
      <c r="T106" s="94">
        <f t="shared" si="15"/>
        <v>12.934879571810884</v>
      </c>
      <c r="U106" s="94">
        <f t="shared" si="15"/>
        <v>14.183764495985725</v>
      </c>
      <c r="V106" s="94">
        <f t="shared" si="15"/>
        <v>45.941123996431763</v>
      </c>
      <c r="X106" s="69"/>
      <c r="Y106" s="69"/>
      <c r="Z106" s="69"/>
      <c r="AA106" s="69"/>
      <c r="AB106" s="69"/>
      <c r="AC106" s="69"/>
      <c r="AD106" s="69"/>
      <c r="AE106" s="69"/>
      <c r="AG106" s="69"/>
      <c r="AH106" s="69"/>
      <c r="AI106" s="69"/>
      <c r="AJ106" s="69"/>
      <c r="AK106" s="69"/>
      <c r="AL106" s="69"/>
      <c r="AM106" s="69"/>
      <c r="AN106" s="69"/>
    </row>
    <row r="107" spans="1:40" s="48" customFormat="1" x14ac:dyDescent="0.3">
      <c r="A107" s="179" t="s">
        <v>54</v>
      </c>
      <c r="B107" s="87"/>
      <c r="C107" s="6"/>
      <c r="D107" s="6"/>
      <c r="E107" s="6"/>
      <c r="F107" s="6"/>
      <c r="G107" s="6"/>
      <c r="H107" s="6"/>
      <c r="I107" s="6"/>
      <c r="J107" s="6"/>
      <c r="K107" s="6"/>
      <c r="L107" s="32"/>
      <c r="M107" s="179" t="s">
        <v>54</v>
      </c>
      <c r="N107" s="49"/>
      <c r="O107" s="94"/>
      <c r="P107" s="94"/>
      <c r="Q107" s="94"/>
      <c r="R107" s="94"/>
      <c r="S107" s="94"/>
      <c r="T107" s="94"/>
      <c r="U107" s="55"/>
      <c r="V107" s="55"/>
      <c r="X107" s="69"/>
      <c r="Y107" s="69"/>
      <c r="Z107" s="69"/>
      <c r="AA107" s="69"/>
      <c r="AB107" s="69"/>
      <c r="AC107" s="69"/>
      <c r="AG107" s="69"/>
      <c r="AH107" s="69"/>
      <c r="AI107" s="69"/>
      <c r="AJ107" s="69"/>
      <c r="AK107" s="69"/>
      <c r="AL107" s="69"/>
      <c r="AM107" s="69"/>
      <c r="AN107" s="69"/>
    </row>
    <row r="108" spans="1:40" s="48" customFormat="1" ht="12.75" customHeight="1" x14ac:dyDescent="0.3">
      <c r="A108" s="179"/>
      <c r="B108" s="102" t="s">
        <v>18</v>
      </c>
      <c r="C108" s="6">
        <v>5872</v>
      </c>
      <c r="D108" s="6">
        <v>3724</v>
      </c>
      <c r="E108" s="6">
        <v>727</v>
      </c>
      <c r="F108" s="6">
        <v>1421</v>
      </c>
      <c r="G108" s="6">
        <v>1025</v>
      </c>
      <c r="H108" s="6">
        <v>2446</v>
      </c>
      <c r="I108" s="6">
        <v>4078</v>
      </c>
      <c r="J108" s="6">
        <v>13552</v>
      </c>
      <c r="K108" s="6">
        <v>23501</v>
      </c>
      <c r="L108" s="32"/>
      <c r="M108" s="179"/>
      <c r="N108" s="102" t="s">
        <v>18</v>
      </c>
      <c r="O108" s="94">
        <f t="shared" ref="O108:V110" si="16">C108/$K108*100</f>
        <v>24.986170801242498</v>
      </c>
      <c r="P108" s="94">
        <f t="shared" si="16"/>
        <v>15.846134207055018</v>
      </c>
      <c r="Q108" s="94">
        <f t="shared" si="16"/>
        <v>3.0934853836006977</v>
      </c>
      <c r="R108" s="94">
        <f t="shared" si="16"/>
        <v>6.0465512105867836</v>
      </c>
      <c r="S108" s="94">
        <f t="shared" si="16"/>
        <v>4.3615165312114383</v>
      </c>
      <c r="T108" s="94">
        <f t="shared" si="16"/>
        <v>10.408067741798222</v>
      </c>
      <c r="U108" s="94">
        <f t="shared" si="16"/>
        <v>17.352453087102678</v>
      </c>
      <c r="V108" s="94">
        <f t="shared" si="16"/>
        <v>57.665631249734048</v>
      </c>
      <c r="X108" s="69"/>
      <c r="Y108" s="69"/>
      <c r="Z108" s="69"/>
      <c r="AA108" s="69"/>
      <c r="AB108" s="69"/>
      <c r="AC108" s="69"/>
      <c r="AD108" s="69"/>
      <c r="AE108" s="69"/>
      <c r="AG108" s="69"/>
      <c r="AH108" s="69"/>
      <c r="AI108" s="69"/>
      <c r="AJ108" s="69"/>
      <c r="AK108" s="69"/>
      <c r="AL108" s="69"/>
      <c r="AM108" s="69"/>
      <c r="AN108" s="69"/>
    </row>
    <row r="109" spans="1:40" s="48" customFormat="1" x14ac:dyDescent="0.3">
      <c r="A109" s="179"/>
      <c r="B109" s="79" t="s">
        <v>33</v>
      </c>
      <c r="C109" s="6">
        <v>1131</v>
      </c>
      <c r="D109" s="6">
        <v>773</v>
      </c>
      <c r="E109" s="6">
        <v>152</v>
      </c>
      <c r="F109" s="6">
        <v>206</v>
      </c>
      <c r="G109" s="6">
        <v>159</v>
      </c>
      <c r="H109" s="6">
        <v>365</v>
      </c>
      <c r="I109" s="6">
        <v>801</v>
      </c>
      <c r="J109" s="6">
        <v>3739</v>
      </c>
      <c r="K109" s="6">
        <v>5672</v>
      </c>
      <c r="L109" s="32"/>
      <c r="M109" s="179"/>
      <c r="N109" s="79" t="s">
        <v>33</v>
      </c>
      <c r="O109" s="94">
        <f t="shared" si="16"/>
        <v>19.940056417489423</v>
      </c>
      <c r="P109" s="94">
        <f t="shared" si="16"/>
        <v>13.628349788434416</v>
      </c>
      <c r="Q109" s="94">
        <f t="shared" si="16"/>
        <v>2.6798307475317347</v>
      </c>
      <c r="R109" s="94">
        <f t="shared" si="16"/>
        <v>3.6318758815232721</v>
      </c>
      <c r="S109" s="94">
        <f t="shared" si="16"/>
        <v>2.8032440056417491</v>
      </c>
      <c r="T109" s="94">
        <f t="shared" si="16"/>
        <v>6.4351198871650208</v>
      </c>
      <c r="U109" s="94">
        <f t="shared" si="16"/>
        <v>14.122002820874471</v>
      </c>
      <c r="V109" s="94">
        <f t="shared" si="16"/>
        <v>65.920310296191815</v>
      </c>
      <c r="X109" s="69"/>
      <c r="Y109" s="69"/>
      <c r="Z109" s="69"/>
      <c r="AA109" s="69"/>
      <c r="AB109" s="69"/>
      <c r="AC109" s="69"/>
      <c r="AD109" s="69"/>
      <c r="AE109" s="69"/>
      <c r="AG109" s="69"/>
      <c r="AH109" s="69"/>
      <c r="AI109" s="69"/>
      <c r="AJ109" s="69"/>
      <c r="AK109" s="69"/>
      <c r="AL109" s="69"/>
      <c r="AM109" s="69"/>
      <c r="AN109" s="69"/>
    </row>
    <row r="110" spans="1:40" s="48" customFormat="1" x14ac:dyDescent="0.3">
      <c r="A110" s="179"/>
      <c r="B110" s="128" t="s">
        <v>19</v>
      </c>
      <c r="C110" s="6">
        <v>2636</v>
      </c>
      <c r="D110" s="6">
        <v>2219</v>
      </c>
      <c r="E110" s="6">
        <v>206</v>
      </c>
      <c r="F110" s="6">
        <v>210</v>
      </c>
      <c r="G110" s="6">
        <v>202</v>
      </c>
      <c r="H110" s="6">
        <v>412</v>
      </c>
      <c r="I110" s="6">
        <v>863</v>
      </c>
      <c r="J110" s="6">
        <v>4752</v>
      </c>
      <c r="K110" s="6">
        <v>8251</v>
      </c>
      <c r="L110" s="32"/>
      <c r="M110" s="179"/>
      <c r="N110" s="128" t="s">
        <v>19</v>
      </c>
      <c r="O110" s="94">
        <f t="shared" si="16"/>
        <v>31.947642709974549</v>
      </c>
      <c r="P110" s="94">
        <f t="shared" si="16"/>
        <v>26.893709853351112</v>
      </c>
      <c r="Q110" s="94">
        <f t="shared" si="16"/>
        <v>2.496667070658102</v>
      </c>
      <c r="R110" s="94">
        <f t="shared" si="16"/>
        <v>2.5451460429038906</v>
      </c>
      <c r="S110" s="94">
        <f t="shared" si="16"/>
        <v>2.4481880984123139</v>
      </c>
      <c r="T110" s="94">
        <f t="shared" si="16"/>
        <v>4.993334141316204</v>
      </c>
      <c r="U110" s="94">
        <f t="shared" si="16"/>
        <v>10.459338262028844</v>
      </c>
      <c r="V110" s="94">
        <f t="shared" si="16"/>
        <v>57.593019027996604</v>
      </c>
      <c r="X110" s="69"/>
      <c r="Y110" s="69"/>
      <c r="Z110" s="69"/>
      <c r="AA110" s="69"/>
      <c r="AB110" s="69"/>
      <c r="AC110" s="69"/>
      <c r="AD110" s="69"/>
      <c r="AE110" s="69"/>
      <c r="AG110" s="69"/>
      <c r="AH110" s="69"/>
      <c r="AI110" s="69"/>
      <c r="AJ110" s="69"/>
      <c r="AK110" s="69"/>
      <c r="AL110" s="69"/>
      <c r="AM110" s="69"/>
      <c r="AN110" s="69"/>
    </row>
    <row r="111" spans="1:40" s="48" customFormat="1" x14ac:dyDescent="0.3">
      <c r="A111" s="179" t="s">
        <v>46</v>
      </c>
      <c r="B111" s="87"/>
      <c r="C111" s="6"/>
      <c r="D111" s="6"/>
      <c r="E111" s="6"/>
      <c r="F111" s="6"/>
      <c r="G111" s="6"/>
      <c r="H111" s="6"/>
      <c r="I111" s="6"/>
      <c r="J111" s="6"/>
      <c r="K111" s="6"/>
      <c r="L111" s="90"/>
      <c r="M111" s="179" t="s">
        <v>46</v>
      </c>
      <c r="N111" s="87"/>
      <c r="O111" s="94"/>
      <c r="P111" s="94"/>
      <c r="Q111" s="94"/>
      <c r="R111" s="94"/>
      <c r="S111" s="94"/>
      <c r="T111" s="94"/>
      <c r="U111" s="55"/>
      <c r="V111" s="55"/>
      <c r="X111" s="69"/>
      <c r="Y111" s="69"/>
      <c r="Z111" s="69"/>
      <c r="AA111" s="69"/>
      <c r="AB111" s="69"/>
      <c r="AC111" s="69"/>
      <c r="AG111" s="69"/>
      <c r="AH111" s="69"/>
      <c r="AI111" s="69"/>
      <c r="AJ111" s="69"/>
      <c r="AK111" s="69"/>
      <c r="AL111" s="69"/>
      <c r="AM111" s="69"/>
      <c r="AN111" s="69"/>
    </row>
    <row r="112" spans="1:40" s="48" customFormat="1" ht="12.75" customHeight="1" x14ac:dyDescent="0.3">
      <c r="A112" s="179"/>
      <c r="B112" s="102" t="s">
        <v>18</v>
      </c>
      <c r="C112" s="6">
        <v>12609</v>
      </c>
      <c r="D112" s="6">
        <v>8895</v>
      </c>
      <c r="E112" s="6">
        <v>1302</v>
      </c>
      <c r="F112" s="6">
        <v>2412</v>
      </c>
      <c r="G112" s="6">
        <v>2361</v>
      </c>
      <c r="H112" s="6">
        <v>4773</v>
      </c>
      <c r="I112" s="6">
        <v>8501</v>
      </c>
      <c r="J112" s="6">
        <v>17213</v>
      </c>
      <c r="K112" s="6">
        <v>38323</v>
      </c>
      <c r="L112" s="32"/>
      <c r="M112" s="179"/>
      <c r="N112" s="102" t="s">
        <v>18</v>
      </c>
      <c r="O112" s="94">
        <f t="shared" ref="O112:V114" si="17">C112/$K112*100</f>
        <v>32.901912689507604</v>
      </c>
      <c r="P112" s="94">
        <f t="shared" si="17"/>
        <v>23.210604597761137</v>
      </c>
      <c r="Q112" s="94">
        <f t="shared" si="17"/>
        <v>3.3974375701275998</v>
      </c>
      <c r="R112" s="94">
        <f t="shared" si="17"/>
        <v>6.2938705216188717</v>
      </c>
      <c r="S112" s="94">
        <f t="shared" si="17"/>
        <v>6.1607911697935966</v>
      </c>
      <c r="T112" s="94">
        <f t="shared" si="17"/>
        <v>12.454661691412468</v>
      </c>
      <c r="U112" s="94">
        <f t="shared" si="17"/>
        <v>22.182501369934503</v>
      </c>
      <c r="V112" s="94">
        <f t="shared" si="17"/>
        <v>44.915585940557889</v>
      </c>
      <c r="X112" s="69"/>
      <c r="Y112" s="69"/>
      <c r="Z112" s="69"/>
      <c r="AA112" s="69"/>
      <c r="AB112" s="69"/>
      <c r="AC112" s="69"/>
      <c r="AD112" s="69"/>
      <c r="AE112" s="69"/>
      <c r="AG112" s="69"/>
      <c r="AH112" s="69"/>
      <c r="AI112" s="69"/>
      <c r="AJ112" s="69"/>
      <c r="AK112" s="69"/>
      <c r="AL112" s="69"/>
      <c r="AM112" s="69"/>
      <c r="AN112" s="69"/>
    </row>
    <row r="113" spans="1:40" s="48" customFormat="1" x14ac:dyDescent="0.3">
      <c r="A113" s="179"/>
      <c r="B113" s="79" t="s">
        <v>33</v>
      </c>
      <c r="C113" s="6">
        <v>1609</v>
      </c>
      <c r="D113" s="6">
        <v>1240</v>
      </c>
      <c r="E113" s="6">
        <v>155</v>
      </c>
      <c r="F113" s="6">
        <v>214</v>
      </c>
      <c r="G113" s="6">
        <v>249</v>
      </c>
      <c r="H113" s="6">
        <v>463</v>
      </c>
      <c r="I113" s="6">
        <v>1014</v>
      </c>
      <c r="J113" s="6">
        <v>3480</v>
      </c>
      <c r="K113" s="6">
        <v>6103</v>
      </c>
      <c r="L113" s="32"/>
      <c r="M113" s="179"/>
      <c r="N113" s="79" t="s">
        <v>33</v>
      </c>
      <c r="O113" s="94">
        <f t="shared" si="17"/>
        <v>26.364083237751924</v>
      </c>
      <c r="P113" s="94">
        <f t="shared" si="17"/>
        <v>20.317876454202853</v>
      </c>
      <c r="Q113" s="94">
        <f t="shared" si="17"/>
        <v>2.5397345567753566</v>
      </c>
      <c r="R113" s="94">
        <f t="shared" si="17"/>
        <v>3.5064722267737181</v>
      </c>
      <c r="S113" s="94">
        <f t="shared" si="17"/>
        <v>4.0799606750778299</v>
      </c>
      <c r="T113" s="94">
        <f t="shared" si="17"/>
        <v>7.5864329018515493</v>
      </c>
      <c r="U113" s="94">
        <f t="shared" si="17"/>
        <v>16.614779616582009</v>
      </c>
      <c r="V113" s="94">
        <f t="shared" si="17"/>
        <v>57.021137145666067</v>
      </c>
      <c r="X113" s="69"/>
      <c r="Y113" s="69"/>
      <c r="Z113" s="69"/>
      <c r="AA113" s="69"/>
      <c r="AB113" s="69"/>
      <c r="AC113" s="69"/>
      <c r="AD113" s="69"/>
      <c r="AE113" s="69"/>
      <c r="AG113" s="69"/>
      <c r="AH113" s="69"/>
      <c r="AI113" s="69"/>
      <c r="AJ113" s="69"/>
      <c r="AK113" s="69"/>
      <c r="AL113" s="69"/>
      <c r="AM113" s="69"/>
      <c r="AN113" s="69"/>
    </row>
    <row r="114" spans="1:40" s="48" customFormat="1" x14ac:dyDescent="0.3">
      <c r="A114" s="179"/>
      <c r="B114" s="128" t="s">
        <v>19</v>
      </c>
      <c r="C114" s="6">
        <v>1247</v>
      </c>
      <c r="D114" s="6">
        <v>1034</v>
      </c>
      <c r="E114" s="6">
        <v>98</v>
      </c>
      <c r="F114" s="6">
        <v>115</v>
      </c>
      <c r="G114" s="6">
        <v>147</v>
      </c>
      <c r="H114" s="6">
        <v>262</v>
      </c>
      <c r="I114" s="6">
        <v>463</v>
      </c>
      <c r="J114" s="6">
        <v>1951</v>
      </c>
      <c r="K114" s="6">
        <v>3662</v>
      </c>
      <c r="L114" s="32"/>
      <c r="M114" s="179"/>
      <c r="N114" s="128" t="s">
        <v>19</v>
      </c>
      <c r="O114" s="94">
        <f t="shared" si="17"/>
        <v>34.052430365920259</v>
      </c>
      <c r="P114" s="94">
        <f t="shared" si="17"/>
        <v>28.235936646641179</v>
      </c>
      <c r="Q114" s="94">
        <f t="shared" si="17"/>
        <v>2.6761332605133807</v>
      </c>
      <c r="R114" s="94">
        <f t="shared" si="17"/>
        <v>3.1403604587657017</v>
      </c>
      <c r="S114" s="94">
        <f t="shared" si="17"/>
        <v>4.0141998907700716</v>
      </c>
      <c r="T114" s="94">
        <f t="shared" si="17"/>
        <v>7.1545603495357728</v>
      </c>
      <c r="U114" s="94">
        <f t="shared" si="17"/>
        <v>12.643364281813216</v>
      </c>
      <c r="V114" s="94">
        <f t="shared" si="17"/>
        <v>53.276897870016384</v>
      </c>
      <c r="X114" s="69"/>
      <c r="Y114" s="69"/>
      <c r="Z114" s="69"/>
      <c r="AA114" s="69"/>
      <c r="AB114" s="69"/>
      <c r="AC114" s="69"/>
      <c r="AD114" s="69"/>
      <c r="AE114" s="69"/>
      <c r="AG114" s="69"/>
      <c r="AH114" s="69"/>
      <c r="AI114" s="69"/>
      <c r="AJ114" s="69"/>
      <c r="AK114" s="69"/>
      <c r="AL114" s="69"/>
      <c r="AM114" s="69"/>
      <c r="AN114" s="69"/>
    </row>
    <row r="115" spans="1:40" s="48" customFormat="1" x14ac:dyDescent="0.3">
      <c r="A115" s="179" t="s">
        <v>55</v>
      </c>
      <c r="B115" s="87"/>
      <c r="C115" s="6"/>
      <c r="D115" s="6"/>
      <c r="E115" s="6"/>
      <c r="F115" s="6"/>
      <c r="G115" s="6"/>
      <c r="H115" s="6"/>
      <c r="I115" s="6"/>
      <c r="J115" s="6"/>
      <c r="K115" s="6"/>
      <c r="L115" s="90"/>
      <c r="M115" s="179" t="s">
        <v>55</v>
      </c>
      <c r="N115" s="87"/>
      <c r="O115" s="94"/>
      <c r="P115" s="94"/>
      <c r="Q115" s="94"/>
      <c r="R115" s="94"/>
      <c r="S115" s="94"/>
      <c r="T115" s="94"/>
      <c r="U115" s="55"/>
      <c r="V115" s="55"/>
      <c r="X115" s="69"/>
      <c r="Y115" s="69"/>
      <c r="Z115" s="69"/>
      <c r="AA115" s="69"/>
      <c r="AB115" s="69"/>
      <c r="AC115" s="69"/>
      <c r="AG115" s="69"/>
      <c r="AH115" s="69"/>
      <c r="AI115" s="69"/>
      <c r="AJ115" s="69"/>
      <c r="AK115" s="69"/>
      <c r="AL115" s="69"/>
      <c r="AM115" s="69"/>
      <c r="AN115" s="69"/>
    </row>
    <row r="116" spans="1:40" s="48" customFormat="1" ht="12.75" customHeight="1" x14ac:dyDescent="0.3">
      <c r="A116" s="179"/>
      <c r="B116" s="102" t="s">
        <v>18</v>
      </c>
      <c r="C116" s="6">
        <v>55316</v>
      </c>
      <c r="D116" s="6">
        <v>37478</v>
      </c>
      <c r="E116" s="6">
        <v>3935</v>
      </c>
      <c r="F116" s="6">
        <v>13903</v>
      </c>
      <c r="G116" s="6">
        <v>12230</v>
      </c>
      <c r="H116" s="6">
        <v>26133</v>
      </c>
      <c r="I116" s="6">
        <v>15468</v>
      </c>
      <c r="J116" s="6">
        <v>44538</v>
      </c>
      <c r="K116" s="6">
        <v>115322</v>
      </c>
      <c r="L116" s="32"/>
      <c r="M116" s="179"/>
      <c r="N116" s="102" t="s">
        <v>18</v>
      </c>
      <c r="O116" s="94">
        <f t="shared" ref="O116:V118" si="18">C116/$K116*100</f>
        <v>47.966563188290181</v>
      </c>
      <c r="P116" s="94">
        <f t="shared" si="18"/>
        <v>32.498569223565319</v>
      </c>
      <c r="Q116" s="94">
        <f t="shared" si="18"/>
        <v>3.4121850124000623</v>
      </c>
      <c r="R116" s="94">
        <f t="shared" si="18"/>
        <v>12.055808952324796</v>
      </c>
      <c r="S116" s="94">
        <f t="shared" si="18"/>
        <v>10.605088361284057</v>
      </c>
      <c r="T116" s="94">
        <f t="shared" si="18"/>
        <v>22.660897313608853</v>
      </c>
      <c r="U116" s="94">
        <f t="shared" si="18"/>
        <v>13.412878722186573</v>
      </c>
      <c r="V116" s="94">
        <f t="shared" si="18"/>
        <v>38.62055808952325</v>
      </c>
      <c r="X116" s="69"/>
      <c r="Y116" s="69"/>
      <c r="Z116" s="69"/>
      <c r="AA116" s="69"/>
      <c r="AB116" s="69"/>
      <c r="AC116" s="69"/>
      <c r="AD116" s="69"/>
      <c r="AE116" s="69"/>
      <c r="AG116" s="69"/>
      <c r="AH116" s="69"/>
      <c r="AI116" s="69"/>
      <c r="AJ116" s="69"/>
      <c r="AK116" s="69"/>
      <c r="AL116" s="69"/>
      <c r="AM116" s="69"/>
      <c r="AN116" s="69"/>
    </row>
    <row r="117" spans="1:40" s="48" customFormat="1" x14ac:dyDescent="0.3">
      <c r="A117" s="179"/>
      <c r="B117" s="79" t="s">
        <v>33</v>
      </c>
      <c r="C117" s="6">
        <v>5221</v>
      </c>
      <c r="D117" s="6">
        <v>3928</v>
      </c>
      <c r="E117" s="6">
        <v>456</v>
      </c>
      <c r="F117" s="6">
        <v>836</v>
      </c>
      <c r="G117" s="6">
        <v>647</v>
      </c>
      <c r="H117" s="6">
        <v>1484</v>
      </c>
      <c r="I117" s="6">
        <v>1792</v>
      </c>
      <c r="J117" s="6">
        <v>8178</v>
      </c>
      <c r="K117" s="6">
        <v>15190</v>
      </c>
      <c r="L117" s="32"/>
      <c r="M117" s="179"/>
      <c r="N117" s="79" t="s">
        <v>33</v>
      </c>
      <c r="O117" s="94">
        <f t="shared" si="18"/>
        <v>34.371296905859118</v>
      </c>
      <c r="P117" s="94">
        <f t="shared" si="18"/>
        <v>25.859117840684657</v>
      </c>
      <c r="Q117" s="94">
        <f t="shared" si="18"/>
        <v>3.0019749835418037</v>
      </c>
      <c r="R117" s="94">
        <f t="shared" si="18"/>
        <v>5.5036208031599738</v>
      </c>
      <c r="S117" s="94">
        <f t="shared" si="18"/>
        <v>4.2593811718235681</v>
      </c>
      <c r="T117" s="94">
        <f t="shared" si="18"/>
        <v>9.7695852534562206</v>
      </c>
      <c r="U117" s="94">
        <f t="shared" si="18"/>
        <v>11.797235023041475</v>
      </c>
      <c r="V117" s="94">
        <f t="shared" si="18"/>
        <v>53.83805134957209</v>
      </c>
      <c r="X117" s="69"/>
      <c r="Y117" s="69"/>
      <c r="Z117" s="69"/>
      <c r="AA117" s="69"/>
      <c r="AB117" s="69"/>
      <c r="AC117" s="69"/>
      <c r="AD117" s="69"/>
      <c r="AE117" s="69"/>
      <c r="AG117" s="69"/>
      <c r="AH117" s="69"/>
      <c r="AI117" s="69"/>
      <c r="AJ117" s="69"/>
      <c r="AK117" s="69"/>
      <c r="AL117" s="69"/>
      <c r="AM117" s="69"/>
      <c r="AN117" s="69"/>
    </row>
    <row r="118" spans="1:40" s="48" customFormat="1" x14ac:dyDescent="0.3">
      <c r="A118" s="179"/>
      <c r="B118" s="128" t="s">
        <v>19</v>
      </c>
      <c r="C118" s="6">
        <v>7611</v>
      </c>
      <c r="D118" s="6">
        <v>6504</v>
      </c>
      <c r="E118" s="6">
        <v>455</v>
      </c>
      <c r="F118" s="6">
        <v>652</v>
      </c>
      <c r="G118" s="6">
        <v>684</v>
      </c>
      <c r="H118" s="6">
        <v>1336</v>
      </c>
      <c r="I118" s="6">
        <v>1328</v>
      </c>
      <c r="J118" s="6">
        <v>9391</v>
      </c>
      <c r="K118" s="6">
        <v>18330</v>
      </c>
      <c r="L118" s="32"/>
      <c r="M118" s="179"/>
      <c r="N118" s="128" t="s">
        <v>19</v>
      </c>
      <c r="O118" s="94">
        <f t="shared" si="18"/>
        <v>41.522094926350242</v>
      </c>
      <c r="P118" s="94">
        <f t="shared" si="18"/>
        <v>35.48281505728314</v>
      </c>
      <c r="Q118" s="94">
        <f t="shared" si="18"/>
        <v>2.4822695035460995</v>
      </c>
      <c r="R118" s="94">
        <f t="shared" si="18"/>
        <v>3.5570103655210037</v>
      </c>
      <c r="S118" s="94">
        <f t="shared" si="18"/>
        <v>3.7315875613747953</v>
      </c>
      <c r="T118" s="94">
        <f t="shared" si="18"/>
        <v>7.2885979268957994</v>
      </c>
      <c r="U118" s="94">
        <f t="shared" si="18"/>
        <v>7.2449536279323521</v>
      </c>
      <c r="V118" s="94">
        <f t="shared" si="18"/>
        <v>51.232951445717404</v>
      </c>
      <c r="X118" s="69"/>
      <c r="Y118" s="69"/>
      <c r="Z118" s="69"/>
      <c r="AA118" s="69"/>
      <c r="AB118" s="69"/>
      <c r="AC118" s="69"/>
      <c r="AD118" s="69"/>
      <c r="AE118" s="69"/>
      <c r="AG118" s="69"/>
      <c r="AH118" s="69"/>
      <c r="AI118" s="69"/>
      <c r="AJ118" s="69"/>
      <c r="AK118" s="69"/>
      <c r="AL118" s="69"/>
      <c r="AM118" s="69"/>
      <c r="AN118" s="69"/>
    </row>
    <row r="119" spans="1:40" x14ac:dyDescent="0.3">
      <c r="K119" s="36">
        <f>SUM(K103:K118)</f>
        <v>247153</v>
      </c>
    </row>
    <row r="122" spans="1:40" ht="12.75" customHeight="1" x14ac:dyDescent="0.3">
      <c r="A122" s="197" t="s">
        <v>126</v>
      </c>
      <c r="B122" s="197"/>
      <c r="C122" s="197"/>
      <c r="D122" s="197"/>
      <c r="E122" s="197"/>
      <c r="F122" s="197"/>
      <c r="G122" s="197"/>
      <c r="H122" s="197"/>
      <c r="I122" s="197"/>
      <c r="J122" s="197"/>
      <c r="K122" s="197"/>
      <c r="L122" s="59"/>
      <c r="M122" s="197" t="s">
        <v>126</v>
      </c>
      <c r="N122" s="197"/>
      <c r="O122" s="197"/>
      <c r="P122" s="197"/>
      <c r="Q122" s="197"/>
      <c r="R122" s="197"/>
      <c r="S122" s="197"/>
      <c r="T122" s="197"/>
      <c r="U122" s="197"/>
      <c r="V122" s="197"/>
    </row>
    <row r="123" spans="1:40" s="48" customFormat="1" ht="27.75" customHeight="1" x14ac:dyDescent="0.3">
      <c r="A123" s="180" t="s">
        <v>43</v>
      </c>
      <c r="B123" s="188" t="s">
        <v>28</v>
      </c>
      <c r="C123" s="185" t="s">
        <v>0</v>
      </c>
      <c r="D123" s="187" t="s">
        <v>70</v>
      </c>
      <c r="E123" s="200" t="s">
        <v>71</v>
      </c>
      <c r="F123" s="201"/>
      <c r="G123" s="187" t="s">
        <v>59</v>
      </c>
      <c r="H123" s="187" t="s">
        <v>24</v>
      </c>
      <c r="I123" s="185" t="s">
        <v>3</v>
      </c>
      <c r="J123" s="185" t="s">
        <v>4</v>
      </c>
      <c r="K123" s="185" t="s">
        <v>40</v>
      </c>
      <c r="L123" s="90"/>
      <c r="M123" s="180" t="s">
        <v>43</v>
      </c>
      <c r="N123" s="188" t="s">
        <v>10</v>
      </c>
      <c r="O123" s="185" t="s">
        <v>0</v>
      </c>
      <c r="P123" s="187" t="s">
        <v>70</v>
      </c>
      <c r="Q123" s="200" t="s">
        <v>71</v>
      </c>
      <c r="R123" s="201"/>
      <c r="S123" s="187" t="s">
        <v>59</v>
      </c>
      <c r="T123" s="187" t="s">
        <v>24</v>
      </c>
      <c r="U123" s="185" t="s">
        <v>3</v>
      </c>
      <c r="V123" s="185" t="s">
        <v>4</v>
      </c>
    </row>
    <row r="124" spans="1:40" s="48" customFormat="1" x14ac:dyDescent="0.3">
      <c r="A124" s="181"/>
      <c r="B124" s="189"/>
      <c r="C124" s="186"/>
      <c r="D124" s="187"/>
      <c r="E124" s="126" t="s">
        <v>5</v>
      </c>
      <c r="F124" s="126" t="s">
        <v>6</v>
      </c>
      <c r="G124" s="187"/>
      <c r="H124" s="187"/>
      <c r="I124" s="186"/>
      <c r="J124" s="186"/>
      <c r="K124" s="186"/>
      <c r="L124" s="90"/>
      <c r="M124" s="181"/>
      <c r="N124" s="189"/>
      <c r="O124" s="186"/>
      <c r="P124" s="187"/>
      <c r="Q124" s="126" t="s">
        <v>5</v>
      </c>
      <c r="R124" s="126" t="s">
        <v>6</v>
      </c>
      <c r="S124" s="187"/>
      <c r="T124" s="187"/>
      <c r="U124" s="186"/>
      <c r="V124" s="186"/>
    </row>
    <row r="125" spans="1:40" s="48" customFormat="1" x14ac:dyDescent="0.3">
      <c r="A125" s="179" t="s">
        <v>44</v>
      </c>
      <c r="B125" s="87"/>
      <c r="C125" s="131"/>
      <c r="D125" s="131"/>
      <c r="E125" s="131"/>
      <c r="F125" s="131"/>
      <c r="G125" s="131"/>
      <c r="H125" s="131"/>
      <c r="I125" s="131"/>
      <c r="J125" s="131"/>
      <c r="K125" s="6"/>
      <c r="L125" s="90"/>
      <c r="M125" s="179" t="s">
        <v>44</v>
      </c>
      <c r="N125" s="49"/>
      <c r="O125" s="131"/>
      <c r="P125" s="131"/>
      <c r="Q125" s="131"/>
      <c r="R125" s="131"/>
      <c r="S125" s="131"/>
      <c r="T125" s="131"/>
      <c r="U125" s="55"/>
      <c r="V125" s="55"/>
    </row>
    <row r="126" spans="1:40" s="48" customFormat="1" ht="12.75" customHeight="1" x14ac:dyDescent="0.3">
      <c r="A126" s="179"/>
      <c r="B126" s="102" t="s">
        <v>18</v>
      </c>
      <c r="C126" s="6">
        <v>4743</v>
      </c>
      <c r="D126" s="6">
        <v>2868</v>
      </c>
      <c r="E126" s="6">
        <v>373</v>
      </c>
      <c r="F126" s="6">
        <v>1502</v>
      </c>
      <c r="G126" s="6">
        <v>1295</v>
      </c>
      <c r="H126" s="6">
        <v>2797</v>
      </c>
      <c r="I126" s="6">
        <v>1826</v>
      </c>
      <c r="J126" s="6">
        <v>1725</v>
      </c>
      <c r="K126" s="6">
        <v>8294</v>
      </c>
      <c r="L126" s="32"/>
      <c r="M126" s="179"/>
      <c r="N126" s="102" t="s">
        <v>18</v>
      </c>
      <c r="O126" s="94">
        <f t="shared" ref="O126:V128" si="19">C126/$K126*100</f>
        <v>57.185917530745115</v>
      </c>
      <c r="P126" s="94">
        <f t="shared" si="19"/>
        <v>34.579213889558716</v>
      </c>
      <c r="Q126" s="94">
        <f t="shared" si="19"/>
        <v>4.4972269110200145</v>
      </c>
      <c r="R126" s="94">
        <f t="shared" si="19"/>
        <v>18.109476730166385</v>
      </c>
      <c r="S126" s="94">
        <f t="shared" si="19"/>
        <v>15.613696648179406</v>
      </c>
      <c r="T126" s="94">
        <f t="shared" si="19"/>
        <v>33.723173378345791</v>
      </c>
      <c r="U126" s="94">
        <f t="shared" si="19"/>
        <v>22.015915119363395</v>
      </c>
      <c r="V126" s="94">
        <f t="shared" si="19"/>
        <v>20.798167349891489</v>
      </c>
      <c r="X126" s="69"/>
      <c r="Y126" s="69"/>
      <c r="Z126" s="69"/>
      <c r="AA126" s="69"/>
      <c r="AB126" s="69"/>
      <c r="AC126" s="69"/>
      <c r="AD126" s="69"/>
      <c r="AE126" s="69"/>
      <c r="AG126" s="69"/>
      <c r="AH126" s="69"/>
      <c r="AI126" s="69"/>
      <c r="AJ126" s="69"/>
      <c r="AK126" s="69"/>
      <c r="AL126" s="69"/>
      <c r="AM126" s="69"/>
      <c r="AN126" s="69"/>
    </row>
    <row r="127" spans="1:40" s="48" customFormat="1" x14ac:dyDescent="0.3">
      <c r="A127" s="179"/>
      <c r="B127" s="79" t="s">
        <v>33</v>
      </c>
      <c r="C127" s="6">
        <v>923</v>
      </c>
      <c r="D127" s="6">
        <v>620</v>
      </c>
      <c r="E127" s="6">
        <v>87</v>
      </c>
      <c r="F127" s="6">
        <v>216</v>
      </c>
      <c r="G127" s="6">
        <v>209</v>
      </c>
      <c r="H127" s="6">
        <v>425</v>
      </c>
      <c r="I127" s="6">
        <v>306</v>
      </c>
      <c r="J127" s="6">
        <v>532</v>
      </c>
      <c r="K127" s="6">
        <v>1761</v>
      </c>
      <c r="L127" s="32"/>
      <c r="M127" s="179"/>
      <c r="N127" s="79" t="s">
        <v>33</v>
      </c>
      <c r="O127" s="94">
        <f t="shared" si="19"/>
        <v>52.41340147643384</v>
      </c>
      <c r="P127" s="94">
        <f t="shared" si="19"/>
        <v>35.207268597387845</v>
      </c>
      <c r="Q127" s="94">
        <f t="shared" si="19"/>
        <v>4.9403747870528107</v>
      </c>
      <c r="R127" s="94">
        <f t="shared" si="19"/>
        <v>12.265758091993186</v>
      </c>
      <c r="S127" s="94">
        <f t="shared" si="19"/>
        <v>11.868256672345257</v>
      </c>
      <c r="T127" s="94">
        <f t="shared" si="19"/>
        <v>24.134014764338442</v>
      </c>
      <c r="U127" s="94">
        <f t="shared" si="19"/>
        <v>17.37649063032368</v>
      </c>
      <c r="V127" s="94">
        <f t="shared" si="19"/>
        <v>30.210107893242476</v>
      </c>
      <c r="X127" s="69"/>
      <c r="Y127" s="69"/>
      <c r="Z127" s="69"/>
      <c r="AA127" s="69"/>
      <c r="AB127" s="69"/>
      <c r="AC127" s="69"/>
      <c r="AD127" s="69"/>
      <c r="AE127" s="69"/>
      <c r="AG127" s="69"/>
      <c r="AH127" s="69"/>
      <c r="AI127" s="69"/>
      <c r="AJ127" s="69"/>
      <c r="AK127" s="69"/>
      <c r="AL127" s="69"/>
      <c r="AM127" s="69"/>
      <c r="AN127" s="69"/>
    </row>
    <row r="128" spans="1:40" s="48" customFormat="1" x14ac:dyDescent="0.3">
      <c r="A128" s="179"/>
      <c r="B128" s="128" t="s">
        <v>19</v>
      </c>
      <c r="C128" s="6">
        <v>827</v>
      </c>
      <c r="D128" s="6">
        <v>636</v>
      </c>
      <c r="E128" s="6">
        <v>77</v>
      </c>
      <c r="F128" s="6">
        <v>113</v>
      </c>
      <c r="G128" s="6">
        <v>114</v>
      </c>
      <c r="H128" s="6">
        <v>228</v>
      </c>
      <c r="I128" s="6">
        <v>290</v>
      </c>
      <c r="J128" s="6">
        <v>746</v>
      </c>
      <c r="K128" s="6">
        <v>1863</v>
      </c>
      <c r="L128" s="32"/>
      <c r="M128" s="179"/>
      <c r="N128" s="128" t="s">
        <v>19</v>
      </c>
      <c r="O128" s="94">
        <f t="shared" si="19"/>
        <v>44.390767579173371</v>
      </c>
      <c r="P128" s="94">
        <f t="shared" si="19"/>
        <v>34.138486312399358</v>
      </c>
      <c r="Q128" s="94">
        <f t="shared" si="19"/>
        <v>4.1331186258722497</v>
      </c>
      <c r="R128" s="94">
        <f t="shared" si="19"/>
        <v>6.0654857756307035</v>
      </c>
      <c r="S128" s="94">
        <f t="shared" si="19"/>
        <v>6.1191626409017719</v>
      </c>
      <c r="T128" s="94">
        <f t="shared" si="19"/>
        <v>12.238325281803544</v>
      </c>
      <c r="U128" s="94">
        <f t="shared" si="19"/>
        <v>15.566290928609769</v>
      </c>
      <c r="V128" s="94">
        <f t="shared" si="19"/>
        <v>40.042941492216855</v>
      </c>
      <c r="X128" s="69"/>
      <c r="Y128" s="69"/>
      <c r="Z128" s="69"/>
      <c r="AA128" s="69"/>
      <c r="AB128" s="69"/>
      <c r="AC128" s="69"/>
      <c r="AD128" s="69"/>
      <c r="AE128" s="69"/>
      <c r="AG128" s="69"/>
      <c r="AH128" s="69"/>
      <c r="AI128" s="69"/>
      <c r="AJ128" s="69"/>
      <c r="AK128" s="69"/>
      <c r="AL128" s="69"/>
      <c r="AM128" s="69"/>
      <c r="AN128" s="69"/>
    </row>
    <row r="129" spans="1:40" s="48" customFormat="1" x14ac:dyDescent="0.3">
      <c r="A129" s="179" t="s">
        <v>54</v>
      </c>
      <c r="B129" s="87"/>
      <c r="C129" s="6"/>
      <c r="D129" s="6"/>
      <c r="E129" s="6"/>
      <c r="F129" s="6"/>
      <c r="G129" s="6"/>
      <c r="H129" s="6"/>
      <c r="I129" s="6"/>
      <c r="J129" s="6"/>
      <c r="K129" s="6"/>
      <c r="L129" s="32"/>
      <c r="M129" s="179" t="s">
        <v>54</v>
      </c>
      <c r="N129" s="49"/>
      <c r="O129" s="94"/>
      <c r="P129" s="94"/>
      <c r="Q129" s="94"/>
      <c r="R129" s="94"/>
      <c r="S129" s="94"/>
      <c r="T129" s="94"/>
      <c r="U129" s="55"/>
      <c r="V129" s="55"/>
      <c r="X129" s="69"/>
      <c r="Y129" s="69"/>
      <c r="Z129" s="69"/>
      <c r="AA129" s="69"/>
      <c r="AB129" s="69"/>
      <c r="AC129" s="69"/>
      <c r="AG129" s="69"/>
      <c r="AH129" s="69"/>
      <c r="AI129" s="69"/>
      <c r="AJ129" s="69"/>
      <c r="AK129" s="69"/>
      <c r="AL129" s="69"/>
      <c r="AM129" s="69"/>
      <c r="AN129" s="69"/>
    </row>
    <row r="130" spans="1:40" s="48" customFormat="1" ht="12.75" customHeight="1" x14ac:dyDescent="0.3">
      <c r="A130" s="179"/>
      <c r="B130" s="102" t="s">
        <v>18</v>
      </c>
      <c r="C130" s="6">
        <v>8917</v>
      </c>
      <c r="D130" s="6">
        <v>5699</v>
      </c>
      <c r="E130" s="6">
        <v>1187</v>
      </c>
      <c r="F130" s="6">
        <v>2031</v>
      </c>
      <c r="G130" s="6">
        <v>1669</v>
      </c>
      <c r="H130" s="6">
        <v>3700</v>
      </c>
      <c r="I130" s="6">
        <v>6056</v>
      </c>
      <c r="J130" s="6">
        <v>13593</v>
      </c>
      <c r="K130" s="6">
        <v>28565</v>
      </c>
      <c r="L130" s="32"/>
      <c r="M130" s="179"/>
      <c r="N130" s="102" t="s">
        <v>18</v>
      </c>
      <c r="O130" s="94">
        <f t="shared" ref="O130:V132" si="20">C130/$K130*100</f>
        <v>31.216523717836512</v>
      </c>
      <c r="P130" s="94">
        <f t="shared" si="20"/>
        <v>19.950988972518815</v>
      </c>
      <c r="Q130" s="94">
        <f t="shared" si="20"/>
        <v>4.1554349728688953</v>
      </c>
      <c r="R130" s="94">
        <f t="shared" si="20"/>
        <v>7.1100997724488009</v>
      </c>
      <c r="S130" s="94">
        <f t="shared" si="20"/>
        <v>5.8428146332924911</v>
      </c>
      <c r="T130" s="94">
        <f t="shared" si="20"/>
        <v>12.952914405741293</v>
      </c>
      <c r="U130" s="94">
        <f t="shared" si="20"/>
        <v>21.200770173288991</v>
      </c>
      <c r="V130" s="94">
        <f t="shared" si="20"/>
        <v>47.586206896551722</v>
      </c>
      <c r="X130" s="69"/>
      <c r="Y130" s="69"/>
      <c r="Z130" s="69"/>
      <c r="AA130" s="69"/>
      <c r="AB130" s="69"/>
      <c r="AC130" s="69"/>
      <c r="AD130" s="69"/>
      <c r="AE130" s="69"/>
      <c r="AG130" s="69"/>
      <c r="AH130" s="69"/>
      <c r="AI130" s="69"/>
      <c r="AJ130" s="69"/>
      <c r="AK130" s="69"/>
      <c r="AL130" s="69"/>
      <c r="AM130" s="69"/>
      <c r="AN130" s="69"/>
    </row>
    <row r="131" spans="1:40" s="48" customFormat="1" x14ac:dyDescent="0.3">
      <c r="A131" s="179"/>
      <c r="B131" s="79" t="s">
        <v>33</v>
      </c>
      <c r="C131" s="6">
        <v>1399</v>
      </c>
      <c r="D131" s="6">
        <v>918</v>
      </c>
      <c r="E131" s="6">
        <v>213</v>
      </c>
      <c r="F131" s="6">
        <v>268</v>
      </c>
      <c r="G131" s="6">
        <v>162</v>
      </c>
      <c r="H131" s="6">
        <v>430</v>
      </c>
      <c r="I131" s="6">
        <v>1306</v>
      </c>
      <c r="J131" s="6">
        <v>3358</v>
      </c>
      <c r="K131" s="6">
        <v>6063</v>
      </c>
      <c r="L131" s="32"/>
      <c r="M131" s="179"/>
      <c r="N131" s="79" t="s">
        <v>33</v>
      </c>
      <c r="O131" s="94">
        <f t="shared" si="20"/>
        <v>23.074385617681013</v>
      </c>
      <c r="P131" s="94">
        <f t="shared" si="20"/>
        <v>15.141019297377536</v>
      </c>
      <c r="Q131" s="94">
        <f t="shared" si="20"/>
        <v>3.5131123206333501</v>
      </c>
      <c r="R131" s="94">
        <f t="shared" si="20"/>
        <v>4.4202539996701304</v>
      </c>
      <c r="S131" s="94">
        <f t="shared" si="20"/>
        <v>2.6719445818901533</v>
      </c>
      <c r="T131" s="94">
        <f t="shared" si="20"/>
        <v>7.0921985815602842</v>
      </c>
      <c r="U131" s="94">
        <f t="shared" si="20"/>
        <v>21.540491505855186</v>
      </c>
      <c r="V131" s="94">
        <f t="shared" si="20"/>
        <v>55.385122876463797</v>
      </c>
      <c r="X131" s="69"/>
      <c r="Y131" s="69"/>
      <c r="Z131" s="69"/>
      <c r="AA131" s="69"/>
      <c r="AB131" s="69"/>
      <c r="AC131" s="69"/>
      <c r="AD131" s="69"/>
      <c r="AE131" s="69"/>
      <c r="AG131" s="69"/>
      <c r="AH131" s="69"/>
      <c r="AI131" s="69"/>
      <c r="AJ131" s="69"/>
      <c r="AK131" s="69"/>
      <c r="AL131" s="69"/>
      <c r="AM131" s="69"/>
      <c r="AN131" s="69"/>
    </row>
    <row r="132" spans="1:40" s="48" customFormat="1" x14ac:dyDescent="0.3">
      <c r="A132" s="179"/>
      <c r="B132" s="128" t="s">
        <v>19</v>
      </c>
      <c r="C132" s="6">
        <v>3255</v>
      </c>
      <c r="D132" s="6">
        <v>2631</v>
      </c>
      <c r="E132" s="6">
        <v>301</v>
      </c>
      <c r="F132" s="6">
        <v>324</v>
      </c>
      <c r="G132" s="6">
        <v>299</v>
      </c>
      <c r="H132" s="6">
        <v>623</v>
      </c>
      <c r="I132" s="6">
        <v>1731</v>
      </c>
      <c r="J132" s="6">
        <v>5225</v>
      </c>
      <c r="K132" s="6">
        <v>10211</v>
      </c>
      <c r="L132" s="32"/>
      <c r="M132" s="179"/>
      <c r="N132" s="128" t="s">
        <v>19</v>
      </c>
      <c r="O132" s="94">
        <f t="shared" si="20"/>
        <v>31.877387131524827</v>
      </c>
      <c r="P132" s="94">
        <f t="shared" si="20"/>
        <v>25.766330427969837</v>
      </c>
      <c r="Q132" s="94">
        <f t="shared" si="20"/>
        <v>2.9478013906571343</v>
      </c>
      <c r="R132" s="94">
        <f t="shared" si="20"/>
        <v>3.1730486729997063</v>
      </c>
      <c r="S132" s="94">
        <f t="shared" si="20"/>
        <v>2.9282146704534324</v>
      </c>
      <c r="T132" s="94">
        <f t="shared" si="20"/>
        <v>6.1012633434531383</v>
      </c>
      <c r="U132" s="94">
        <f t="shared" si="20"/>
        <v>16.952306336303984</v>
      </c>
      <c r="V132" s="94">
        <f t="shared" si="20"/>
        <v>51.170306532171182</v>
      </c>
      <c r="X132" s="69"/>
      <c r="Y132" s="69"/>
      <c r="Z132" s="69"/>
      <c r="AA132" s="69"/>
      <c r="AB132" s="69"/>
      <c r="AC132" s="69"/>
      <c r="AD132" s="69"/>
      <c r="AE132" s="69"/>
      <c r="AG132" s="69"/>
      <c r="AH132" s="69"/>
      <c r="AI132" s="69"/>
      <c r="AJ132" s="69"/>
      <c r="AK132" s="69"/>
      <c r="AL132" s="69"/>
      <c r="AM132" s="69"/>
      <c r="AN132" s="69"/>
    </row>
    <row r="133" spans="1:40" s="48" customFormat="1" x14ac:dyDescent="0.3">
      <c r="A133" s="179" t="s">
        <v>46</v>
      </c>
      <c r="B133" s="87"/>
      <c r="C133" s="6"/>
      <c r="D133" s="6"/>
      <c r="E133" s="6"/>
      <c r="F133" s="6"/>
      <c r="G133" s="6"/>
      <c r="H133" s="6"/>
      <c r="I133" s="6"/>
      <c r="J133" s="6"/>
      <c r="K133" s="6"/>
      <c r="L133" s="90"/>
      <c r="M133" s="179" t="s">
        <v>46</v>
      </c>
      <c r="N133" s="87"/>
      <c r="O133" s="94"/>
      <c r="P133" s="94"/>
      <c r="Q133" s="94"/>
      <c r="R133" s="94"/>
      <c r="S133" s="94"/>
      <c r="T133" s="94"/>
      <c r="U133" s="55"/>
      <c r="V133" s="55"/>
      <c r="X133" s="69"/>
      <c r="Y133" s="69"/>
      <c r="Z133" s="69"/>
      <c r="AA133" s="69"/>
      <c r="AB133" s="69"/>
      <c r="AC133" s="69"/>
      <c r="AG133" s="69"/>
      <c r="AH133" s="69"/>
      <c r="AI133" s="69"/>
      <c r="AJ133" s="69"/>
      <c r="AK133" s="69"/>
      <c r="AL133" s="69"/>
      <c r="AM133" s="69"/>
      <c r="AN133" s="69"/>
    </row>
    <row r="134" spans="1:40" s="48" customFormat="1" ht="12.75" customHeight="1" x14ac:dyDescent="0.3">
      <c r="A134" s="179"/>
      <c r="B134" s="102" t="s">
        <v>18</v>
      </c>
      <c r="C134" s="6">
        <v>19301</v>
      </c>
      <c r="D134" s="6">
        <v>13636</v>
      </c>
      <c r="E134" s="6">
        <v>2244</v>
      </c>
      <c r="F134" s="6">
        <v>3421</v>
      </c>
      <c r="G134" s="6">
        <v>4502</v>
      </c>
      <c r="H134" s="6">
        <v>7923</v>
      </c>
      <c r="I134" s="6">
        <v>10982</v>
      </c>
      <c r="J134" s="6">
        <v>16678</v>
      </c>
      <c r="K134" s="6">
        <v>46961</v>
      </c>
      <c r="L134" s="32"/>
      <c r="M134" s="179"/>
      <c r="N134" s="102" t="s">
        <v>18</v>
      </c>
      <c r="O134" s="94">
        <f t="shared" ref="O134:V136" si="21">C134/$K134*100</f>
        <v>41.100061753369815</v>
      </c>
      <c r="P134" s="94">
        <f t="shared" si="21"/>
        <v>29.036860373501415</v>
      </c>
      <c r="Q134" s="94">
        <f t="shared" si="21"/>
        <v>4.7784331679478713</v>
      </c>
      <c r="R134" s="94">
        <f t="shared" si="21"/>
        <v>7.2847682119205297</v>
      </c>
      <c r="S134" s="94">
        <f t="shared" si="21"/>
        <v>9.5866783075317823</v>
      </c>
      <c r="T134" s="94">
        <f t="shared" si="21"/>
        <v>16.871446519452313</v>
      </c>
      <c r="U134" s="94">
        <f t="shared" si="21"/>
        <v>23.385362321926706</v>
      </c>
      <c r="V134" s="94">
        <f t="shared" si="21"/>
        <v>35.514575924703479</v>
      </c>
      <c r="X134" s="69"/>
      <c r="Y134" s="69"/>
      <c r="Z134" s="69"/>
      <c r="AA134" s="69"/>
      <c r="AB134" s="69"/>
      <c r="AC134" s="69"/>
      <c r="AD134" s="69"/>
      <c r="AE134" s="69"/>
      <c r="AG134" s="69"/>
      <c r="AH134" s="69"/>
      <c r="AI134" s="69"/>
      <c r="AJ134" s="69"/>
      <c r="AK134" s="69"/>
      <c r="AL134" s="69"/>
      <c r="AM134" s="69"/>
      <c r="AN134" s="69"/>
    </row>
    <row r="135" spans="1:40" s="48" customFormat="1" x14ac:dyDescent="0.3">
      <c r="A135" s="179"/>
      <c r="B135" s="79" t="s">
        <v>33</v>
      </c>
      <c r="C135" s="6">
        <v>2007</v>
      </c>
      <c r="D135" s="6">
        <v>1493</v>
      </c>
      <c r="E135" s="6">
        <v>280</v>
      </c>
      <c r="F135" s="6">
        <v>234</v>
      </c>
      <c r="G135" s="6">
        <v>320</v>
      </c>
      <c r="H135" s="6">
        <v>554</v>
      </c>
      <c r="I135" s="6">
        <v>1344</v>
      </c>
      <c r="J135" s="6">
        <v>3144</v>
      </c>
      <c r="K135" s="6">
        <v>6496</v>
      </c>
      <c r="L135" s="32"/>
      <c r="M135" s="179"/>
      <c r="N135" s="79" t="s">
        <v>33</v>
      </c>
      <c r="O135" s="94">
        <f t="shared" si="21"/>
        <v>30.895935960591132</v>
      </c>
      <c r="P135" s="94">
        <f t="shared" si="21"/>
        <v>22.983374384236452</v>
      </c>
      <c r="Q135" s="94">
        <f t="shared" si="21"/>
        <v>4.3103448275862073</v>
      </c>
      <c r="R135" s="94">
        <f t="shared" si="21"/>
        <v>3.6022167487684729</v>
      </c>
      <c r="S135" s="94">
        <f t="shared" si="21"/>
        <v>4.9261083743842367</v>
      </c>
      <c r="T135" s="94">
        <f t="shared" si="21"/>
        <v>8.52832512315271</v>
      </c>
      <c r="U135" s="94">
        <f t="shared" si="21"/>
        <v>20.689655172413794</v>
      </c>
      <c r="V135" s="94">
        <f t="shared" si="21"/>
        <v>48.399014778325125</v>
      </c>
      <c r="X135" s="69"/>
      <c r="Y135" s="69"/>
      <c r="Z135" s="69"/>
      <c r="AA135" s="69"/>
      <c r="AB135" s="69"/>
      <c r="AC135" s="69"/>
      <c r="AD135" s="69"/>
      <c r="AE135" s="69"/>
      <c r="AG135" s="69"/>
      <c r="AH135" s="69"/>
      <c r="AI135" s="69"/>
      <c r="AJ135" s="69"/>
      <c r="AK135" s="69"/>
      <c r="AL135" s="69"/>
      <c r="AM135" s="69"/>
      <c r="AN135" s="69"/>
    </row>
    <row r="136" spans="1:40" s="48" customFormat="1" x14ac:dyDescent="0.3">
      <c r="A136" s="179"/>
      <c r="B136" s="128" t="s">
        <v>19</v>
      </c>
      <c r="C136" s="6">
        <v>1855</v>
      </c>
      <c r="D136" s="6">
        <v>1521</v>
      </c>
      <c r="E136" s="6">
        <v>172</v>
      </c>
      <c r="F136" s="6">
        <v>162</v>
      </c>
      <c r="G136" s="6">
        <v>236</v>
      </c>
      <c r="H136" s="6">
        <v>398</v>
      </c>
      <c r="I136" s="6">
        <v>875</v>
      </c>
      <c r="J136" s="6">
        <v>2889</v>
      </c>
      <c r="K136" s="6">
        <v>5619</v>
      </c>
      <c r="L136" s="32"/>
      <c r="M136" s="179"/>
      <c r="N136" s="128" t="s">
        <v>19</v>
      </c>
      <c r="O136" s="94">
        <f t="shared" si="21"/>
        <v>33.01299163552234</v>
      </c>
      <c r="P136" s="94">
        <f t="shared" si="21"/>
        <v>27.068873465029363</v>
      </c>
      <c r="Q136" s="94">
        <f t="shared" si="21"/>
        <v>3.0610428901939848</v>
      </c>
      <c r="R136" s="94">
        <f t="shared" si="21"/>
        <v>2.8830752802989856</v>
      </c>
      <c r="S136" s="94">
        <f t="shared" si="21"/>
        <v>4.2000355935219789</v>
      </c>
      <c r="T136" s="94">
        <f t="shared" si="21"/>
        <v>7.0831108738209654</v>
      </c>
      <c r="U136" s="94">
        <f t="shared" si="21"/>
        <v>15.572165865812423</v>
      </c>
      <c r="V136" s="94">
        <f t="shared" si="21"/>
        <v>51.414842498665244</v>
      </c>
      <c r="X136" s="69"/>
      <c r="Y136" s="69"/>
      <c r="Z136" s="69"/>
      <c r="AA136" s="69"/>
      <c r="AB136" s="69"/>
      <c r="AC136" s="69"/>
      <c r="AD136" s="69"/>
      <c r="AE136" s="69"/>
      <c r="AG136" s="69"/>
      <c r="AH136" s="69"/>
      <c r="AI136" s="69"/>
      <c r="AJ136" s="69"/>
      <c r="AK136" s="69"/>
      <c r="AL136" s="69"/>
      <c r="AM136" s="69"/>
      <c r="AN136" s="69"/>
    </row>
    <row r="137" spans="1:40" s="48" customFormat="1" x14ac:dyDescent="0.3">
      <c r="A137" s="179" t="s">
        <v>55</v>
      </c>
      <c r="B137" s="87"/>
      <c r="C137" s="6"/>
      <c r="D137" s="6"/>
      <c r="E137" s="6"/>
      <c r="F137" s="6"/>
      <c r="G137" s="6"/>
      <c r="H137" s="6"/>
      <c r="I137" s="6"/>
      <c r="J137" s="6"/>
      <c r="K137" s="6"/>
      <c r="L137" s="90"/>
      <c r="M137" s="179" t="s">
        <v>55</v>
      </c>
      <c r="N137" s="87"/>
      <c r="O137" s="94"/>
      <c r="P137" s="94"/>
      <c r="Q137" s="94"/>
      <c r="R137" s="94"/>
      <c r="S137" s="94"/>
      <c r="T137" s="94"/>
      <c r="U137" s="55"/>
      <c r="V137" s="55"/>
      <c r="X137" s="69"/>
      <c r="Y137" s="69"/>
      <c r="Z137" s="69"/>
      <c r="AA137" s="69"/>
      <c r="AB137" s="69"/>
      <c r="AC137" s="69"/>
      <c r="AG137" s="69"/>
      <c r="AH137" s="69"/>
      <c r="AI137" s="69"/>
      <c r="AJ137" s="69"/>
      <c r="AK137" s="69"/>
      <c r="AL137" s="69"/>
      <c r="AM137" s="69"/>
      <c r="AN137" s="69"/>
    </row>
    <row r="138" spans="1:40" s="48" customFormat="1" ht="12.75" customHeight="1" x14ac:dyDescent="0.3">
      <c r="A138" s="179"/>
      <c r="B138" s="102" t="s">
        <v>18</v>
      </c>
      <c r="C138" s="6">
        <v>65616</v>
      </c>
      <c r="D138" s="6">
        <v>44522</v>
      </c>
      <c r="E138" s="6">
        <v>5632</v>
      </c>
      <c r="F138" s="6">
        <v>15461</v>
      </c>
      <c r="G138" s="6">
        <v>16664</v>
      </c>
      <c r="H138" s="6">
        <v>32125</v>
      </c>
      <c r="I138" s="6">
        <v>16949</v>
      </c>
      <c r="J138" s="6">
        <v>38655</v>
      </c>
      <c r="K138" s="6">
        <v>121220</v>
      </c>
      <c r="L138" s="32"/>
      <c r="M138" s="179"/>
      <c r="N138" s="102" t="s">
        <v>18</v>
      </c>
      <c r="O138" s="94">
        <f t="shared" ref="O138:V140" si="22">C138/$K138*100</f>
        <v>54.129681570697905</v>
      </c>
      <c r="P138" s="94">
        <f t="shared" si="22"/>
        <v>36.728262662926909</v>
      </c>
      <c r="Q138" s="94">
        <f t="shared" si="22"/>
        <v>4.6460980036297634</v>
      </c>
      <c r="R138" s="94">
        <f t="shared" si="22"/>
        <v>12.754495957762746</v>
      </c>
      <c r="S138" s="94">
        <f t="shared" si="22"/>
        <v>13.74690645108068</v>
      </c>
      <c r="T138" s="94">
        <f t="shared" si="22"/>
        <v>26.501402408843429</v>
      </c>
      <c r="U138" s="94">
        <f t="shared" si="22"/>
        <v>13.982016168949018</v>
      </c>
      <c r="V138" s="94">
        <f t="shared" si="22"/>
        <v>31.888302260353079</v>
      </c>
      <c r="X138" s="69"/>
      <c r="Y138" s="69"/>
      <c r="Z138" s="69"/>
      <c r="AA138" s="69"/>
      <c r="AB138" s="69"/>
      <c r="AC138" s="69"/>
      <c r="AD138" s="69"/>
      <c r="AE138" s="69"/>
      <c r="AG138" s="69"/>
      <c r="AH138" s="69"/>
      <c r="AI138" s="69"/>
      <c r="AJ138" s="69"/>
      <c r="AK138" s="69"/>
      <c r="AL138" s="69"/>
      <c r="AM138" s="69"/>
      <c r="AN138" s="69"/>
    </row>
    <row r="139" spans="1:40" s="48" customFormat="1" x14ac:dyDescent="0.3">
      <c r="A139" s="179"/>
      <c r="B139" s="79" t="s">
        <v>33</v>
      </c>
      <c r="C139" s="6">
        <v>4943</v>
      </c>
      <c r="D139" s="6">
        <v>3671</v>
      </c>
      <c r="E139" s="6">
        <v>485</v>
      </c>
      <c r="F139" s="6">
        <v>787</v>
      </c>
      <c r="G139" s="6">
        <v>679</v>
      </c>
      <c r="H139" s="6">
        <v>1466</v>
      </c>
      <c r="I139" s="6">
        <v>2165</v>
      </c>
      <c r="J139" s="6">
        <v>7266</v>
      </c>
      <c r="K139" s="6">
        <v>14374</v>
      </c>
      <c r="L139" s="32"/>
      <c r="M139" s="179"/>
      <c r="N139" s="79" t="s">
        <v>33</v>
      </c>
      <c r="O139" s="94">
        <f t="shared" si="22"/>
        <v>34.388479198552943</v>
      </c>
      <c r="P139" s="94">
        <f t="shared" si="22"/>
        <v>25.539167942117714</v>
      </c>
      <c r="Q139" s="94">
        <f t="shared" si="22"/>
        <v>3.3741477668011686</v>
      </c>
      <c r="R139" s="94">
        <f t="shared" si="22"/>
        <v>5.4751634896340615</v>
      </c>
      <c r="S139" s="94">
        <f t="shared" si="22"/>
        <v>4.7238068735216361</v>
      </c>
      <c r="T139" s="94">
        <f t="shared" si="22"/>
        <v>10.198970363155697</v>
      </c>
      <c r="U139" s="94">
        <f t="shared" si="22"/>
        <v>15.061917350772228</v>
      </c>
      <c r="V139" s="94">
        <f t="shared" si="22"/>
        <v>50.54960345067483</v>
      </c>
      <c r="X139" s="69"/>
      <c r="Y139" s="69"/>
      <c r="Z139" s="69"/>
      <c r="AA139" s="69"/>
      <c r="AB139" s="69"/>
      <c r="AC139" s="69"/>
      <c r="AD139" s="69"/>
      <c r="AE139" s="69"/>
      <c r="AG139" s="69"/>
      <c r="AH139" s="69"/>
      <c r="AI139" s="69"/>
      <c r="AJ139" s="69"/>
      <c r="AK139" s="69"/>
      <c r="AL139" s="69"/>
      <c r="AM139" s="69"/>
      <c r="AN139" s="69"/>
    </row>
    <row r="140" spans="1:40" s="48" customFormat="1" x14ac:dyDescent="0.3">
      <c r="A140" s="179"/>
      <c r="B140" s="128" t="s">
        <v>19</v>
      </c>
      <c r="C140" s="6">
        <v>10867</v>
      </c>
      <c r="D140" s="6">
        <v>9170</v>
      </c>
      <c r="E140" s="6">
        <v>746</v>
      </c>
      <c r="F140" s="6">
        <v>951</v>
      </c>
      <c r="G140" s="6">
        <v>1189</v>
      </c>
      <c r="H140" s="6">
        <v>2140</v>
      </c>
      <c r="I140" s="6">
        <v>2341</v>
      </c>
      <c r="J140" s="6">
        <v>11506</v>
      </c>
      <c r="K140" s="6">
        <v>24713</v>
      </c>
      <c r="L140" s="32"/>
      <c r="M140" s="179"/>
      <c r="N140" s="128" t="s">
        <v>19</v>
      </c>
      <c r="O140" s="94">
        <f t="shared" si="22"/>
        <v>43.972807833933558</v>
      </c>
      <c r="P140" s="94">
        <f t="shared" si="22"/>
        <v>37.105976611500019</v>
      </c>
      <c r="Q140" s="94">
        <f t="shared" si="22"/>
        <v>3.0186541496378427</v>
      </c>
      <c r="R140" s="94">
        <f t="shared" si="22"/>
        <v>3.8481770727956945</v>
      </c>
      <c r="S140" s="94">
        <f t="shared" si="22"/>
        <v>4.8112329543155425</v>
      </c>
      <c r="T140" s="94">
        <f t="shared" si="22"/>
        <v>8.6594100271112371</v>
      </c>
      <c r="U140" s="94">
        <f t="shared" si="22"/>
        <v>9.4727471371343022</v>
      </c>
      <c r="V140" s="94">
        <f t="shared" si="22"/>
        <v>46.558491482215835</v>
      </c>
      <c r="X140" s="69"/>
      <c r="Y140" s="69"/>
      <c r="Z140" s="69"/>
      <c r="AA140" s="69"/>
      <c r="AB140" s="69"/>
      <c r="AC140" s="69"/>
      <c r="AD140" s="69"/>
      <c r="AE140" s="69"/>
      <c r="AG140" s="69"/>
      <c r="AH140" s="69"/>
      <c r="AI140" s="69"/>
      <c r="AJ140" s="69"/>
      <c r="AK140" s="69"/>
      <c r="AL140" s="69"/>
      <c r="AM140" s="69"/>
      <c r="AN140" s="69"/>
    </row>
    <row r="141" spans="1:40" x14ac:dyDescent="0.3">
      <c r="K141" s="36">
        <f>SUM(K126:K140)</f>
        <v>276140</v>
      </c>
    </row>
    <row r="142" spans="1:40" x14ac:dyDescent="0.3">
      <c r="A142" s="59"/>
      <c r="B142" s="36"/>
      <c r="C142" s="36"/>
      <c r="D142" s="36"/>
      <c r="E142" s="36"/>
      <c r="F142" s="36"/>
      <c r="G142" s="36"/>
      <c r="H142" s="36"/>
      <c r="I142" s="36"/>
      <c r="J142" s="36"/>
      <c r="M142" s="59"/>
      <c r="N142" s="32"/>
      <c r="O142" s="32"/>
      <c r="P142" s="32"/>
      <c r="Q142" s="32"/>
      <c r="R142" s="32"/>
      <c r="S142" s="32"/>
      <c r="T142" s="32"/>
      <c r="U142" s="32"/>
      <c r="X142" s="32"/>
      <c r="Y142" s="32"/>
      <c r="Z142" s="32"/>
      <c r="AA142" s="32"/>
      <c r="AB142" s="32"/>
      <c r="AC142" s="32"/>
      <c r="AD142" s="32"/>
    </row>
    <row r="144" spans="1:40" ht="12.75" customHeight="1" x14ac:dyDescent="0.3">
      <c r="A144" s="197" t="s">
        <v>127</v>
      </c>
      <c r="B144" s="197"/>
      <c r="C144" s="197"/>
      <c r="D144" s="197"/>
      <c r="E144" s="197"/>
      <c r="F144" s="197"/>
      <c r="G144" s="197"/>
      <c r="H144" s="197"/>
      <c r="I144" s="197"/>
      <c r="J144" s="197"/>
      <c r="K144" s="197"/>
      <c r="M144" s="197" t="s">
        <v>127</v>
      </c>
      <c r="N144" s="194"/>
      <c r="O144" s="194"/>
      <c r="P144" s="194"/>
      <c r="Q144" s="194"/>
      <c r="R144" s="194"/>
      <c r="S144" s="194"/>
      <c r="T144" s="194"/>
      <c r="U144" s="194"/>
      <c r="V144" s="194"/>
    </row>
    <row r="145" spans="1:40" ht="34.5" customHeight="1" x14ac:dyDescent="0.3">
      <c r="A145" s="188" t="s">
        <v>28</v>
      </c>
      <c r="B145" s="188" t="s">
        <v>10</v>
      </c>
      <c r="C145" s="187" t="s">
        <v>0</v>
      </c>
      <c r="D145" s="187" t="s">
        <v>70</v>
      </c>
      <c r="E145" s="200" t="s">
        <v>71</v>
      </c>
      <c r="F145" s="201"/>
      <c r="G145" s="187" t="s">
        <v>59</v>
      </c>
      <c r="H145" s="187" t="s">
        <v>24</v>
      </c>
      <c r="I145" s="187" t="s">
        <v>3</v>
      </c>
      <c r="J145" s="187" t="s">
        <v>4</v>
      </c>
      <c r="K145" s="185" t="s">
        <v>40</v>
      </c>
      <c r="M145" s="188" t="s">
        <v>28</v>
      </c>
      <c r="N145" s="188" t="s">
        <v>10</v>
      </c>
      <c r="O145" s="187" t="s">
        <v>0</v>
      </c>
      <c r="P145" s="187" t="s">
        <v>70</v>
      </c>
      <c r="Q145" s="200" t="s">
        <v>71</v>
      </c>
      <c r="R145" s="201"/>
      <c r="S145" s="187" t="s">
        <v>59</v>
      </c>
      <c r="T145" s="187" t="s">
        <v>11</v>
      </c>
      <c r="U145" s="187" t="s">
        <v>3</v>
      </c>
      <c r="V145" s="187" t="s">
        <v>4</v>
      </c>
    </row>
    <row r="146" spans="1:40" x14ac:dyDescent="0.3">
      <c r="A146" s="189"/>
      <c r="B146" s="189"/>
      <c r="C146" s="187"/>
      <c r="D146" s="187"/>
      <c r="E146" s="126" t="s">
        <v>5</v>
      </c>
      <c r="F146" s="126" t="s">
        <v>6</v>
      </c>
      <c r="G146" s="187"/>
      <c r="H146" s="187"/>
      <c r="I146" s="187"/>
      <c r="J146" s="187"/>
      <c r="K146" s="186"/>
      <c r="M146" s="189"/>
      <c r="N146" s="189"/>
      <c r="O146" s="187"/>
      <c r="P146" s="187"/>
      <c r="Q146" s="126" t="s">
        <v>5</v>
      </c>
      <c r="R146" s="126" t="s">
        <v>6</v>
      </c>
      <c r="S146" s="187"/>
      <c r="T146" s="187"/>
      <c r="U146" s="187"/>
      <c r="V146" s="187"/>
    </row>
    <row r="147" spans="1:40" x14ac:dyDescent="0.3">
      <c r="A147" s="190" t="s">
        <v>18</v>
      </c>
      <c r="B147" s="49"/>
      <c r="C147" s="6"/>
      <c r="D147" s="6"/>
      <c r="E147" s="6"/>
      <c r="F147" s="6"/>
      <c r="G147" s="6"/>
      <c r="H147" s="6"/>
      <c r="I147" s="6"/>
      <c r="J147" s="6"/>
      <c r="K147" s="6"/>
      <c r="M147" s="190" t="s">
        <v>18</v>
      </c>
      <c r="N147" s="49"/>
      <c r="O147" s="6"/>
      <c r="P147" s="6"/>
      <c r="Q147" s="6"/>
      <c r="R147" s="6"/>
      <c r="S147" s="6"/>
      <c r="T147" s="6"/>
      <c r="U147" s="6"/>
      <c r="V147" s="6"/>
      <c r="X147" s="36"/>
      <c r="Y147" s="36"/>
      <c r="Z147" s="36"/>
      <c r="AA147" s="36"/>
      <c r="AB147" s="36"/>
      <c r="AC147" s="36"/>
      <c r="AD147" s="36"/>
      <c r="AE147" s="36"/>
    </row>
    <row r="148" spans="1:40" x14ac:dyDescent="0.3">
      <c r="A148" s="191"/>
      <c r="B148" s="49" t="s">
        <v>26</v>
      </c>
      <c r="C148" s="6">
        <v>90644</v>
      </c>
      <c r="D148" s="6">
        <v>66267</v>
      </c>
      <c r="E148" s="6">
        <v>4720</v>
      </c>
      <c r="F148" s="6">
        <v>19657</v>
      </c>
      <c r="G148" s="6">
        <v>30999</v>
      </c>
      <c r="H148" s="6">
        <v>50655</v>
      </c>
      <c r="I148" s="6">
        <v>2866</v>
      </c>
      <c r="J148" s="6">
        <v>42149</v>
      </c>
      <c r="K148" s="6">
        <v>135659</v>
      </c>
      <c r="M148" s="191"/>
      <c r="N148" s="49" t="s">
        <v>26</v>
      </c>
      <c r="O148" s="93">
        <f t="shared" ref="O148:V150" si="23">C148/$K148*100</f>
        <v>66.817535143263626</v>
      </c>
      <c r="P148" s="93">
        <f t="shared" si="23"/>
        <v>48.848215009693426</v>
      </c>
      <c r="Q148" s="93">
        <f t="shared" si="23"/>
        <v>3.479312098718109</v>
      </c>
      <c r="R148" s="93">
        <f t="shared" si="23"/>
        <v>14.490008034852092</v>
      </c>
      <c r="S148" s="93">
        <f t="shared" si="23"/>
        <v>22.850677065288703</v>
      </c>
      <c r="T148" s="93">
        <f t="shared" si="23"/>
        <v>37.339947957747</v>
      </c>
      <c r="U148" s="93">
        <f t="shared" si="23"/>
        <v>2.1126501006199367</v>
      </c>
      <c r="V148" s="93">
        <f t="shared" si="23"/>
        <v>31.069814756116436</v>
      </c>
      <c r="X148" s="32"/>
      <c r="Y148" s="32"/>
      <c r="Z148" s="32"/>
      <c r="AA148" s="32"/>
      <c r="AB148" s="32"/>
      <c r="AC148" s="32"/>
      <c r="AD148" s="32"/>
      <c r="AE148" s="32"/>
      <c r="AG148" s="69"/>
      <c r="AH148" s="69"/>
      <c r="AI148" s="69"/>
      <c r="AJ148" s="69"/>
      <c r="AK148" s="69"/>
      <c r="AL148" s="69"/>
      <c r="AM148" s="69"/>
      <c r="AN148" s="69"/>
    </row>
    <row r="149" spans="1:40" x14ac:dyDescent="0.3">
      <c r="A149" s="191"/>
      <c r="B149" s="49" t="s">
        <v>27</v>
      </c>
      <c r="C149" s="6">
        <v>5854</v>
      </c>
      <c r="D149" s="6">
        <v>5289</v>
      </c>
      <c r="E149" s="6">
        <v>463</v>
      </c>
      <c r="F149" s="6">
        <v>102</v>
      </c>
      <c r="G149" s="6">
        <v>542</v>
      </c>
      <c r="H149" s="6">
        <v>644</v>
      </c>
      <c r="I149" s="6">
        <v>4649</v>
      </c>
      <c r="J149" s="6">
        <v>29432</v>
      </c>
      <c r="K149" s="6">
        <v>39935</v>
      </c>
      <c r="M149" s="191"/>
      <c r="N149" s="49" t="s">
        <v>27</v>
      </c>
      <c r="O149" s="93">
        <f t="shared" si="23"/>
        <v>14.658820583448104</v>
      </c>
      <c r="P149" s="93">
        <f t="shared" si="23"/>
        <v>13.244021534994365</v>
      </c>
      <c r="Q149" s="93">
        <f t="shared" si="23"/>
        <v>1.1593839989983723</v>
      </c>
      <c r="R149" s="93">
        <f t="shared" si="23"/>
        <v>0.25541504945536497</v>
      </c>
      <c r="S149" s="93">
        <f t="shared" si="23"/>
        <v>1.3572054588706648</v>
      </c>
      <c r="T149" s="93">
        <f t="shared" si="23"/>
        <v>1.6126205083260299</v>
      </c>
      <c r="U149" s="93">
        <f t="shared" si="23"/>
        <v>11.641417303117565</v>
      </c>
      <c r="V149" s="93">
        <f t="shared" si="23"/>
        <v>73.699762113434332</v>
      </c>
      <c r="X149" s="32"/>
      <c r="Y149" s="32"/>
      <c r="Z149" s="32"/>
      <c r="AA149" s="32"/>
      <c r="AB149" s="32"/>
      <c r="AC149" s="32"/>
      <c r="AD149" s="32"/>
      <c r="AE149" s="32"/>
      <c r="AG149" s="69"/>
      <c r="AH149" s="69"/>
      <c r="AI149" s="69"/>
      <c r="AJ149" s="69"/>
      <c r="AK149" s="69"/>
      <c r="AL149" s="69"/>
      <c r="AM149" s="69"/>
      <c r="AN149" s="69"/>
    </row>
    <row r="150" spans="1:40" x14ac:dyDescent="0.3">
      <c r="A150" s="192"/>
      <c r="B150" s="49" t="s">
        <v>8</v>
      </c>
      <c r="C150" s="6">
        <v>126521</v>
      </c>
      <c r="D150" s="6">
        <v>80255</v>
      </c>
      <c r="E150" s="6">
        <v>13996</v>
      </c>
      <c r="F150" s="6">
        <v>32271</v>
      </c>
      <c r="G150" s="6">
        <v>18398</v>
      </c>
      <c r="H150" s="6">
        <v>50669</v>
      </c>
      <c r="I150" s="6">
        <v>77566</v>
      </c>
      <c r="J150" s="6">
        <v>146597</v>
      </c>
      <c r="K150" s="6">
        <v>350684</v>
      </c>
      <c r="M150" s="192"/>
      <c r="N150" s="49" t="s">
        <v>8</v>
      </c>
      <c r="O150" s="93">
        <f t="shared" si="23"/>
        <v>36.078349739366494</v>
      </c>
      <c r="P150" s="93">
        <f t="shared" si="23"/>
        <v>22.885275632763399</v>
      </c>
      <c r="Q150" s="93">
        <f t="shared" si="23"/>
        <v>3.9910574762464215</v>
      </c>
      <c r="R150" s="93">
        <f t="shared" si="23"/>
        <v>9.2023017873641226</v>
      </c>
      <c r="S150" s="93">
        <f t="shared" si="23"/>
        <v>5.2463186230338428</v>
      </c>
      <c r="T150" s="93">
        <f t="shared" si="23"/>
        <v>14.448620410397965</v>
      </c>
      <c r="U150" s="93">
        <f t="shared" si="23"/>
        <v>22.118488439734918</v>
      </c>
      <c r="V150" s="93">
        <f t="shared" si="23"/>
        <v>41.803161820898588</v>
      </c>
      <c r="X150" s="32"/>
      <c r="Y150" s="32"/>
      <c r="Z150" s="32"/>
      <c r="AA150" s="32"/>
      <c r="AB150" s="32"/>
      <c r="AC150" s="32"/>
      <c r="AD150" s="32"/>
      <c r="AE150" s="32"/>
      <c r="AG150" s="69"/>
      <c r="AH150" s="69"/>
      <c r="AI150" s="69"/>
      <c r="AJ150" s="69"/>
      <c r="AK150" s="69"/>
      <c r="AL150" s="69"/>
      <c r="AM150" s="69"/>
      <c r="AN150" s="69"/>
    </row>
    <row r="151" spans="1:40" x14ac:dyDescent="0.3">
      <c r="A151" s="176" t="s">
        <v>33</v>
      </c>
      <c r="B151" s="87"/>
      <c r="C151" s="6"/>
      <c r="D151" s="6"/>
      <c r="E151" s="6"/>
      <c r="F151" s="6"/>
      <c r="G151" s="6"/>
      <c r="H151" s="6"/>
      <c r="I151" s="6"/>
      <c r="J151" s="6"/>
      <c r="K151" s="6"/>
      <c r="M151" s="176" t="s">
        <v>33</v>
      </c>
      <c r="N151" s="87"/>
      <c r="O151" s="93"/>
      <c r="P151" s="6"/>
      <c r="Q151" s="93"/>
      <c r="R151" s="93"/>
      <c r="S151" s="93"/>
      <c r="T151" s="93"/>
      <c r="U151" s="93"/>
      <c r="V151" s="93"/>
      <c r="X151" s="32"/>
      <c r="Y151" s="36"/>
      <c r="Z151" s="32"/>
      <c r="AA151" s="32"/>
      <c r="AB151" s="32"/>
      <c r="AC151" s="32"/>
      <c r="AD151" s="32"/>
      <c r="AE151" s="32"/>
      <c r="AG151" s="69"/>
      <c r="AH151" s="69"/>
      <c r="AI151" s="69"/>
      <c r="AJ151" s="69"/>
      <c r="AK151" s="69"/>
      <c r="AL151" s="69"/>
      <c r="AM151" s="69"/>
      <c r="AN151" s="69"/>
    </row>
    <row r="152" spans="1:40" x14ac:dyDescent="0.3">
      <c r="A152" s="177"/>
      <c r="B152" s="49" t="s">
        <v>26</v>
      </c>
      <c r="C152" s="6">
        <v>9182</v>
      </c>
      <c r="D152" s="6">
        <v>7405</v>
      </c>
      <c r="E152" s="6">
        <v>524</v>
      </c>
      <c r="F152" s="6">
        <v>1253</v>
      </c>
      <c r="G152" s="6">
        <v>1999</v>
      </c>
      <c r="H152" s="6">
        <v>3252</v>
      </c>
      <c r="I152" s="6">
        <v>467</v>
      </c>
      <c r="J152" s="6">
        <v>12298</v>
      </c>
      <c r="K152" s="6">
        <v>21946</v>
      </c>
      <c r="M152" s="177"/>
      <c r="N152" s="49" t="s">
        <v>26</v>
      </c>
      <c r="O152" s="93">
        <f t="shared" ref="O152:V154" si="24">C152/$K152*100</f>
        <v>41.839059509705642</v>
      </c>
      <c r="P152" s="93">
        <f t="shared" si="24"/>
        <v>33.741911965734076</v>
      </c>
      <c r="Q152" s="93">
        <f t="shared" si="24"/>
        <v>2.3876788480816549</v>
      </c>
      <c r="R152" s="93">
        <f t="shared" si="24"/>
        <v>5.7094686958899121</v>
      </c>
      <c r="S152" s="93">
        <f t="shared" si="24"/>
        <v>9.1087214070901297</v>
      </c>
      <c r="T152" s="93">
        <f t="shared" si="24"/>
        <v>14.818190102980042</v>
      </c>
      <c r="U152" s="93">
        <f t="shared" si="24"/>
        <v>2.1279504237674289</v>
      </c>
      <c r="V152" s="93">
        <f t="shared" si="24"/>
        <v>56.037546705549993</v>
      </c>
      <c r="X152" s="32"/>
      <c r="Y152" s="32"/>
      <c r="Z152" s="32"/>
      <c r="AA152" s="32"/>
      <c r="AB152" s="32"/>
      <c r="AC152" s="32"/>
      <c r="AD152" s="32"/>
      <c r="AE152" s="32"/>
      <c r="AG152" s="69"/>
      <c r="AH152" s="69"/>
      <c r="AI152" s="69"/>
      <c r="AJ152" s="69"/>
      <c r="AK152" s="69"/>
      <c r="AL152" s="69"/>
      <c r="AM152" s="69"/>
      <c r="AN152" s="69"/>
    </row>
    <row r="153" spans="1:40" x14ac:dyDescent="0.3">
      <c r="A153" s="177"/>
      <c r="B153" s="49" t="s">
        <v>27</v>
      </c>
      <c r="C153" s="6">
        <v>2159</v>
      </c>
      <c r="D153" s="6">
        <v>1950</v>
      </c>
      <c r="E153" s="6">
        <v>151</v>
      </c>
      <c r="F153" s="6">
        <v>59</v>
      </c>
      <c r="G153" s="6">
        <v>200</v>
      </c>
      <c r="H153" s="6">
        <v>259</v>
      </c>
      <c r="I153" s="6">
        <v>1265</v>
      </c>
      <c r="J153" s="6">
        <v>10722</v>
      </c>
      <c r="K153" s="6">
        <v>14146</v>
      </c>
      <c r="M153" s="177"/>
      <c r="N153" s="49" t="s">
        <v>27</v>
      </c>
      <c r="O153" s="93">
        <f t="shared" si="24"/>
        <v>15.262264951222962</v>
      </c>
      <c r="P153" s="93">
        <f t="shared" si="24"/>
        <v>13.784815495546443</v>
      </c>
      <c r="Q153" s="93">
        <f t="shared" si="24"/>
        <v>1.067439558885904</v>
      </c>
      <c r="R153" s="93">
        <f t="shared" si="24"/>
        <v>0.41707903294217447</v>
      </c>
      <c r="S153" s="93">
        <f t="shared" si="24"/>
        <v>1.4138272303124559</v>
      </c>
      <c r="T153" s="93">
        <f t="shared" si="24"/>
        <v>1.8309062632546305</v>
      </c>
      <c r="U153" s="93">
        <f t="shared" si="24"/>
        <v>8.9424572317262836</v>
      </c>
      <c r="V153" s="93">
        <f t="shared" si="24"/>
        <v>75.79527781705076</v>
      </c>
      <c r="X153" s="32"/>
      <c r="Y153" s="32"/>
      <c r="Z153" s="32"/>
      <c r="AA153" s="32"/>
      <c r="AB153" s="32"/>
      <c r="AC153" s="32"/>
      <c r="AD153" s="32"/>
      <c r="AE153" s="32"/>
      <c r="AG153" s="69"/>
      <c r="AH153" s="69"/>
      <c r="AI153" s="69"/>
      <c r="AJ153" s="69"/>
      <c r="AK153" s="69"/>
      <c r="AL153" s="69"/>
      <c r="AM153" s="69"/>
      <c r="AN153" s="69"/>
    </row>
    <row r="154" spans="1:40" x14ac:dyDescent="0.3">
      <c r="A154" s="178"/>
      <c r="B154" s="49" t="s">
        <v>8</v>
      </c>
      <c r="C154" s="6">
        <v>15183</v>
      </c>
      <c r="D154" s="6">
        <v>10214</v>
      </c>
      <c r="E154" s="6">
        <v>1902</v>
      </c>
      <c r="F154" s="6">
        <v>3067</v>
      </c>
      <c r="G154" s="6">
        <v>1653</v>
      </c>
      <c r="H154" s="6">
        <v>4720</v>
      </c>
      <c r="I154" s="6">
        <v>10869</v>
      </c>
      <c r="J154" s="6">
        <v>30507</v>
      </c>
      <c r="K154" s="6">
        <v>56559</v>
      </c>
      <c r="M154" s="178"/>
      <c r="N154" s="49" t="s">
        <v>8</v>
      </c>
      <c r="O154" s="93">
        <f t="shared" si="24"/>
        <v>26.844534026414895</v>
      </c>
      <c r="P154" s="93">
        <f t="shared" si="24"/>
        <v>18.059018016584453</v>
      </c>
      <c r="Q154" s="93">
        <f t="shared" si="24"/>
        <v>3.3628600222776215</v>
      </c>
      <c r="R154" s="93">
        <f t="shared" si="24"/>
        <v>5.4226559875528206</v>
      </c>
      <c r="S154" s="93">
        <f t="shared" si="24"/>
        <v>2.9226117859226646</v>
      </c>
      <c r="T154" s="93">
        <f t="shared" si="24"/>
        <v>8.3452677734754861</v>
      </c>
      <c r="U154" s="93">
        <f t="shared" si="24"/>
        <v>19.217100726674801</v>
      </c>
      <c r="V154" s="93">
        <f t="shared" si="24"/>
        <v>53.938365246910301</v>
      </c>
      <c r="X154" s="32"/>
      <c r="Y154" s="32"/>
      <c r="Z154" s="32"/>
      <c r="AA154" s="32"/>
      <c r="AB154" s="32"/>
      <c r="AC154" s="32"/>
      <c r="AD154" s="32"/>
      <c r="AE154" s="32"/>
      <c r="AG154" s="69"/>
      <c r="AH154" s="69"/>
      <c r="AI154" s="69"/>
      <c r="AJ154" s="69"/>
      <c r="AK154" s="69"/>
      <c r="AL154" s="69"/>
      <c r="AM154" s="69"/>
      <c r="AN154" s="69"/>
    </row>
    <row r="155" spans="1:40" x14ac:dyDescent="0.3">
      <c r="A155" s="190" t="s">
        <v>19</v>
      </c>
      <c r="C155" s="6"/>
      <c r="D155" s="6"/>
      <c r="E155" s="6"/>
      <c r="F155" s="6"/>
      <c r="G155" s="6"/>
      <c r="H155" s="6"/>
      <c r="I155" s="6"/>
      <c r="J155" s="6"/>
      <c r="K155" s="6"/>
      <c r="M155" s="190" t="s">
        <v>19</v>
      </c>
      <c r="O155" s="6"/>
      <c r="P155" s="6"/>
      <c r="Q155" s="6"/>
      <c r="R155" s="6"/>
      <c r="S155" s="6"/>
      <c r="T155" s="6"/>
      <c r="U155" s="6"/>
      <c r="V155" s="6"/>
      <c r="X155" s="36"/>
      <c r="Y155" s="36"/>
      <c r="Z155" s="36"/>
      <c r="AA155" s="36"/>
      <c r="AB155" s="36"/>
      <c r="AC155" s="36"/>
      <c r="AD155" s="36"/>
      <c r="AE155" s="36"/>
      <c r="AG155" s="69"/>
      <c r="AH155" s="69"/>
      <c r="AI155" s="69"/>
      <c r="AJ155" s="69"/>
      <c r="AK155" s="69"/>
      <c r="AL155" s="69"/>
      <c r="AM155" s="69"/>
      <c r="AN155" s="69"/>
    </row>
    <row r="156" spans="1:40" x14ac:dyDescent="0.3">
      <c r="A156" s="191"/>
      <c r="B156" s="49" t="s">
        <v>26</v>
      </c>
      <c r="C156" s="6">
        <v>15051</v>
      </c>
      <c r="D156" s="6">
        <v>13680</v>
      </c>
      <c r="E156" s="6">
        <v>613</v>
      </c>
      <c r="F156" s="6">
        <v>759</v>
      </c>
      <c r="G156" s="6">
        <v>1918</v>
      </c>
      <c r="H156" s="6">
        <v>2677</v>
      </c>
      <c r="I156" s="6">
        <v>320</v>
      </c>
      <c r="J156" s="6">
        <v>15533</v>
      </c>
      <c r="K156" s="6">
        <v>30904</v>
      </c>
      <c r="M156" s="191"/>
      <c r="N156" s="49" t="s">
        <v>26</v>
      </c>
      <c r="O156" s="93">
        <f t="shared" ref="O156:V158" si="25">C156/$K156*100</f>
        <v>48.702433341962205</v>
      </c>
      <c r="P156" s="93">
        <f t="shared" si="25"/>
        <v>44.266114418845461</v>
      </c>
      <c r="Q156" s="93">
        <f t="shared" si="25"/>
        <v>1.9835619984468029</v>
      </c>
      <c r="R156" s="93">
        <f t="shared" si="25"/>
        <v>2.4559927517473468</v>
      </c>
      <c r="S156" s="93">
        <f t="shared" si="25"/>
        <v>6.2063163344550869</v>
      </c>
      <c r="T156" s="93">
        <f t="shared" si="25"/>
        <v>8.6623090862024323</v>
      </c>
      <c r="U156" s="93">
        <f t="shared" si="25"/>
        <v>1.0354646647683148</v>
      </c>
      <c r="V156" s="93">
        <f t="shared" si="25"/>
        <v>50.262101993269482</v>
      </c>
      <c r="X156" s="32"/>
      <c r="Y156" s="32"/>
      <c r="Z156" s="32"/>
      <c r="AA156" s="32"/>
      <c r="AB156" s="32"/>
      <c r="AC156" s="32"/>
      <c r="AD156" s="32"/>
      <c r="AE156" s="32"/>
      <c r="AG156" s="69"/>
      <c r="AH156" s="69"/>
      <c r="AI156" s="69"/>
      <c r="AJ156" s="69"/>
      <c r="AK156" s="69"/>
      <c r="AL156" s="69"/>
      <c r="AM156" s="69"/>
      <c r="AN156" s="69"/>
    </row>
    <row r="157" spans="1:40" x14ac:dyDescent="0.3">
      <c r="A157" s="191"/>
      <c r="B157" s="49" t="s">
        <v>27</v>
      </c>
      <c r="C157" s="6">
        <v>7859</v>
      </c>
      <c r="D157" s="6">
        <v>7211</v>
      </c>
      <c r="E157" s="6">
        <v>363</v>
      </c>
      <c r="F157" s="6">
        <v>285</v>
      </c>
      <c r="G157" s="6">
        <v>490</v>
      </c>
      <c r="H157" s="6">
        <v>776</v>
      </c>
      <c r="I157" s="6">
        <v>2152</v>
      </c>
      <c r="J157" s="6">
        <v>18659</v>
      </c>
      <c r="K157" s="6">
        <v>28670</v>
      </c>
      <c r="M157" s="191"/>
      <c r="N157" s="49" t="s">
        <v>27</v>
      </c>
      <c r="O157" s="93">
        <f t="shared" si="25"/>
        <v>27.411928845483086</v>
      </c>
      <c r="P157" s="93">
        <f t="shared" si="25"/>
        <v>25.151726543425184</v>
      </c>
      <c r="Q157" s="93">
        <f t="shared" si="25"/>
        <v>1.2661318451342867</v>
      </c>
      <c r="R157" s="93">
        <f t="shared" si="25"/>
        <v>0.99407045692361351</v>
      </c>
      <c r="S157" s="93">
        <f t="shared" si="25"/>
        <v>1.7091035926055109</v>
      </c>
      <c r="T157" s="93">
        <f t="shared" si="25"/>
        <v>2.7066620160446462</v>
      </c>
      <c r="U157" s="93">
        <f t="shared" si="25"/>
        <v>7.506103941402162</v>
      </c>
      <c r="V157" s="93">
        <f t="shared" si="25"/>
        <v>65.081967213114751</v>
      </c>
      <c r="X157" s="32"/>
      <c r="Y157" s="32"/>
      <c r="Z157" s="32"/>
      <c r="AA157" s="32"/>
      <c r="AB157" s="32"/>
      <c r="AC157" s="32"/>
      <c r="AD157" s="32"/>
      <c r="AE157" s="32"/>
      <c r="AG157" s="69"/>
      <c r="AH157" s="69"/>
      <c r="AI157" s="69"/>
      <c r="AJ157" s="69"/>
      <c r="AK157" s="69"/>
      <c r="AL157" s="69"/>
      <c r="AM157" s="69"/>
      <c r="AN157" s="69"/>
    </row>
    <row r="158" spans="1:40" x14ac:dyDescent="0.3">
      <c r="A158" s="192"/>
      <c r="B158" s="49" t="s">
        <v>8</v>
      </c>
      <c r="C158" s="6">
        <v>22104</v>
      </c>
      <c r="D158" s="6">
        <v>16997</v>
      </c>
      <c r="E158" s="6">
        <v>2011</v>
      </c>
      <c r="F158" s="6">
        <v>3096</v>
      </c>
      <c r="G158" s="6">
        <v>1913</v>
      </c>
      <c r="H158" s="6">
        <v>5009</v>
      </c>
      <c r="I158" s="6">
        <v>9563</v>
      </c>
      <c r="J158" s="6">
        <v>39442</v>
      </c>
      <c r="K158" s="6">
        <v>71109</v>
      </c>
      <c r="M158" s="192"/>
      <c r="N158" s="49" t="s">
        <v>8</v>
      </c>
      <c r="O158" s="93">
        <f t="shared" si="25"/>
        <v>31.08467282622453</v>
      </c>
      <c r="P158" s="93">
        <f t="shared" si="25"/>
        <v>23.90274086261936</v>
      </c>
      <c r="Q158" s="93">
        <f t="shared" si="25"/>
        <v>2.8280527078147633</v>
      </c>
      <c r="R158" s="93">
        <f t="shared" si="25"/>
        <v>4.3538792557904067</v>
      </c>
      <c r="S158" s="93">
        <f t="shared" si="25"/>
        <v>2.6902361163847051</v>
      </c>
      <c r="T158" s="93">
        <f t="shared" si="25"/>
        <v>7.0441153721751109</v>
      </c>
      <c r="U158" s="93">
        <f t="shared" si="25"/>
        <v>13.448367998424954</v>
      </c>
      <c r="V158" s="93">
        <f t="shared" si="25"/>
        <v>55.466959175350517</v>
      </c>
      <c r="X158" s="32"/>
      <c r="Y158" s="32"/>
      <c r="Z158" s="32"/>
      <c r="AA158" s="32"/>
      <c r="AB158" s="32"/>
      <c r="AC158" s="32"/>
      <c r="AD158" s="32"/>
      <c r="AE158" s="32"/>
      <c r="AG158" s="69"/>
      <c r="AH158" s="69"/>
      <c r="AI158" s="69"/>
      <c r="AJ158" s="69"/>
      <c r="AK158" s="69"/>
      <c r="AL158" s="69"/>
      <c r="AM158" s="69"/>
      <c r="AN158" s="69"/>
    </row>
    <row r="159" spans="1:40" x14ac:dyDescent="0.3">
      <c r="A159" s="89"/>
      <c r="B159" s="59"/>
      <c r="C159" s="36"/>
      <c r="D159" s="36"/>
      <c r="E159" s="36"/>
      <c r="F159" s="36"/>
      <c r="G159" s="36"/>
      <c r="H159" s="36"/>
      <c r="I159" s="36"/>
      <c r="J159" s="36"/>
      <c r="K159" s="36">
        <f>SUM(K148:K158)</f>
        <v>749612</v>
      </c>
      <c r="M159" s="89"/>
      <c r="N159" s="59"/>
      <c r="O159" s="32"/>
      <c r="P159" s="32"/>
      <c r="Q159" s="32"/>
      <c r="R159" s="32"/>
      <c r="S159" s="32"/>
      <c r="T159" s="32"/>
      <c r="U159" s="32"/>
      <c r="V159" s="32"/>
      <c r="X159" s="32"/>
      <c r="Y159" s="32"/>
      <c r="Z159" s="32"/>
      <c r="AA159" s="32"/>
      <c r="AB159" s="32"/>
      <c r="AC159" s="32"/>
      <c r="AD159" s="32"/>
      <c r="AE159" s="32"/>
      <c r="AG159" s="69"/>
      <c r="AH159" s="69"/>
      <c r="AI159" s="69"/>
      <c r="AJ159" s="69"/>
      <c r="AK159" s="69"/>
      <c r="AL159" s="69"/>
      <c r="AM159" s="69"/>
      <c r="AN159" s="69"/>
    </row>
    <row r="160" spans="1:40" x14ac:dyDescent="0.3">
      <c r="A160" s="89"/>
      <c r="B160" s="59"/>
      <c r="C160" s="36"/>
      <c r="D160" s="36"/>
      <c r="E160" s="36"/>
      <c r="F160" s="36"/>
      <c r="G160" s="36"/>
      <c r="H160" s="36"/>
      <c r="I160" s="36"/>
      <c r="J160" s="36"/>
      <c r="M160" s="89"/>
      <c r="N160" s="59"/>
      <c r="O160" s="32"/>
      <c r="P160" s="32"/>
      <c r="Q160" s="32"/>
      <c r="R160" s="32"/>
      <c r="S160" s="32"/>
      <c r="T160" s="32"/>
      <c r="U160" s="32"/>
      <c r="V160" s="32"/>
      <c r="X160" s="32"/>
      <c r="Y160" s="32"/>
      <c r="Z160" s="32"/>
      <c r="AA160" s="32"/>
      <c r="AB160" s="32"/>
      <c r="AC160" s="32"/>
      <c r="AD160" s="32"/>
      <c r="AE160" s="32"/>
      <c r="AG160" s="69"/>
      <c r="AH160" s="69"/>
      <c r="AI160" s="69"/>
      <c r="AJ160" s="69"/>
      <c r="AK160" s="69"/>
      <c r="AL160" s="69"/>
      <c r="AM160" s="69"/>
      <c r="AN160" s="69"/>
    </row>
    <row r="161" spans="1:40" ht="29.25" customHeight="1" x14ac:dyDescent="0.3">
      <c r="A161" s="197" t="s">
        <v>128</v>
      </c>
      <c r="B161" s="197"/>
      <c r="C161" s="197"/>
      <c r="D161" s="197"/>
      <c r="E161" s="197"/>
      <c r="F161" s="197"/>
      <c r="G161" s="197"/>
      <c r="H161" s="197"/>
      <c r="I161" s="197"/>
      <c r="J161" s="197"/>
      <c r="K161" s="197"/>
      <c r="L161" s="91"/>
      <c r="M161" s="197" t="s">
        <v>128</v>
      </c>
      <c r="N161" s="197"/>
      <c r="O161" s="197"/>
      <c r="P161" s="197"/>
      <c r="Q161" s="197"/>
      <c r="R161" s="197"/>
      <c r="S161" s="197"/>
      <c r="T161" s="197"/>
      <c r="U161" s="197"/>
      <c r="V161" s="197"/>
      <c r="AG161" s="69"/>
      <c r="AH161" s="69"/>
      <c r="AI161" s="69"/>
      <c r="AJ161" s="69"/>
      <c r="AK161" s="69"/>
      <c r="AL161" s="69"/>
      <c r="AM161" s="69"/>
      <c r="AN161" s="69"/>
    </row>
    <row r="162" spans="1:40" s="48" customFormat="1" ht="24" customHeight="1" x14ac:dyDescent="0.3">
      <c r="A162" s="180" t="s">
        <v>43</v>
      </c>
      <c r="B162" s="188" t="s">
        <v>10</v>
      </c>
      <c r="C162" s="185" t="s">
        <v>0</v>
      </c>
      <c r="D162" s="187" t="s">
        <v>70</v>
      </c>
      <c r="E162" s="200" t="s">
        <v>71</v>
      </c>
      <c r="F162" s="201"/>
      <c r="G162" s="187" t="s">
        <v>59</v>
      </c>
      <c r="H162" s="187" t="s">
        <v>24</v>
      </c>
      <c r="I162" s="185" t="s">
        <v>3</v>
      </c>
      <c r="J162" s="185" t="s">
        <v>4</v>
      </c>
      <c r="K162" s="185" t="s">
        <v>40</v>
      </c>
      <c r="L162" s="90"/>
      <c r="M162" s="180" t="s">
        <v>43</v>
      </c>
      <c r="N162" s="188" t="s">
        <v>10</v>
      </c>
      <c r="O162" s="185" t="s">
        <v>0</v>
      </c>
      <c r="P162" s="187" t="s">
        <v>70</v>
      </c>
      <c r="Q162" s="200" t="s">
        <v>71</v>
      </c>
      <c r="R162" s="201"/>
      <c r="S162" s="187" t="s">
        <v>59</v>
      </c>
      <c r="T162" s="187" t="s">
        <v>24</v>
      </c>
      <c r="U162" s="185" t="s">
        <v>3</v>
      </c>
      <c r="V162" s="185" t="s">
        <v>4</v>
      </c>
      <c r="AG162" s="69"/>
      <c r="AH162" s="69"/>
      <c r="AI162" s="69"/>
      <c r="AJ162" s="69"/>
      <c r="AK162" s="69"/>
      <c r="AL162" s="69"/>
      <c r="AM162" s="69"/>
      <c r="AN162" s="69"/>
    </row>
    <row r="163" spans="1:40" s="48" customFormat="1" x14ac:dyDescent="0.3">
      <c r="A163" s="181"/>
      <c r="B163" s="189"/>
      <c r="C163" s="186"/>
      <c r="D163" s="187"/>
      <c r="E163" s="126" t="s">
        <v>5</v>
      </c>
      <c r="F163" s="126" t="s">
        <v>6</v>
      </c>
      <c r="G163" s="187"/>
      <c r="H163" s="187"/>
      <c r="I163" s="186"/>
      <c r="J163" s="186"/>
      <c r="K163" s="186"/>
      <c r="L163" s="90"/>
      <c r="M163" s="181"/>
      <c r="N163" s="189"/>
      <c r="O163" s="186"/>
      <c r="P163" s="187"/>
      <c r="Q163" s="126" t="s">
        <v>5</v>
      </c>
      <c r="R163" s="126" t="s">
        <v>6</v>
      </c>
      <c r="S163" s="187"/>
      <c r="T163" s="187"/>
      <c r="U163" s="186"/>
      <c r="V163" s="186"/>
    </row>
    <row r="164" spans="1:40" s="48" customFormat="1" x14ac:dyDescent="0.3">
      <c r="A164" s="179" t="s">
        <v>44</v>
      </c>
      <c r="B164" s="87"/>
      <c r="C164" s="131"/>
      <c r="D164" s="131"/>
      <c r="E164" s="131"/>
      <c r="F164" s="131"/>
      <c r="G164" s="131"/>
      <c r="H164" s="131"/>
      <c r="I164" s="131"/>
      <c r="J164" s="131"/>
      <c r="K164" s="6"/>
      <c r="L164" s="90"/>
      <c r="M164" s="179" t="s">
        <v>44</v>
      </c>
      <c r="N164" s="49"/>
      <c r="O164" s="131"/>
      <c r="P164" s="131"/>
      <c r="Q164" s="131"/>
      <c r="R164" s="131"/>
      <c r="S164" s="131"/>
      <c r="T164" s="131"/>
      <c r="U164" s="55"/>
      <c r="V164" s="55"/>
    </row>
    <row r="165" spans="1:40" s="48" customFormat="1" x14ac:dyDescent="0.3">
      <c r="A165" s="179"/>
      <c r="B165" s="49" t="s">
        <v>26</v>
      </c>
      <c r="C165" s="6">
        <v>4010</v>
      </c>
      <c r="D165" s="6">
        <v>2687</v>
      </c>
      <c r="E165" s="6">
        <v>171</v>
      </c>
      <c r="F165" s="6">
        <v>1152</v>
      </c>
      <c r="G165" s="6">
        <v>1491</v>
      </c>
      <c r="H165" s="6">
        <v>2643</v>
      </c>
      <c r="I165" s="6">
        <v>128</v>
      </c>
      <c r="J165" s="6">
        <v>892</v>
      </c>
      <c r="K165" s="6">
        <v>5029</v>
      </c>
      <c r="L165" s="36"/>
      <c r="M165" s="179"/>
      <c r="N165" s="49" t="s">
        <v>26</v>
      </c>
      <c r="O165" s="94">
        <f>C165/$K165*100</f>
        <v>79.737522370252535</v>
      </c>
      <c r="P165" s="94">
        <f>D165/$K165*100</f>
        <v>53.430105388745275</v>
      </c>
      <c r="Q165" s="94">
        <f t="shared" ref="Q165:V167" si="26">E165/$K165*100</f>
        <v>3.4002783853648832</v>
      </c>
      <c r="R165" s="94">
        <f t="shared" si="26"/>
        <v>22.907138596142374</v>
      </c>
      <c r="S165" s="94">
        <f t="shared" si="26"/>
        <v>29.648041360111353</v>
      </c>
      <c r="T165" s="94">
        <f t="shared" si="26"/>
        <v>52.555179956253731</v>
      </c>
      <c r="U165" s="94">
        <f t="shared" si="26"/>
        <v>2.5452376217935968</v>
      </c>
      <c r="V165" s="94">
        <f t="shared" si="26"/>
        <v>17.737124676874132</v>
      </c>
      <c r="X165" s="69"/>
      <c r="Y165" s="69"/>
      <c r="Z165" s="69"/>
      <c r="AA165" s="69"/>
      <c r="AB165" s="69"/>
      <c r="AC165" s="69"/>
      <c r="AD165" s="69"/>
      <c r="AE165" s="69"/>
      <c r="AG165" s="69"/>
      <c r="AH165" s="69"/>
      <c r="AI165" s="69"/>
      <c r="AJ165" s="69"/>
      <c r="AK165" s="69"/>
      <c r="AL165" s="69"/>
      <c r="AM165" s="69"/>
      <c r="AN165" s="69"/>
    </row>
    <row r="166" spans="1:40" s="48" customFormat="1" x14ac:dyDescent="0.3">
      <c r="A166" s="179"/>
      <c r="B166" s="49" t="s">
        <v>27</v>
      </c>
      <c r="C166" s="6">
        <v>451</v>
      </c>
      <c r="D166" s="6">
        <v>405</v>
      </c>
      <c r="E166" s="6">
        <v>30</v>
      </c>
      <c r="F166" s="6">
        <v>15</v>
      </c>
      <c r="G166" s="6">
        <v>62</v>
      </c>
      <c r="H166" s="6">
        <v>77</v>
      </c>
      <c r="I166" s="6">
        <v>245</v>
      </c>
      <c r="J166" s="6">
        <v>1169</v>
      </c>
      <c r="K166" s="6">
        <v>1865</v>
      </c>
      <c r="L166" s="36"/>
      <c r="M166" s="179"/>
      <c r="N166" s="49" t="s">
        <v>27</v>
      </c>
      <c r="O166" s="94">
        <f t="shared" ref="O166:V179" si="27">C166/$K166*100</f>
        <v>24.182305630026811</v>
      </c>
      <c r="P166" s="94">
        <f t="shared" si="27"/>
        <v>21.715817694369974</v>
      </c>
      <c r="Q166" s="94">
        <f t="shared" si="26"/>
        <v>1.6085790884718498</v>
      </c>
      <c r="R166" s="94">
        <f t="shared" si="26"/>
        <v>0.80428954423592491</v>
      </c>
      <c r="S166" s="94">
        <f t="shared" si="26"/>
        <v>3.3243967828418231</v>
      </c>
      <c r="T166" s="94">
        <f t="shared" si="26"/>
        <v>4.1286863270777481</v>
      </c>
      <c r="U166" s="94">
        <f t="shared" si="26"/>
        <v>13.136729222520108</v>
      </c>
      <c r="V166" s="94">
        <f t="shared" si="26"/>
        <v>62.68096514745308</v>
      </c>
      <c r="X166" s="69"/>
      <c r="Y166" s="69"/>
      <c r="Z166" s="69"/>
      <c r="AA166" s="69"/>
      <c r="AB166" s="69"/>
      <c r="AC166" s="69"/>
      <c r="AD166" s="69"/>
      <c r="AE166" s="69"/>
      <c r="AG166" s="69"/>
      <c r="AH166" s="69"/>
      <c r="AI166" s="69"/>
      <c r="AJ166" s="69"/>
      <c r="AK166" s="69"/>
      <c r="AL166" s="69"/>
      <c r="AM166" s="69"/>
      <c r="AN166" s="69"/>
    </row>
    <row r="167" spans="1:40" s="48" customFormat="1" x14ac:dyDescent="0.3">
      <c r="A167" s="179"/>
      <c r="B167" s="49" t="s">
        <v>8</v>
      </c>
      <c r="C167" s="6">
        <v>8924</v>
      </c>
      <c r="D167" s="6">
        <v>5254</v>
      </c>
      <c r="E167" s="6">
        <v>783</v>
      </c>
      <c r="F167" s="6">
        <v>2887</v>
      </c>
      <c r="G167" s="6">
        <v>1532</v>
      </c>
      <c r="H167" s="6">
        <v>4419</v>
      </c>
      <c r="I167" s="6">
        <v>5591</v>
      </c>
      <c r="J167" s="6">
        <v>5872</v>
      </c>
      <c r="K167" s="6">
        <v>20387</v>
      </c>
      <c r="L167" s="36"/>
      <c r="M167" s="179"/>
      <c r="N167" s="49" t="s">
        <v>8</v>
      </c>
      <c r="O167" s="94">
        <f t="shared" si="27"/>
        <v>43.772992593319273</v>
      </c>
      <c r="P167" s="94">
        <f t="shared" si="27"/>
        <v>25.771324863883848</v>
      </c>
      <c r="Q167" s="94">
        <f t="shared" si="26"/>
        <v>3.8406827880512093</v>
      </c>
      <c r="R167" s="94">
        <f t="shared" si="26"/>
        <v>14.160984941384216</v>
      </c>
      <c r="S167" s="94">
        <f t="shared" si="26"/>
        <v>7.5145926325599648</v>
      </c>
      <c r="T167" s="94">
        <f t="shared" si="26"/>
        <v>21.675577573944178</v>
      </c>
      <c r="U167" s="94">
        <f t="shared" si="26"/>
        <v>27.424339039584051</v>
      </c>
      <c r="V167" s="94">
        <f t="shared" si="26"/>
        <v>28.802668367096679</v>
      </c>
      <c r="X167" s="69"/>
      <c r="Y167" s="69"/>
      <c r="Z167" s="69"/>
      <c r="AA167" s="69"/>
      <c r="AB167" s="69"/>
      <c r="AC167" s="69"/>
      <c r="AD167" s="69"/>
      <c r="AE167" s="69"/>
      <c r="AG167" s="69"/>
      <c r="AH167" s="69"/>
      <c r="AI167" s="69"/>
      <c r="AJ167" s="69"/>
      <c r="AK167" s="69"/>
      <c r="AL167" s="69"/>
      <c r="AM167" s="69"/>
      <c r="AN167" s="69"/>
    </row>
    <row r="168" spans="1:40" s="48" customFormat="1" x14ac:dyDescent="0.3">
      <c r="A168" s="179" t="s">
        <v>54</v>
      </c>
      <c r="B168" s="87"/>
      <c r="C168" s="6"/>
      <c r="D168" s="6"/>
      <c r="E168" s="6"/>
      <c r="F168" s="6"/>
      <c r="G168" s="6"/>
      <c r="H168" s="6"/>
      <c r="I168" s="6"/>
      <c r="J168" s="6"/>
      <c r="K168" s="6"/>
      <c r="L168" s="36"/>
      <c r="M168" s="179" t="s">
        <v>54</v>
      </c>
      <c r="N168" s="49"/>
      <c r="O168" s="94"/>
      <c r="P168" s="94"/>
      <c r="Q168" s="94"/>
      <c r="R168" s="94"/>
      <c r="S168" s="94"/>
      <c r="T168" s="94"/>
      <c r="U168" s="55"/>
      <c r="V168" s="55"/>
      <c r="X168" s="69"/>
      <c r="Y168" s="69"/>
      <c r="Z168" s="69"/>
      <c r="AA168" s="69"/>
      <c r="AB168" s="69"/>
      <c r="AC168" s="69"/>
      <c r="AG168" s="69"/>
      <c r="AH168" s="69"/>
      <c r="AI168" s="69"/>
      <c r="AJ168" s="69"/>
      <c r="AK168" s="69"/>
      <c r="AL168" s="69"/>
      <c r="AM168" s="69"/>
      <c r="AN168" s="69"/>
    </row>
    <row r="169" spans="1:40" s="48" customFormat="1" x14ac:dyDescent="0.3">
      <c r="A169" s="179"/>
      <c r="B169" s="49" t="s">
        <v>26</v>
      </c>
      <c r="C169" s="6">
        <v>8065</v>
      </c>
      <c r="D169" s="6">
        <v>6045</v>
      </c>
      <c r="E169" s="6">
        <v>610</v>
      </c>
      <c r="F169" s="6">
        <v>1410</v>
      </c>
      <c r="G169" s="6">
        <v>2078</v>
      </c>
      <c r="H169" s="6">
        <v>3488</v>
      </c>
      <c r="I169" s="6">
        <v>543</v>
      </c>
      <c r="J169" s="6">
        <v>8612</v>
      </c>
      <c r="K169" s="6">
        <v>17221</v>
      </c>
      <c r="L169" s="36"/>
      <c r="M169" s="179"/>
      <c r="N169" s="49" t="s">
        <v>26</v>
      </c>
      <c r="O169" s="94">
        <f t="shared" si="27"/>
        <v>46.832355844608323</v>
      </c>
      <c r="P169" s="94">
        <f t="shared" si="27"/>
        <v>35.102491144532841</v>
      </c>
      <c r="Q169" s="94">
        <f t="shared" si="27"/>
        <v>3.5421868648742811</v>
      </c>
      <c r="R169" s="94">
        <f t="shared" si="27"/>
        <v>8.1876778352012085</v>
      </c>
      <c r="S169" s="94">
        <f t="shared" si="27"/>
        <v>12.066662795424191</v>
      </c>
      <c r="T169" s="94">
        <f t="shared" si="27"/>
        <v>20.2543406306254</v>
      </c>
      <c r="U169" s="94">
        <f t="shared" si="27"/>
        <v>3.1531269961094011</v>
      </c>
      <c r="V169" s="94">
        <f t="shared" si="27"/>
        <v>50.008710295569358</v>
      </c>
      <c r="X169" s="69"/>
      <c r="Y169" s="69"/>
      <c r="Z169" s="69"/>
      <c r="AA169" s="69"/>
      <c r="AB169" s="69"/>
      <c r="AC169" s="69"/>
      <c r="AD169" s="69"/>
      <c r="AE169" s="69"/>
      <c r="AG169" s="69"/>
      <c r="AH169" s="69"/>
      <c r="AI169" s="69"/>
      <c r="AJ169" s="69"/>
      <c r="AK169" s="69"/>
      <c r="AL169" s="69"/>
      <c r="AM169" s="69"/>
      <c r="AN169" s="69"/>
    </row>
    <row r="170" spans="1:40" s="48" customFormat="1" x14ac:dyDescent="0.3">
      <c r="A170" s="179"/>
      <c r="B170" s="49" t="s">
        <v>27</v>
      </c>
      <c r="C170" s="6">
        <v>1641</v>
      </c>
      <c r="D170" s="6">
        <v>1477</v>
      </c>
      <c r="E170" s="6">
        <v>124</v>
      </c>
      <c r="F170" s="6">
        <v>39</v>
      </c>
      <c r="G170" s="6">
        <v>103</v>
      </c>
      <c r="H170" s="6">
        <v>142</v>
      </c>
      <c r="I170" s="6">
        <v>1179</v>
      </c>
      <c r="J170" s="6">
        <v>8036</v>
      </c>
      <c r="K170" s="6">
        <v>10855</v>
      </c>
      <c r="L170" s="36"/>
      <c r="M170" s="179"/>
      <c r="N170" s="49" t="s">
        <v>27</v>
      </c>
      <c r="O170" s="94">
        <f t="shared" si="27"/>
        <v>15.117457392906495</v>
      </c>
      <c r="P170" s="94">
        <f t="shared" si="27"/>
        <v>13.606632888070013</v>
      </c>
      <c r="Q170" s="94">
        <f t="shared" si="27"/>
        <v>1.1423307231690467</v>
      </c>
      <c r="R170" s="94">
        <f t="shared" si="27"/>
        <v>0.3592814371257485</v>
      </c>
      <c r="S170" s="94">
        <f t="shared" si="27"/>
        <v>0.94887148779364339</v>
      </c>
      <c r="T170" s="94">
        <f t="shared" si="27"/>
        <v>1.3081529249193919</v>
      </c>
      <c r="U170" s="94">
        <f t="shared" si="27"/>
        <v>10.861354214647628</v>
      </c>
      <c r="V170" s="94">
        <f t="shared" si="27"/>
        <v>74.030400736987573</v>
      </c>
      <c r="X170" s="69"/>
      <c r="Y170" s="69"/>
      <c r="Z170" s="69"/>
      <c r="AA170" s="69"/>
      <c r="AB170" s="69"/>
      <c r="AC170" s="69"/>
      <c r="AD170" s="69"/>
      <c r="AE170" s="69"/>
      <c r="AG170" s="69"/>
      <c r="AH170" s="69"/>
      <c r="AI170" s="69"/>
      <c r="AJ170" s="69"/>
      <c r="AK170" s="69"/>
      <c r="AL170" s="69"/>
      <c r="AM170" s="69"/>
      <c r="AN170" s="69"/>
    </row>
    <row r="171" spans="1:40" s="48" customFormat="1" x14ac:dyDescent="0.3">
      <c r="A171" s="179"/>
      <c r="B171" s="49" t="s">
        <v>8</v>
      </c>
      <c r="C171" s="6">
        <v>14645</v>
      </c>
      <c r="D171" s="6">
        <v>9293</v>
      </c>
      <c r="E171" s="6">
        <v>2139</v>
      </c>
      <c r="F171" s="6">
        <v>3213</v>
      </c>
      <c r="G171" s="6">
        <v>1510</v>
      </c>
      <c r="H171" s="6">
        <v>4723</v>
      </c>
      <c r="I171" s="6">
        <v>13830</v>
      </c>
      <c r="J171" s="6">
        <v>31857</v>
      </c>
      <c r="K171" s="6">
        <v>60332</v>
      </c>
      <c r="L171" s="36"/>
      <c r="M171" s="179"/>
      <c r="N171" s="49" t="s">
        <v>8</v>
      </c>
      <c r="O171" s="94">
        <f t="shared" si="27"/>
        <v>24.274017105350396</v>
      </c>
      <c r="P171" s="94">
        <f t="shared" si="27"/>
        <v>15.403102831001792</v>
      </c>
      <c r="Q171" s="94">
        <f t="shared" si="27"/>
        <v>3.5453822183915662</v>
      </c>
      <c r="R171" s="94">
        <f t="shared" si="27"/>
        <v>5.325532055957038</v>
      </c>
      <c r="S171" s="94">
        <f t="shared" si="27"/>
        <v>2.5028177418285487</v>
      </c>
      <c r="T171" s="94">
        <f t="shared" si="27"/>
        <v>7.8283497977855863</v>
      </c>
      <c r="U171" s="94">
        <f t="shared" si="27"/>
        <v>22.923158522840286</v>
      </c>
      <c r="V171" s="94">
        <f t="shared" si="27"/>
        <v>52.802824371809322</v>
      </c>
      <c r="X171" s="69"/>
      <c r="Y171" s="69"/>
      <c r="Z171" s="69"/>
      <c r="AA171" s="69"/>
      <c r="AB171" s="69"/>
      <c r="AC171" s="69"/>
      <c r="AD171" s="69"/>
      <c r="AE171" s="69"/>
      <c r="AG171" s="69"/>
      <c r="AH171" s="69"/>
      <c r="AI171" s="69"/>
      <c r="AJ171" s="69"/>
      <c r="AK171" s="69"/>
      <c r="AL171" s="69"/>
      <c r="AM171" s="69"/>
      <c r="AN171" s="69"/>
    </row>
    <row r="172" spans="1:40" s="48" customFormat="1" x14ac:dyDescent="0.3">
      <c r="A172" s="179" t="s">
        <v>46</v>
      </c>
      <c r="B172" s="87"/>
      <c r="C172" s="6"/>
      <c r="D172" s="6"/>
      <c r="E172" s="6"/>
      <c r="F172" s="6"/>
      <c r="G172" s="6"/>
      <c r="H172" s="6"/>
      <c r="I172" s="6"/>
      <c r="J172" s="6"/>
      <c r="K172" s="6"/>
      <c r="L172" s="36"/>
      <c r="M172" s="179" t="s">
        <v>46</v>
      </c>
      <c r="N172" s="87"/>
      <c r="O172" s="94"/>
      <c r="P172" s="94"/>
      <c r="Q172" s="94"/>
      <c r="R172" s="94"/>
      <c r="S172" s="94"/>
      <c r="T172" s="94"/>
      <c r="U172" s="55"/>
      <c r="V172" s="55"/>
      <c r="X172" s="69"/>
      <c r="Y172" s="69"/>
      <c r="Z172" s="69"/>
      <c r="AA172" s="69"/>
      <c r="AB172" s="69"/>
      <c r="AC172" s="69"/>
      <c r="AG172" s="69"/>
      <c r="AH172" s="69"/>
      <c r="AI172" s="69"/>
      <c r="AJ172" s="69"/>
      <c r="AK172" s="69"/>
      <c r="AL172" s="69"/>
      <c r="AM172" s="69"/>
      <c r="AN172" s="69"/>
    </row>
    <row r="173" spans="1:40" s="48" customFormat="1" x14ac:dyDescent="0.3">
      <c r="A173" s="179"/>
      <c r="B173" s="49" t="s">
        <v>26</v>
      </c>
      <c r="C173" s="6">
        <v>11279</v>
      </c>
      <c r="D173" s="6">
        <v>8493</v>
      </c>
      <c r="E173" s="6">
        <v>758</v>
      </c>
      <c r="F173" s="6">
        <v>2028</v>
      </c>
      <c r="G173" s="6">
        <v>3915</v>
      </c>
      <c r="H173" s="6">
        <v>5943</v>
      </c>
      <c r="I173" s="6">
        <v>497</v>
      </c>
      <c r="J173" s="6">
        <v>6288</v>
      </c>
      <c r="K173" s="6">
        <v>18064</v>
      </c>
      <c r="L173" s="36"/>
      <c r="M173" s="179"/>
      <c r="N173" s="49" t="s">
        <v>26</v>
      </c>
      <c r="O173" s="94">
        <f t="shared" si="27"/>
        <v>62.439105403011517</v>
      </c>
      <c r="P173" s="94">
        <f t="shared" si="27"/>
        <v>47.016164747564218</v>
      </c>
      <c r="Q173" s="94">
        <f t="shared" si="27"/>
        <v>4.1961913197519927</v>
      </c>
      <c r="R173" s="94">
        <f t="shared" si="27"/>
        <v>11.226749335695306</v>
      </c>
      <c r="S173" s="94">
        <f t="shared" si="27"/>
        <v>21.672940655447299</v>
      </c>
      <c r="T173" s="94">
        <f t="shared" si="27"/>
        <v>32.899689991142608</v>
      </c>
      <c r="U173" s="94">
        <f t="shared" si="27"/>
        <v>2.7513286093888398</v>
      </c>
      <c r="V173" s="94">
        <f t="shared" si="27"/>
        <v>34.809565987599647</v>
      </c>
      <c r="X173" s="69"/>
      <c r="Y173" s="69"/>
      <c r="Z173" s="69"/>
      <c r="AA173" s="69"/>
      <c r="AB173" s="69"/>
      <c r="AC173" s="69"/>
      <c r="AD173" s="69"/>
      <c r="AE173" s="69"/>
      <c r="AG173" s="69"/>
      <c r="AH173" s="69"/>
      <c r="AI173" s="69"/>
      <c r="AJ173" s="69"/>
      <c r="AK173" s="69"/>
      <c r="AL173" s="69"/>
      <c r="AM173" s="69"/>
      <c r="AN173" s="69"/>
    </row>
    <row r="174" spans="1:40" s="48" customFormat="1" x14ac:dyDescent="0.3">
      <c r="A174" s="179"/>
      <c r="B174" s="49" t="s">
        <v>27</v>
      </c>
      <c r="C174" s="6">
        <v>1810</v>
      </c>
      <c r="D174" s="6">
        <v>1626</v>
      </c>
      <c r="E174" s="6">
        <v>145</v>
      </c>
      <c r="F174" s="6">
        <v>39</v>
      </c>
      <c r="G174" s="6">
        <v>187</v>
      </c>
      <c r="H174" s="6">
        <v>226</v>
      </c>
      <c r="I174" s="6">
        <v>1810</v>
      </c>
      <c r="J174" s="6">
        <v>8447</v>
      </c>
      <c r="K174" s="6">
        <v>12068</v>
      </c>
      <c r="L174" s="36"/>
      <c r="M174" s="179"/>
      <c r="N174" s="49" t="s">
        <v>27</v>
      </c>
      <c r="O174" s="94">
        <f t="shared" si="27"/>
        <v>14.998342724560823</v>
      </c>
      <c r="P174" s="94">
        <f t="shared" si="27"/>
        <v>13.473649320517071</v>
      </c>
      <c r="Q174" s="94">
        <f t="shared" si="27"/>
        <v>1.2015246934040438</v>
      </c>
      <c r="R174" s="94">
        <f t="shared" si="27"/>
        <v>0.32316871063970831</v>
      </c>
      <c r="S174" s="94">
        <f t="shared" si="27"/>
        <v>1.5495525356314219</v>
      </c>
      <c r="T174" s="94">
        <f t="shared" si="27"/>
        <v>1.8727212462711302</v>
      </c>
      <c r="U174" s="94">
        <f t="shared" si="27"/>
        <v>14.998342724560823</v>
      </c>
      <c r="V174" s="94">
        <f t="shared" si="27"/>
        <v>69.995028173682456</v>
      </c>
      <c r="X174" s="69"/>
      <c r="Y174" s="69"/>
      <c r="Z174" s="69"/>
      <c r="AA174" s="69"/>
      <c r="AB174" s="69"/>
      <c r="AC174" s="69"/>
      <c r="AD174" s="69"/>
      <c r="AE174" s="69"/>
      <c r="AG174" s="69"/>
      <c r="AH174" s="69"/>
      <c r="AI174" s="69"/>
      <c r="AJ174" s="69"/>
      <c r="AK174" s="69"/>
      <c r="AL174" s="69"/>
      <c r="AM174" s="69"/>
      <c r="AN174" s="69"/>
    </row>
    <row r="175" spans="1:40" s="48" customFormat="1" x14ac:dyDescent="0.3">
      <c r="A175" s="179"/>
      <c r="B175" s="49" t="s">
        <v>8</v>
      </c>
      <c r="C175" s="6">
        <v>26378</v>
      </c>
      <c r="D175" s="6">
        <v>18369</v>
      </c>
      <c r="E175" s="6">
        <v>3396</v>
      </c>
      <c r="F175" s="6">
        <v>4613</v>
      </c>
      <c r="G175" s="6">
        <v>3868</v>
      </c>
      <c r="H175" s="6">
        <v>8480</v>
      </c>
      <c r="I175" s="6">
        <v>21396</v>
      </c>
      <c r="J175" s="6">
        <v>32551</v>
      </c>
      <c r="K175" s="6">
        <v>80325</v>
      </c>
      <c r="L175" s="36"/>
      <c r="M175" s="179"/>
      <c r="N175" s="49" t="s">
        <v>8</v>
      </c>
      <c r="O175" s="94">
        <f t="shared" si="27"/>
        <v>32.839091192032363</v>
      </c>
      <c r="P175" s="94">
        <f t="shared" si="27"/>
        <v>22.868347338935575</v>
      </c>
      <c r="Q175" s="94">
        <f t="shared" si="27"/>
        <v>4.2278244631185808</v>
      </c>
      <c r="R175" s="94">
        <f t="shared" si="27"/>
        <v>5.7429193899782138</v>
      </c>
      <c r="S175" s="94">
        <f t="shared" si="27"/>
        <v>4.8154372860255217</v>
      </c>
      <c r="T175" s="94">
        <f t="shared" si="27"/>
        <v>10.557111733582323</v>
      </c>
      <c r="U175" s="94">
        <f t="shared" si="27"/>
        <v>26.636788048552756</v>
      </c>
      <c r="V175" s="94">
        <f t="shared" si="27"/>
        <v>40.524120759414878</v>
      </c>
      <c r="X175" s="69"/>
      <c r="Y175" s="69"/>
      <c r="Z175" s="69"/>
      <c r="AA175" s="69"/>
      <c r="AB175" s="69"/>
      <c r="AC175" s="69"/>
      <c r="AD175" s="69"/>
      <c r="AE175" s="69"/>
      <c r="AG175" s="69"/>
      <c r="AH175" s="69"/>
      <c r="AI175" s="69"/>
      <c r="AJ175" s="69"/>
      <c r="AK175" s="69"/>
      <c r="AL175" s="69"/>
      <c r="AM175" s="69"/>
      <c r="AN175" s="69"/>
    </row>
    <row r="176" spans="1:40" s="48" customFormat="1" x14ac:dyDescent="0.3">
      <c r="A176" s="179" t="s">
        <v>55</v>
      </c>
      <c r="B176" s="87"/>
      <c r="C176" s="6"/>
      <c r="D176" s="6"/>
      <c r="E176" s="6"/>
      <c r="F176" s="6"/>
      <c r="G176" s="6"/>
      <c r="H176" s="6"/>
      <c r="I176" s="6"/>
      <c r="J176" s="6"/>
      <c r="K176" s="6"/>
      <c r="L176" s="36"/>
      <c r="M176" s="179" t="s">
        <v>55</v>
      </c>
      <c r="N176" s="87"/>
      <c r="O176" s="94"/>
      <c r="P176" s="94"/>
      <c r="Q176" s="94"/>
      <c r="R176" s="94"/>
      <c r="S176" s="94"/>
      <c r="T176" s="94"/>
      <c r="U176" s="55"/>
      <c r="V176" s="55"/>
      <c r="X176" s="69"/>
      <c r="Y176" s="69"/>
      <c r="Z176" s="69"/>
      <c r="AA176" s="69"/>
      <c r="AB176" s="69"/>
      <c r="AC176" s="69"/>
      <c r="AG176" s="69"/>
      <c r="AH176" s="69"/>
      <c r="AI176" s="69"/>
      <c r="AJ176" s="69"/>
      <c r="AK176" s="69"/>
      <c r="AL176" s="69"/>
      <c r="AM176" s="69"/>
      <c r="AN176" s="69"/>
    </row>
    <row r="177" spans="1:40" s="48" customFormat="1" x14ac:dyDescent="0.3">
      <c r="A177" s="179"/>
      <c r="B177" s="49" t="s">
        <v>26</v>
      </c>
      <c r="C177" s="6">
        <v>65908</v>
      </c>
      <c r="D177" s="6">
        <v>49773</v>
      </c>
      <c r="E177" s="6">
        <v>3166</v>
      </c>
      <c r="F177" s="6">
        <v>12970</v>
      </c>
      <c r="G177" s="6">
        <v>21146</v>
      </c>
      <c r="H177" s="6">
        <v>34116</v>
      </c>
      <c r="I177" s="6">
        <v>1696</v>
      </c>
      <c r="J177" s="6">
        <v>25503</v>
      </c>
      <c r="K177" s="6">
        <v>93107</v>
      </c>
      <c r="L177" s="36"/>
      <c r="M177" s="179"/>
      <c r="N177" s="49" t="s">
        <v>26</v>
      </c>
      <c r="O177" s="94">
        <f t="shared" si="27"/>
        <v>70.787373666856411</v>
      </c>
      <c r="P177" s="94">
        <f t="shared" si="27"/>
        <v>53.457849570923777</v>
      </c>
      <c r="Q177" s="94">
        <f t="shared" si="27"/>
        <v>3.4003887999828155</v>
      </c>
      <c r="R177" s="94">
        <f t="shared" si="27"/>
        <v>13.930209329051522</v>
      </c>
      <c r="S177" s="94">
        <f t="shared" si="27"/>
        <v>22.711503968552311</v>
      </c>
      <c r="T177" s="94">
        <f t="shared" si="27"/>
        <v>36.641713297603836</v>
      </c>
      <c r="U177" s="94">
        <f t="shared" si="27"/>
        <v>1.8215601404835298</v>
      </c>
      <c r="V177" s="94">
        <f t="shared" si="27"/>
        <v>27.391066192660059</v>
      </c>
      <c r="X177" s="69"/>
      <c r="Y177" s="69"/>
      <c r="Z177" s="69"/>
      <c r="AA177" s="69"/>
      <c r="AB177" s="69"/>
      <c r="AC177" s="69"/>
      <c r="AD177" s="69"/>
      <c r="AE177" s="69"/>
      <c r="AG177" s="69"/>
      <c r="AH177" s="69"/>
      <c r="AI177" s="69"/>
      <c r="AJ177" s="69"/>
      <c r="AK177" s="69"/>
      <c r="AL177" s="69"/>
      <c r="AM177" s="69"/>
      <c r="AN177" s="69"/>
    </row>
    <row r="178" spans="1:40" s="48" customFormat="1" x14ac:dyDescent="0.3">
      <c r="A178" s="179"/>
      <c r="B178" s="49" t="s">
        <v>27</v>
      </c>
      <c r="C178" s="6">
        <v>7500</v>
      </c>
      <c r="D178" s="6">
        <v>6835</v>
      </c>
      <c r="E178" s="6">
        <v>446</v>
      </c>
      <c r="F178" s="6">
        <v>219</v>
      </c>
      <c r="G178" s="6">
        <v>594</v>
      </c>
      <c r="H178" s="6">
        <v>814</v>
      </c>
      <c r="I178" s="6">
        <v>2818</v>
      </c>
      <c r="J178" s="6">
        <v>18715</v>
      </c>
      <c r="K178" s="6">
        <v>29033</v>
      </c>
      <c r="L178" s="36"/>
      <c r="M178" s="179"/>
      <c r="N178" s="49" t="s">
        <v>27</v>
      </c>
      <c r="O178" s="94">
        <f t="shared" si="27"/>
        <v>25.832673165019116</v>
      </c>
      <c r="P178" s="94">
        <f t="shared" si="27"/>
        <v>23.542176144387422</v>
      </c>
      <c r="Q178" s="94">
        <f t="shared" si="27"/>
        <v>1.5361829642131368</v>
      </c>
      <c r="R178" s="94">
        <f t="shared" si="27"/>
        <v>0.7543140564185582</v>
      </c>
      <c r="S178" s="94">
        <f t="shared" si="27"/>
        <v>2.0459477146695138</v>
      </c>
      <c r="T178" s="94">
        <f t="shared" si="27"/>
        <v>2.8037061275100745</v>
      </c>
      <c r="U178" s="94">
        <f t="shared" si="27"/>
        <v>9.7061963972031826</v>
      </c>
      <c r="V178" s="94">
        <f t="shared" si="27"/>
        <v>64.461130437777697</v>
      </c>
      <c r="X178" s="69"/>
      <c r="Y178" s="69"/>
      <c r="Z178" s="69"/>
      <c r="AA178" s="69"/>
      <c r="AB178" s="69"/>
      <c r="AC178" s="69"/>
      <c r="AD178" s="69"/>
      <c r="AE178" s="69"/>
      <c r="AG178" s="69"/>
      <c r="AH178" s="69"/>
      <c r="AI178" s="69"/>
      <c r="AJ178" s="69"/>
      <c r="AK178" s="69"/>
      <c r="AL178" s="69"/>
      <c r="AM178" s="69"/>
      <c r="AN178" s="69"/>
    </row>
    <row r="179" spans="1:40" s="48" customFormat="1" x14ac:dyDescent="0.3">
      <c r="A179" s="179"/>
      <c r="B179" s="49" t="s">
        <v>8</v>
      </c>
      <c r="C179" s="6">
        <v>79328</v>
      </c>
      <c r="D179" s="6">
        <v>50993</v>
      </c>
      <c r="E179" s="6">
        <v>8243</v>
      </c>
      <c r="F179" s="6">
        <v>20092</v>
      </c>
      <c r="G179" s="6">
        <v>10882</v>
      </c>
      <c r="H179" s="6">
        <v>30974</v>
      </c>
      <c r="I179" s="6">
        <v>36379</v>
      </c>
      <c r="J179" s="6">
        <v>79857</v>
      </c>
      <c r="K179" s="6">
        <v>195565</v>
      </c>
      <c r="L179" s="36"/>
      <c r="M179" s="179"/>
      <c r="N179" s="49" t="s">
        <v>8</v>
      </c>
      <c r="O179" s="94">
        <f t="shared" si="27"/>
        <v>40.563495513000788</v>
      </c>
      <c r="P179" s="94">
        <f t="shared" si="27"/>
        <v>26.07470661928259</v>
      </c>
      <c r="Q179" s="94">
        <f t="shared" si="27"/>
        <v>4.2149668908035691</v>
      </c>
      <c r="R179" s="94">
        <f t="shared" si="27"/>
        <v>10.273822002914631</v>
      </c>
      <c r="S179" s="94">
        <f t="shared" si="27"/>
        <v>5.5643903561475723</v>
      </c>
      <c r="T179" s="94">
        <f t="shared" si="27"/>
        <v>15.838212359062204</v>
      </c>
      <c r="U179" s="94">
        <f t="shared" si="27"/>
        <v>18.601999335259375</v>
      </c>
      <c r="V179" s="94">
        <f t="shared" si="27"/>
        <v>40.833993812798816</v>
      </c>
      <c r="X179" s="69"/>
      <c r="Y179" s="69"/>
      <c r="Z179" s="69"/>
      <c r="AA179" s="69"/>
      <c r="AB179" s="69"/>
      <c r="AC179" s="69"/>
      <c r="AD179" s="69"/>
      <c r="AE179" s="69"/>
      <c r="AG179" s="69"/>
      <c r="AH179" s="69"/>
      <c r="AI179" s="69"/>
      <c r="AJ179" s="69"/>
      <c r="AK179" s="69"/>
      <c r="AL179" s="69"/>
      <c r="AM179" s="69"/>
      <c r="AN179" s="69"/>
    </row>
    <row r="180" spans="1:40" s="48" customFormat="1" x14ac:dyDescent="0.3">
      <c r="A180" s="62"/>
      <c r="B180" s="59"/>
      <c r="C180" s="36"/>
      <c r="D180" s="36"/>
      <c r="E180" s="36"/>
      <c r="F180" s="36"/>
      <c r="G180" s="36"/>
      <c r="H180" s="36"/>
      <c r="I180" s="36"/>
      <c r="J180" s="36"/>
      <c r="K180" s="36">
        <f>SUM(K165:K179)</f>
        <v>543851</v>
      </c>
      <c r="L180" s="36"/>
      <c r="M180" s="62"/>
      <c r="N180" s="59"/>
      <c r="O180" s="35"/>
      <c r="P180" s="35"/>
      <c r="Q180" s="35"/>
      <c r="R180" s="35"/>
      <c r="S180" s="35"/>
      <c r="T180" s="35"/>
      <c r="Y180" s="69"/>
      <c r="Z180" s="69"/>
      <c r="AA180" s="69"/>
      <c r="AB180" s="69"/>
      <c r="AC180" s="69"/>
      <c r="AD180" s="69"/>
    </row>
    <row r="181" spans="1:40" x14ac:dyDescent="0.3">
      <c r="F181" s="90" t="s">
        <v>25</v>
      </c>
      <c r="K181" s="90"/>
      <c r="M181" s="36"/>
    </row>
    <row r="182" spans="1:40" x14ac:dyDescent="0.3">
      <c r="K182" s="90"/>
      <c r="M182" s="36"/>
    </row>
  </sheetData>
  <mergeCells count="311">
    <mergeCell ref="D80:D81"/>
    <mergeCell ref="E80:F80"/>
    <mergeCell ref="G80:G81"/>
    <mergeCell ref="H80:H81"/>
    <mergeCell ref="I80:I81"/>
    <mergeCell ref="A86:A89"/>
    <mergeCell ref="M18:U18"/>
    <mergeCell ref="D145:D146"/>
    <mergeCell ref="G145:G146"/>
    <mergeCell ref="H145:H146"/>
    <mergeCell ref="I145:I146"/>
    <mergeCell ref="E145:F145"/>
    <mergeCell ref="U145:U146"/>
    <mergeCell ref="M145:M146"/>
    <mergeCell ref="J145:J146"/>
    <mergeCell ref="S145:S146"/>
    <mergeCell ref="M137:M140"/>
    <mergeCell ref="S67:S68"/>
    <mergeCell ref="T67:T68"/>
    <mergeCell ref="U39:U40"/>
    <mergeCell ref="M66:V66"/>
    <mergeCell ref="M67:M68"/>
    <mergeCell ref="N46:N47"/>
    <mergeCell ref="O46:O47"/>
    <mergeCell ref="M60:M61"/>
    <mergeCell ref="M62:M63"/>
    <mergeCell ref="A18:J18"/>
    <mergeCell ref="A53:K53"/>
    <mergeCell ref="A79:K79"/>
    <mergeCell ref="B46:B47"/>
    <mergeCell ref="C46:C47"/>
    <mergeCell ref="D46:E46"/>
    <mergeCell ref="A67:A68"/>
    <mergeCell ref="B67:B68"/>
    <mergeCell ref="G46:G47"/>
    <mergeCell ref="C67:C68"/>
    <mergeCell ref="K54:K55"/>
    <mergeCell ref="A56:A57"/>
    <mergeCell ref="A58:A59"/>
    <mergeCell ref="I46:I47"/>
    <mergeCell ref="A54:A55"/>
    <mergeCell ref="B54:B55"/>
    <mergeCell ref="A60:A61"/>
    <mergeCell ref="D67:D68"/>
    <mergeCell ref="E67:F67"/>
    <mergeCell ref="G67:G68"/>
    <mergeCell ref="A19:A20"/>
    <mergeCell ref="B19:B20"/>
    <mergeCell ref="C19:C20"/>
    <mergeCell ref="D19:E19"/>
    <mergeCell ref="F19:F20"/>
    <mergeCell ref="G19:G20"/>
    <mergeCell ref="H19:H20"/>
    <mergeCell ref="I19:I20"/>
    <mergeCell ref="G39:G40"/>
    <mergeCell ref="A38:J38"/>
    <mergeCell ref="D39:E39"/>
    <mergeCell ref="F39:F40"/>
    <mergeCell ref="A29:J29"/>
    <mergeCell ref="U19:U20"/>
    <mergeCell ref="R46:R47"/>
    <mergeCell ref="S46:S47"/>
    <mergeCell ref="M46:M47"/>
    <mergeCell ref="P46:Q46"/>
    <mergeCell ref="T46:T47"/>
    <mergeCell ref="P101:P102"/>
    <mergeCell ref="M19:M20"/>
    <mergeCell ref="N19:N20"/>
    <mergeCell ref="O19:O20"/>
    <mergeCell ref="P19:Q19"/>
    <mergeCell ref="R19:R20"/>
    <mergeCell ref="S19:S20"/>
    <mergeCell ref="T19:T20"/>
    <mergeCell ref="M38:U38"/>
    <mergeCell ref="M54:M55"/>
    <mergeCell ref="M53:V53"/>
    <mergeCell ref="M79:V79"/>
    <mergeCell ref="M56:M57"/>
    <mergeCell ref="M58:M59"/>
    <mergeCell ref="M90:M93"/>
    <mergeCell ref="M82:M85"/>
    <mergeCell ref="M86:M89"/>
    <mergeCell ref="M101:M102"/>
    <mergeCell ref="M155:M158"/>
    <mergeCell ref="K80:K81"/>
    <mergeCell ref="M80:M81"/>
    <mergeCell ref="N80:N81"/>
    <mergeCell ref="O80:O81"/>
    <mergeCell ref="P80:P81"/>
    <mergeCell ref="Q80:R80"/>
    <mergeCell ref="A144:K144"/>
    <mergeCell ref="A69:A72"/>
    <mergeCell ref="A73:A76"/>
    <mergeCell ref="A145:A146"/>
    <mergeCell ref="B145:B146"/>
    <mergeCell ref="A94:A97"/>
    <mergeCell ref="M94:M97"/>
    <mergeCell ref="A147:A150"/>
    <mergeCell ref="N145:N146"/>
    <mergeCell ref="O145:O146"/>
    <mergeCell ref="K101:K102"/>
    <mergeCell ref="N101:N102"/>
    <mergeCell ref="O101:O102"/>
    <mergeCell ref="A90:A93"/>
    <mergeCell ref="A80:A81"/>
    <mergeCell ref="B80:B81"/>
    <mergeCell ref="C80:C81"/>
    <mergeCell ref="U67:U68"/>
    <mergeCell ref="P67:P68"/>
    <mergeCell ref="J67:J68"/>
    <mergeCell ref="Q67:R67"/>
    <mergeCell ref="I67:I68"/>
    <mergeCell ref="N67:N68"/>
    <mergeCell ref="O67:O68"/>
    <mergeCell ref="U46:U47"/>
    <mergeCell ref="M144:V144"/>
    <mergeCell ref="V67:V68"/>
    <mergeCell ref="N123:N124"/>
    <mergeCell ref="O123:O124"/>
    <mergeCell ref="M133:M136"/>
    <mergeCell ref="J80:J81"/>
    <mergeCell ref="K67:K68"/>
    <mergeCell ref="M69:M72"/>
    <mergeCell ref="M73:M76"/>
    <mergeCell ref="J46:J47"/>
    <mergeCell ref="A122:K122"/>
    <mergeCell ref="H46:H47"/>
    <mergeCell ref="H67:H68"/>
    <mergeCell ref="F46:F47"/>
    <mergeCell ref="A66:K66"/>
    <mergeCell ref="A62:A63"/>
    <mergeCell ref="O39:O40"/>
    <mergeCell ref="M39:M40"/>
    <mergeCell ref="S39:S40"/>
    <mergeCell ref="A45:J45"/>
    <mergeCell ref="B39:B40"/>
    <mergeCell ref="M45:U45"/>
    <mergeCell ref="N39:N40"/>
    <mergeCell ref="T39:T40"/>
    <mergeCell ref="P39:Q39"/>
    <mergeCell ref="R39:R40"/>
    <mergeCell ref="C39:C40"/>
    <mergeCell ref="H39:H40"/>
    <mergeCell ref="I39:I40"/>
    <mergeCell ref="J39:J40"/>
    <mergeCell ref="A39:A40"/>
    <mergeCell ref="A5:A6"/>
    <mergeCell ref="D5:E5"/>
    <mergeCell ref="C5:C6"/>
    <mergeCell ref="B5:B6"/>
    <mergeCell ref="G5:G6"/>
    <mergeCell ref="A10:J10"/>
    <mergeCell ref="M10:U10"/>
    <mergeCell ref="A11:A12"/>
    <mergeCell ref="B11:B12"/>
    <mergeCell ref="C11:C12"/>
    <mergeCell ref="D11:E11"/>
    <mergeCell ref="F11:F12"/>
    <mergeCell ref="G11:G12"/>
    <mergeCell ref="H11:H12"/>
    <mergeCell ref="I11:I12"/>
    <mergeCell ref="J11:J12"/>
    <mergeCell ref="M11:M12"/>
    <mergeCell ref="N11:N12"/>
    <mergeCell ref="O11:O12"/>
    <mergeCell ref="M4:U4"/>
    <mergeCell ref="M5:M6"/>
    <mergeCell ref="N5:N6"/>
    <mergeCell ref="O5:O6"/>
    <mergeCell ref="P5:Q5"/>
    <mergeCell ref="R5:R6"/>
    <mergeCell ref="S5:S6"/>
    <mergeCell ref="P11:Q11"/>
    <mergeCell ref="R11:R12"/>
    <mergeCell ref="S11:S12"/>
    <mergeCell ref="T11:T12"/>
    <mergeCell ref="U11:U12"/>
    <mergeCell ref="A4:J4"/>
    <mergeCell ref="J19:J20"/>
    <mergeCell ref="V54:V55"/>
    <mergeCell ref="Q54:R54"/>
    <mergeCell ref="S54:S55"/>
    <mergeCell ref="T54:T55"/>
    <mergeCell ref="U54:U55"/>
    <mergeCell ref="C54:C55"/>
    <mergeCell ref="D54:D55"/>
    <mergeCell ref="E54:F54"/>
    <mergeCell ref="G54:G55"/>
    <mergeCell ref="N54:N55"/>
    <mergeCell ref="O54:O55"/>
    <mergeCell ref="P54:P55"/>
    <mergeCell ref="H54:H55"/>
    <mergeCell ref="I54:I55"/>
    <mergeCell ref="J54:J55"/>
    <mergeCell ref="A46:A47"/>
    <mergeCell ref="T5:T6"/>
    <mergeCell ref="U5:U6"/>
    <mergeCell ref="F5:F6"/>
    <mergeCell ref="H5:H6"/>
    <mergeCell ref="I5:I6"/>
    <mergeCell ref="J5:J6"/>
    <mergeCell ref="A82:A85"/>
    <mergeCell ref="O162:O163"/>
    <mergeCell ref="P162:P163"/>
    <mergeCell ref="Q162:R162"/>
    <mergeCell ref="S162:S163"/>
    <mergeCell ref="Q101:R101"/>
    <mergeCell ref="P123:P124"/>
    <mergeCell ref="Q123:R123"/>
    <mergeCell ref="A100:K100"/>
    <mergeCell ref="E162:F162"/>
    <mergeCell ref="G162:G163"/>
    <mergeCell ref="H162:H163"/>
    <mergeCell ref="I162:I163"/>
    <mergeCell ref="J162:J163"/>
    <mergeCell ref="K162:K163"/>
    <mergeCell ref="A103:A106"/>
    <mergeCell ref="A107:A110"/>
    <mergeCell ref="A111:A114"/>
    <mergeCell ref="A101:A102"/>
    <mergeCell ref="B101:B102"/>
    <mergeCell ref="C101:C102"/>
    <mergeCell ref="D101:D102"/>
    <mergeCell ref="E101:F101"/>
    <mergeCell ref="G101:G102"/>
    <mergeCell ref="T162:T163"/>
    <mergeCell ref="U162:U163"/>
    <mergeCell ref="V162:V163"/>
    <mergeCell ref="S80:S81"/>
    <mergeCell ref="T80:T81"/>
    <mergeCell ref="U80:U81"/>
    <mergeCell ref="V80:V81"/>
    <mergeCell ref="V145:V146"/>
    <mergeCell ref="T145:T146"/>
    <mergeCell ref="V101:V102"/>
    <mergeCell ref="S101:S102"/>
    <mergeCell ref="T101:T102"/>
    <mergeCell ref="U101:U102"/>
    <mergeCell ref="V123:V124"/>
    <mergeCell ref="S123:S124"/>
    <mergeCell ref="T123:T124"/>
    <mergeCell ref="M100:V100"/>
    <mergeCell ref="M162:M163"/>
    <mergeCell ref="N162:N163"/>
    <mergeCell ref="M103:M106"/>
    <mergeCell ref="M107:M110"/>
    <mergeCell ref="M111:M114"/>
    <mergeCell ref="P145:P146"/>
    <mergeCell ref="Q145:R145"/>
    <mergeCell ref="A164:A167"/>
    <mergeCell ref="M164:M167"/>
    <mergeCell ref="A168:A171"/>
    <mergeCell ref="M168:M171"/>
    <mergeCell ref="A172:A175"/>
    <mergeCell ref="M172:M175"/>
    <mergeCell ref="A176:A179"/>
    <mergeCell ref="M176:M179"/>
    <mergeCell ref="A129:A132"/>
    <mergeCell ref="M129:M132"/>
    <mergeCell ref="A151:A154"/>
    <mergeCell ref="M151:M154"/>
    <mergeCell ref="M147:M150"/>
    <mergeCell ref="K145:K146"/>
    <mergeCell ref="C145:C146"/>
    <mergeCell ref="A155:A158"/>
    <mergeCell ref="A137:A140"/>
    <mergeCell ref="A133:A136"/>
    <mergeCell ref="A161:K161"/>
    <mergeCell ref="M161:V161"/>
    <mergeCell ref="A162:A163"/>
    <mergeCell ref="B162:B163"/>
    <mergeCell ref="C162:C163"/>
    <mergeCell ref="D162:D163"/>
    <mergeCell ref="H101:H102"/>
    <mergeCell ref="I101:I102"/>
    <mergeCell ref="J101:J102"/>
    <mergeCell ref="A125:A128"/>
    <mergeCell ref="M125:M128"/>
    <mergeCell ref="A115:A118"/>
    <mergeCell ref="M115:M118"/>
    <mergeCell ref="A123:A124"/>
    <mergeCell ref="B123:B124"/>
    <mergeCell ref="C123:C124"/>
    <mergeCell ref="D123:D124"/>
    <mergeCell ref="E123:F123"/>
    <mergeCell ref="G123:G124"/>
    <mergeCell ref="H123:H124"/>
    <mergeCell ref="I123:I124"/>
    <mergeCell ref="J123:J124"/>
    <mergeCell ref="K123:K124"/>
    <mergeCell ref="M123:M124"/>
    <mergeCell ref="M122:V122"/>
    <mergeCell ref="U123:U124"/>
    <mergeCell ref="M29:U29"/>
    <mergeCell ref="A30:A31"/>
    <mergeCell ref="B30:B31"/>
    <mergeCell ref="C30:C31"/>
    <mergeCell ref="D30:E30"/>
    <mergeCell ref="F30:F31"/>
    <mergeCell ref="G30:G31"/>
    <mergeCell ref="H30:H31"/>
    <mergeCell ref="I30:I31"/>
    <mergeCell ref="J30:J31"/>
    <mergeCell ref="M30:M31"/>
    <mergeCell ref="N30:N31"/>
    <mergeCell ref="O30:O31"/>
    <mergeCell ref="P30:Q30"/>
    <mergeCell ref="R30:R31"/>
    <mergeCell ref="S30:S31"/>
    <mergeCell ref="T30:T31"/>
    <mergeCell ref="U30:U31"/>
  </mergeCells>
  <conditionalFormatting sqref="AG7:AN28 AH29:AO36 AG37:AN179">
    <cfRule type="cellIs" dxfId="59" priority="3" operator="lessThan">
      <formula>-3</formula>
    </cfRule>
    <cfRule type="cellIs" dxfId="58" priority="4" operator="greaterThan">
      <formula>3</formula>
    </cfRule>
  </conditionalFormatting>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AF172"/>
  <sheetViews>
    <sheetView topLeftCell="A157" zoomScaleNormal="100" workbookViewId="0">
      <selection activeCell="H8" sqref="H8"/>
    </sheetView>
  </sheetViews>
  <sheetFormatPr defaultColWidth="9.109375" defaultRowHeight="13.8" x14ac:dyDescent="0.3"/>
  <cols>
    <col min="1" max="1" width="18.109375" style="61" customWidth="1"/>
    <col min="2" max="2" width="17.5546875" style="90" customWidth="1"/>
    <col min="3" max="9" width="11.88671875" style="90" customWidth="1"/>
    <col min="10" max="10" width="10.109375" style="90" bestFit="1" customWidth="1"/>
    <col min="11" max="11" width="16" style="90" customWidth="1"/>
    <col min="12" max="12" width="15.33203125" style="90" customWidth="1"/>
    <col min="13" max="19" width="11.88671875" style="90" customWidth="1"/>
    <col min="20" max="20" width="9.109375" style="90"/>
    <col min="21" max="16384" width="9.109375" style="61"/>
  </cols>
  <sheetData>
    <row r="1" spans="1:32" x14ac:dyDescent="0.3">
      <c r="A1" s="110" t="s">
        <v>29</v>
      </c>
      <c r="K1" s="59" t="s">
        <v>29</v>
      </c>
      <c r="T1" s="61"/>
    </row>
    <row r="2" spans="1:32" x14ac:dyDescent="0.3">
      <c r="K2" s="73"/>
      <c r="L2" s="73"/>
      <c r="M2" s="73"/>
      <c r="T2" s="61"/>
    </row>
    <row r="3" spans="1:32" s="90" customFormat="1" x14ac:dyDescent="0.3">
      <c r="A3" s="59"/>
      <c r="K3" s="59"/>
    </row>
    <row r="4" spans="1:32" s="90" customFormat="1" ht="27" customHeight="1" x14ac:dyDescent="0.3">
      <c r="A4" s="197" t="s">
        <v>130</v>
      </c>
      <c r="B4" s="197"/>
      <c r="C4" s="197"/>
      <c r="D4" s="197"/>
      <c r="E4" s="197"/>
      <c r="F4" s="197"/>
      <c r="G4" s="197"/>
      <c r="H4" s="197"/>
      <c r="K4" s="203" t="s">
        <v>130</v>
      </c>
      <c r="L4" s="202"/>
      <c r="M4" s="202"/>
      <c r="N4" s="202"/>
      <c r="O4" s="202"/>
      <c r="P4" s="202"/>
      <c r="Q4" s="202"/>
    </row>
    <row r="5" spans="1:32" s="90" customFormat="1" ht="32.25" customHeight="1" x14ac:dyDescent="0.3">
      <c r="A5" s="204"/>
      <c r="B5" s="187" t="s">
        <v>0</v>
      </c>
      <c r="C5" s="187" t="s">
        <v>1</v>
      </c>
      <c r="D5" s="187" t="s">
        <v>2</v>
      </c>
      <c r="E5" s="187"/>
      <c r="F5" s="187" t="s">
        <v>3</v>
      </c>
      <c r="G5" s="187" t="s">
        <v>4</v>
      </c>
      <c r="H5" s="185" t="s">
        <v>40</v>
      </c>
      <c r="I5" s="36"/>
      <c r="K5" s="204"/>
      <c r="L5" s="187" t="s">
        <v>0</v>
      </c>
      <c r="M5" s="187" t="s">
        <v>1</v>
      </c>
      <c r="N5" s="187" t="s">
        <v>2</v>
      </c>
      <c r="O5" s="187"/>
      <c r="P5" s="187" t="s">
        <v>3</v>
      </c>
      <c r="Q5" s="187" t="s">
        <v>4</v>
      </c>
    </row>
    <row r="6" spans="1:32" s="90" customFormat="1" ht="12.75" customHeight="1" x14ac:dyDescent="0.3">
      <c r="A6" s="204"/>
      <c r="B6" s="187"/>
      <c r="C6" s="187"/>
      <c r="D6" s="86" t="s">
        <v>6</v>
      </c>
      <c r="E6" s="86" t="s">
        <v>5</v>
      </c>
      <c r="F6" s="187"/>
      <c r="G6" s="187"/>
      <c r="H6" s="186"/>
      <c r="K6" s="204"/>
      <c r="L6" s="187"/>
      <c r="M6" s="187"/>
      <c r="N6" s="86" t="s">
        <v>6</v>
      </c>
      <c r="O6" s="86" t="s">
        <v>5</v>
      </c>
      <c r="P6" s="187"/>
      <c r="Q6" s="187"/>
    </row>
    <row r="7" spans="1:32" s="90" customFormat="1" ht="12.75" customHeight="1" x14ac:dyDescent="0.3">
      <c r="A7" s="49" t="s">
        <v>7</v>
      </c>
      <c r="B7" s="6">
        <v>336759</v>
      </c>
      <c r="C7" s="113">
        <v>283614</v>
      </c>
      <c r="D7" s="6">
        <v>43772</v>
      </c>
      <c r="E7" s="6">
        <v>9373</v>
      </c>
      <c r="F7" s="6">
        <v>30421</v>
      </c>
      <c r="G7" s="6">
        <v>75593</v>
      </c>
      <c r="H7" s="6">
        <v>442773</v>
      </c>
      <c r="I7" s="36"/>
      <c r="J7" s="36"/>
      <c r="K7" s="49" t="s">
        <v>7</v>
      </c>
      <c r="L7" s="94">
        <f>B7/$H7*100</f>
        <v>76.05680563177971</v>
      </c>
      <c r="M7" s="94">
        <f t="shared" ref="M7:Q15" si="0">C7/$H7*100</f>
        <v>64.054041235576705</v>
      </c>
      <c r="N7" s="94">
        <f t="shared" si="0"/>
        <v>9.8858783168802074</v>
      </c>
      <c r="O7" s="94">
        <f t="shared" si="0"/>
        <v>2.1168860793228133</v>
      </c>
      <c r="P7" s="94">
        <f t="shared" si="0"/>
        <v>6.8705634715757284</v>
      </c>
      <c r="Q7" s="94">
        <f t="shared" si="0"/>
        <v>17.072630896644554</v>
      </c>
      <c r="AA7" s="35"/>
      <c r="AB7" s="35"/>
      <c r="AC7" s="35"/>
      <c r="AD7" s="35"/>
      <c r="AE7" s="35"/>
      <c r="AF7" s="35"/>
    </row>
    <row r="8" spans="1:32" s="90" customFormat="1" ht="12.75" customHeight="1" x14ac:dyDescent="0.3">
      <c r="A8" s="59"/>
      <c r="B8" s="36"/>
      <c r="C8" s="114"/>
      <c r="D8" s="36"/>
      <c r="E8" s="36"/>
      <c r="F8" s="36"/>
      <c r="G8" s="36"/>
      <c r="H8" s="36"/>
      <c r="I8" s="36"/>
      <c r="J8" s="36"/>
      <c r="K8" s="59"/>
      <c r="L8" s="35"/>
      <c r="M8" s="35"/>
      <c r="N8" s="35"/>
      <c r="O8" s="35"/>
      <c r="P8" s="35"/>
      <c r="Q8" s="35"/>
    </row>
    <row r="9" spans="1:32" s="90" customFormat="1" ht="12.75" customHeight="1" x14ac:dyDescent="0.3">
      <c r="A9" s="59"/>
      <c r="K9" s="59"/>
    </row>
    <row r="10" spans="1:32" s="90" customFormat="1" ht="27" customHeight="1" x14ac:dyDescent="0.3">
      <c r="A10" s="197" t="s">
        <v>131</v>
      </c>
      <c r="B10" s="197"/>
      <c r="C10" s="197"/>
      <c r="D10" s="197"/>
      <c r="E10" s="197"/>
      <c r="F10" s="197"/>
      <c r="G10" s="197"/>
      <c r="H10" s="197"/>
      <c r="K10" s="203" t="s">
        <v>131</v>
      </c>
      <c r="L10" s="202"/>
      <c r="M10" s="202"/>
      <c r="N10" s="202"/>
      <c r="O10" s="202"/>
      <c r="P10" s="202"/>
      <c r="Q10" s="202"/>
    </row>
    <row r="11" spans="1:32" s="90" customFormat="1" ht="32.25" customHeight="1" x14ac:dyDescent="0.3">
      <c r="A11" s="204"/>
      <c r="B11" s="187" t="s">
        <v>0</v>
      </c>
      <c r="C11" s="187" t="s">
        <v>1</v>
      </c>
      <c r="D11" s="187" t="s">
        <v>2</v>
      </c>
      <c r="E11" s="187"/>
      <c r="F11" s="187" t="s">
        <v>3</v>
      </c>
      <c r="G11" s="187" t="s">
        <v>4</v>
      </c>
      <c r="H11" s="185" t="s">
        <v>40</v>
      </c>
      <c r="K11" s="204"/>
      <c r="L11" s="187" t="s">
        <v>0</v>
      </c>
      <c r="M11" s="187" t="s">
        <v>1</v>
      </c>
      <c r="N11" s="187" t="s">
        <v>2</v>
      </c>
      <c r="O11" s="187"/>
      <c r="P11" s="187" t="s">
        <v>3</v>
      </c>
      <c r="Q11" s="187" t="s">
        <v>4</v>
      </c>
    </row>
    <row r="12" spans="1:32" s="90" customFormat="1" ht="12.75" customHeight="1" x14ac:dyDescent="0.3">
      <c r="A12" s="204"/>
      <c r="B12" s="187"/>
      <c r="C12" s="187"/>
      <c r="D12" s="86" t="s">
        <v>6</v>
      </c>
      <c r="E12" s="86" t="s">
        <v>5</v>
      </c>
      <c r="F12" s="187"/>
      <c r="G12" s="187"/>
      <c r="H12" s="186"/>
      <c r="K12" s="204"/>
      <c r="L12" s="187"/>
      <c r="M12" s="187"/>
      <c r="N12" s="86" t="s">
        <v>6</v>
      </c>
      <c r="O12" s="86" t="s">
        <v>5</v>
      </c>
      <c r="P12" s="187"/>
      <c r="Q12" s="187"/>
    </row>
    <row r="13" spans="1:32" s="90" customFormat="1" ht="12.75" customHeight="1" x14ac:dyDescent="0.3">
      <c r="A13" s="49" t="s">
        <v>26</v>
      </c>
      <c r="B13" s="6">
        <v>273089</v>
      </c>
      <c r="C13" s="115">
        <v>241867</v>
      </c>
      <c r="D13" s="6">
        <v>27957</v>
      </c>
      <c r="E13" s="6">
        <v>3264</v>
      </c>
      <c r="F13" s="6">
        <v>4655</v>
      </c>
      <c r="G13" s="6">
        <v>32378</v>
      </c>
      <c r="H13" s="6">
        <v>310121</v>
      </c>
      <c r="I13" s="36"/>
      <c r="K13" s="49" t="s">
        <v>26</v>
      </c>
      <c r="L13" s="94">
        <f>B13/$H13*100</f>
        <v>88.058854447135147</v>
      </c>
      <c r="M13" s="94">
        <f t="shared" si="0"/>
        <v>77.991171188020161</v>
      </c>
      <c r="N13" s="94">
        <f t="shared" si="0"/>
        <v>9.014868390080002</v>
      </c>
      <c r="O13" s="94">
        <f t="shared" si="0"/>
        <v>1.0524924142512115</v>
      </c>
      <c r="P13" s="94">
        <f t="shared" si="0"/>
        <v>1.5010270184863328</v>
      </c>
      <c r="Q13" s="94">
        <f t="shared" si="0"/>
        <v>10.440440989162294</v>
      </c>
      <c r="AA13" s="35"/>
      <c r="AB13" s="35"/>
      <c r="AC13" s="35"/>
      <c r="AD13" s="35"/>
      <c r="AE13" s="35"/>
      <c r="AF13" s="35"/>
    </row>
    <row r="14" spans="1:32" s="90" customFormat="1" ht="12.75" customHeight="1" x14ac:dyDescent="0.3">
      <c r="A14" s="49" t="s">
        <v>27</v>
      </c>
      <c r="B14" s="6">
        <v>3936</v>
      </c>
      <c r="C14" s="115">
        <v>3484</v>
      </c>
      <c r="D14" s="6">
        <v>327</v>
      </c>
      <c r="E14" s="6">
        <v>125</v>
      </c>
      <c r="F14" s="6">
        <v>788</v>
      </c>
      <c r="G14" s="6">
        <v>6759</v>
      </c>
      <c r="H14" s="6">
        <v>11483</v>
      </c>
      <c r="I14" s="36"/>
      <c r="K14" s="49" t="s">
        <v>27</v>
      </c>
      <c r="L14" s="94">
        <f>B14/$H14*100</f>
        <v>34.2767569450492</v>
      </c>
      <c r="M14" s="94">
        <f>C14/$H14*100</f>
        <v>30.34050335278237</v>
      </c>
      <c r="N14" s="94">
        <f t="shared" si="0"/>
        <v>2.8476878864408257</v>
      </c>
      <c r="O14" s="94">
        <f t="shared" si="0"/>
        <v>1.0885657058260036</v>
      </c>
      <c r="P14" s="94">
        <f t="shared" si="0"/>
        <v>6.8623182095271265</v>
      </c>
      <c r="Q14" s="94">
        <f t="shared" si="0"/>
        <v>58.860924845423668</v>
      </c>
      <c r="AA14" s="35"/>
      <c r="AB14" s="35"/>
      <c r="AC14" s="35"/>
      <c r="AD14" s="35"/>
      <c r="AE14" s="35"/>
      <c r="AF14" s="35"/>
    </row>
    <row r="15" spans="1:32" s="90" customFormat="1" ht="12.75" customHeight="1" x14ac:dyDescent="0.3">
      <c r="A15" s="49" t="s">
        <v>8</v>
      </c>
      <c r="B15" s="6">
        <v>59712</v>
      </c>
      <c r="C15" s="115">
        <v>38241</v>
      </c>
      <c r="D15" s="6">
        <v>15488</v>
      </c>
      <c r="E15" s="6">
        <v>5983</v>
      </c>
      <c r="F15" s="6">
        <v>24975</v>
      </c>
      <c r="G15" s="6">
        <v>36336</v>
      </c>
      <c r="H15" s="6">
        <v>121023</v>
      </c>
      <c r="I15" s="36"/>
      <c r="K15" s="49" t="s">
        <v>8</v>
      </c>
      <c r="L15" s="94">
        <f>B15/$H15*100</f>
        <v>49.339381770407279</v>
      </c>
      <c r="M15" s="94">
        <f t="shared" si="0"/>
        <v>31.598125976054135</v>
      </c>
      <c r="N15" s="94">
        <f t="shared" si="0"/>
        <v>12.797567404542939</v>
      </c>
      <c r="O15" s="94">
        <f t="shared" si="0"/>
        <v>4.9436883898102009</v>
      </c>
      <c r="P15" s="94">
        <f t="shared" si="0"/>
        <v>20.636573213356137</v>
      </c>
      <c r="Q15" s="94">
        <f t="shared" si="0"/>
        <v>30.024045016236585</v>
      </c>
      <c r="AA15" s="35"/>
      <c r="AB15" s="35"/>
      <c r="AC15" s="35"/>
      <c r="AD15" s="35"/>
      <c r="AE15" s="35"/>
      <c r="AF15" s="35"/>
    </row>
    <row r="16" spans="1:32" s="90" customFormat="1" x14ac:dyDescent="0.3">
      <c r="A16" s="59"/>
      <c r="B16" s="36"/>
      <c r="C16" s="116"/>
      <c r="D16" s="36"/>
      <c r="E16" s="36"/>
      <c r="F16" s="36"/>
      <c r="G16" s="36"/>
      <c r="H16" s="36">
        <f>SUM(H13:H15)</f>
        <v>442627</v>
      </c>
      <c r="I16" s="36"/>
      <c r="K16" s="59"/>
      <c r="L16" s="35"/>
      <c r="M16" s="35"/>
      <c r="N16" s="35"/>
      <c r="O16" s="35"/>
      <c r="P16" s="35"/>
      <c r="Q16" s="35"/>
    </row>
    <row r="17" spans="1:19" s="90" customFormat="1" x14ac:dyDescent="0.3">
      <c r="B17" s="36"/>
      <c r="C17" s="36"/>
      <c r="D17" s="36"/>
      <c r="E17" s="36"/>
      <c r="F17" s="36"/>
      <c r="G17" s="36"/>
      <c r="H17" s="36"/>
      <c r="I17" s="36"/>
      <c r="K17" s="59"/>
      <c r="L17" s="35"/>
      <c r="M17" s="35"/>
      <c r="N17" s="35"/>
      <c r="O17" s="35"/>
      <c r="P17" s="35"/>
      <c r="Q17" s="35"/>
    </row>
    <row r="18" spans="1:19" s="90" customFormat="1" ht="26.25" customHeight="1" x14ac:dyDescent="0.3">
      <c r="A18" s="207" t="s">
        <v>132</v>
      </c>
      <c r="B18" s="207"/>
      <c r="C18" s="207"/>
      <c r="D18" s="207"/>
      <c r="E18" s="207"/>
      <c r="F18" s="207"/>
      <c r="G18" s="207"/>
      <c r="H18" s="207"/>
      <c r="I18" s="91"/>
      <c r="J18" s="107"/>
      <c r="K18" s="207" t="s">
        <v>132</v>
      </c>
      <c r="L18" s="207"/>
      <c r="M18" s="207"/>
      <c r="N18" s="207"/>
      <c r="O18" s="207"/>
      <c r="P18" s="207"/>
      <c r="Q18" s="207"/>
      <c r="R18" s="32"/>
      <c r="S18" s="32"/>
    </row>
    <row r="19" spans="1:19" s="48" customFormat="1" ht="25.5" customHeight="1" x14ac:dyDescent="0.3">
      <c r="A19" s="180" t="s">
        <v>43</v>
      </c>
      <c r="B19" s="187" t="s">
        <v>0</v>
      </c>
      <c r="C19" s="187" t="s">
        <v>1</v>
      </c>
      <c r="D19" s="187" t="s">
        <v>2</v>
      </c>
      <c r="E19" s="187"/>
      <c r="F19" s="187" t="s">
        <v>3</v>
      </c>
      <c r="G19" s="187" t="s">
        <v>4</v>
      </c>
      <c r="H19" s="185" t="s">
        <v>40</v>
      </c>
      <c r="I19" s="36"/>
      <c r="J19" s="90"/>
      <c r="K19" s="180" t="s">
        <v>43</v>
      </c>
      <c r="L19" s="187" t="s">
        <v>0</v>
      </c>
      <c r="M19" s="187" t="s">
        <v>1</v>
      </c>
      <c r="N19" s="187" t="s">
        <v>2</v>
      </c>
      <c r="O19" s="187"/>
      <c r="P19" s="187" t="s">
        <v>3</v>
      </c>
      <c r="Q19" s="187" t="s">
        <v>4</v>
      </c>
    </row>
    <row r="20" spans="1:19" s="48" customFormat="1" ht="12.75" customHeight="1" x14ac:dyDescent="0.3">
      <c r="A20" s="181"/>
      <c r="B20" s="187"/>
      <c r="C20" s="187"/>
      <c r="D20" s="86" t="s">
        <v>6</v>
      </c>
      <c r="E20" s="86" t="s">
        <v>5</v>
      </c>
      <c r="F20" s="187"/>
      <c r="G20" s="187"/>
      <c r="H20" s="186"/>
      <c r="I20" s="36"/>
      <c r="J20" s="90"/>
      <c r="K20" s="181"/>
      <c r="L20" s="187"/>
      <c r="M20" s="187"/>
      <c r="N20" s="86" t="s">
        <v>6</v>
      </c>
      <c r="O20" s="86" t="s">
        <v>5</v>
      </c>
      <c r="P20" s="187"/>
      <c r="Q20" s="187"/>
    </row>
    <row r="21" spans="1:19" s="48" customFormat="1" x14ac:dyDescent="0.3">
      <c r="A21" s="49" t="s">
        <v>44</v>
      </c>
      <c r="B21" s="6">
        <v>15715</v>
      </c>
      <c r="C21" s="6">
        <v>13906</v>
      </c>
      <c r="D21" s="6">
        <v>1563</v>
      </c>
      <c r="E21" s="6">
        <v>246</v>
      </c>
      <c r="F21" s="6">
        <v>1103</v>
      </c>
      <c r="G21" s="95">
        <v>1411</v>
      </c>
      <c r="H21" s="6">
        <v>18229</v>
      </c>
      <c r="I21" s="36"/>
      <c r="J21" s="90"/>
      <c r="K21" s="49" t="s">
        <v>44</v>
      </c>
      <c r="L21" s="94">
        <f t="shared" ref="L21:Q27" si="1">B21/$H21*100</f>
        <v>86.20878819463492</v>
      </c>
      <c r="M21" s="94">
        <f t="shared" si="1"/>
        <v>76.285040320368651</v>
      </c>
      <c r="N21" s="94">
        <f t="shared" si="1"/>
        <v>8.5742498217126553</v>
      </c>
      <c r="O21" s="94">
        <f t="shared" si="1"/>
        <v>1.3494980525536233</v>
      </c>
      <c r="P21" s="94">
        <f t="shared" si="1"/>
        <v>6.0507981787262057</v>
      </c>
      <c r="Q21" s="94">
        <f t="shared" si="1"/>
        <v>7.7404136266388717</v>
      </c>
    </row>
    <row r="22" spans="1:19" s="48" customFormat="1" x14ac:dyDescent="0.3">
      <c r="A22" s="49" t="s">
        <v>54</v>
      </c>
      <c r="B22" s="6">
        <v>20613</v>
      </c>
      <c r="C22" s="6">
        <v>16200</v>
      </c>
      <c r="D22" s="6">
        <v>3400</v>
      </c>
      <c r="E22" s="6">
        <v>1013</v>
      </c>
      <c r="F22" s="6">
        <v>4680</v>
      </c>
      <c r="G22" s="95">
        <v>11358</v>
      </c>
      <c r="H22" s="6">
        <v>36651</v>
      </c>
      <c r="I22" s="36"/>
      <c r="J22" s="90"/>
      <c r="K22" s="49" t="s">
        <v>54</v>
      </c>
      <c r="L22" s="94">
        <f t="shared" si="1"/>
        <v>56.241303102234596</v>
      </c>
      <c r="M22" s="94">
        <f t="shared" si="1"/>
        <v>44.20070393713678</v>
      </c>
      <c r="N22" s="94">
        <f t="shared" si="1"/>
        <v>9.2766909497694456</v>
      </c>
      <c r="O22" s="94">
        <f t="shared" si="1"/>
        <v>2.7639082153283678</v>
      </c>
      <c r="P22" s="94">
        <f t="shared" si="1"/>
        <v>12.769092248506182</v>
      </c>
      <c r="Q22" s="94">
        <f t="shared" si="1"/>
        <v>30.989604649259228</v>
      </c>
    </row>
    <row r="23" spans="1:19" s="48" customFormat="1" x14ac:dyDescent="0.3">
      <c r="A23" s="54" t="s">
        <v>46</v>
      </c>
      <c r="B23" s="6">
        <v>22628</v>
      </c>
      <c r="C23" s="6">
        <v>18569</v>
      </c>
      <c r="D23" s="6">
        <v>3058</v>
      </c>
      <c r="E23" s="6">
        <v>1000</v>
      </c>
      <c r="F23" s="6">
        <v>3153</v>
      </c>
      <c r="G23" s="95">
        <v>5521</v>
      </c>
      <c r="H23" s="6">
        <v>31302</v>
      </c>
      <c r="I23" s="36"/>
      <c r="J23" s="90"/>
      <c r="K23" s="54" t="s">
        <v>46</v>
      </c>
      <c r="L23" s="94">
        <f t="shared" si="1"/>
        <v>72.289310587182925</v>
      </c>
      <c r="M23" s="94">
        <f t="shared" si="1"/>
        <v>59.322088045492308</v>
      </c>
      <c r="N23" s="94">
        <f t="shared" si="1"/>
        <v>9.769343811897004</v>
      </c>
      <c r="O23" s="94">
        <f t="shared" si="1"/>
        <v>3.1946840457478753</v>
      </c>
      <c r="P23" s="94">
        <f t="shared" si="1"/>
        <v>10.072838796243051</v>
      </c>
      <c r="Q23" s="94">
        <f t="shared" si="1"/>
        <v>17.637850616574021</v>
      </c>
    </row>
    <row r="24" spans="1:19" s="48" customFormat="1" x14ac:dyDescent="0.3">
      <c r="A24" s="54" t="s">
        <v>55</v>
      </c>
      <c r="B24" s="6">
        <v>195132</v>
      </c>
      <c r="C24" s="6">
        <v>163141</v>
      </c>
      <c r="D24" s="6">
        <v>26346</v>
      </c>
      <c r="E24" s="6">
        <v>5645</v>
      </c>
      <c r="F24" s="6">
        <v>14851</v>
      </c>
      <c r="G24" s="95">
        <v>27772</v>
      </c>
      <c r="H24" s="6">
        <v>237755</v>
      </c>
      <c r="I24" s="36"/>
      <c r="J24" s="90"/>
      <c r="K24" s="54" t="s">
        <v>55</v>
      </c>
      <c r="L24" s="94">
        <f t="shared" si="1"/>
        <v>82.072721919623135</v>
      </c>
      <c r="M24" s="94">
        <f t="shared" si="1"/>
        <v>68.617274084666988</v>
      </c>
      <c r="N24" s="94">
        <f t="shared" si="1"/>
        <v>11.081154970452776</v>
      </c>
      <c r="O24" s="94">
        <f t="shared" si="1"/>
        <v>2.3742928645033752</v>
      </c>
      <c r="P24" s="94">
        <f t="shared" si="1"/>
        <v>6.2463460284746901</v>
      </c>
      <c r="Q24" s="94">
        <f t="shared" si="1"/>
        <v>11.680932051902168</v>
      </c>
    </row>
    <row r="25" spans="1:19" s="48" customFormat="1" x14ac:dyDescent="0.3">
      <c r="A25" s="49" t="s">
        <v>57</v>
      </c>
      <c r="B25" s="6">
        <v>18266</v>
      </c>
      <c r="C25" s="6">
        <v>16223</v>
      </c>
      <c r="D25" s="6">
        <v>1875</v>
      </c>
      <c r="E25" s="6">
        <v>167</v>
      </c>
      <c r="F25" s="6">
        <v>890</v>
      </c>
      <c r="G25" s="95">
        <v>2983</v>
      </c>
      <c r="H25" s="6">
        <v>22138</v>
      </c>
      <c r="I25" s="36"/>
      <c r="J25" s="90"/>
      <c r="K25" s="49" t="s">
        <v>57</v>
      </c>
      <c r="L25" s="94">
        <f t="shared" si="1"/>
        <v>82.509711807751373</v>
      </c>
      <c r="M25" s="94">
        <f t="shared" si="1"/>
        <v>73.281235884000367</v>
      </c>
      <c r="N25" s="94">
        <f t="shared" si="1"/>
        <v>8.4695997831782464</v>
      </c>
      <c r="O25" s="94">
        <f t="shared" si="1"/>
        <v>0.7543590206884091</v>
      </c>
      <c r="P25" s="94">
        <f t="shared" si="1"/>
        <v>4.0202366970819403</v>
      </c>
      <c r="Q25" s="94">
        <f t="shared" si="1"/>
        <v>13.474568615051044</v>
      </c>
    </row>
    <row r="26" spans="1:19" s="48" customFormat="1" x14ac:dyDescent="0.3">
      <c r="A26" s="49" t="s">
        <v>49</v>
      </c>
      <c r="B26" s="6">
        <v>8044</v>
      </c>
      <c r="C26" s="6">
        <v>6663</v>
      </c>
      <c r="D26" s="6">
        <v>1111</v>
      </c>
      <c r="E26" s="6">
        <v>271</v>
      </c>
      <c r="F26" s="6">
        <v>997</v>
      </c>
      <c r="G26" s="95">
        <v>1503</v>
      </c>
      <c r="H26" s="6">
        <v>10544</v>
      </c>
      <c r="I26" s="36"/>
      <c r="J26" s="90"/>
      <c r="K26" s="49" t="s">
        <v>49</v>
      </c>
      <c r="L26" s="94">
        <f t="shared" si="1"/>
        <v>76.289833080424884</v>
      </c>
      <c r="M26" s="94">
        <f t="shared" si="1"/>
        <v>63.192336874051591</v>
      </c>
      <c r="N26" s="94">
        <f t="shared" si="1"/>
        <v>10.536798179059179</v>
      </c>
      <c r="O26" s="94">
        <f t="shared" si="1"/>
        <v>2.5701820940819422</v>
      </c>
      <c r="P26" s="94">
        <f t="shared" si="1"/>
        <v>9.4556145675265562</v>
      </c>
      <c r="Q26" s="94">
        <f t="shared" si="1"/>
        <v>14.254552352048558</v>
      </c>
    </row>
    <row r="27" spans="1:19" s="48" customFormat="1" x14ac:dyDescent="0.3">
      <c r="A27" s="54" t="s">
        <v>50</v>
      </c>
      <c r="B27" s="6">
        <v>56362</v>
      </c>
      <c r="C27" s="6">
        <v>48912</v>
      </c>
      <c r="D27" s="6">
        <v>6420</v>
      </c>
      <c r="E27" s="6">
        <v>1030</v>
      </c>
      <c r="F27" s="6">
        <v>4747</v>
      </c>
      <c r="G27" s="95">
        <v>25044</v>
      </c>
      <c r="H27" s="6">
        <v>86154</v>
      </c>
      <c r="I27" s="36"/>
      <c r="J27" s="90"/>
      <c r="K27" s="54" t="s">
        <v>50</v>
      </c>
      <c r="L27" s="94">
        <f t="shared" si="1"/>
        <v>65.42006174988974</v>
      </c>
      <c r="M27" s="94">
        <f t="shared" si="1"/>
        <v>56.772755762936136</v>
      </c>
      <c r="N27" s="94">
        <f t="shared" si="1"/>
        <v>7.4517724075492717</v>
      </c>
      <c r="O27" s="94">
        <f t="shared" si="1"/>
        <v>1.1955335794043225</v>
      </c>
      <c r="P27" s="94">
        <f t="shared" si="1"/>
        <v>5.5099008751770091</v>
      </c>
      <c r="Q27" s="94">
        <f t="shared" si="1"/>
        <v>29.068876662720243</v>
      </c>
    </row>
    <row r="28" spans="1:19" s="48" customFormat="1" x14ac:dyDescent="0.3">
      <c r="A28" s="81"/>
      <c r="B28" s="36"/>
      <c r="C28" s="36"/>
      <c r="D28" s="36"/>
      <c r="E28" s="36"/>
      <c r="F28" s="36"/>
      <c r="G28" s="36"/>
      <c r="H28" s="36">
        <f>SUM(H21:H27)</f>
        <v>442773</v>
      </c>
      <c r="I28" s="36"/>
      <c r="J28" s="90"/>
      <c r="K28" s="81"/>
      <c r="L28" s="35"/>
      <c r="M28" s="35"/>
      <c r="N28" s="35"/>
      <c r="O28" s="35"/>
      <c r="P28" s="35"/>
      <c r="Q28" s="35"/>
    </row>
    <row r="29" spans="1:19" s="90" customFormat="1" x14ac:dyDescent="0.3">
      <c r="A29" s="59"/>
      <c r="B29" s="36"/>
      <c r="C29" s="36"/>
      <c r="D29" s="36"/>
      <c r="E29" s="36"/>
      <c r="F29" s="36"/>
      <c r="G29" s="36"/>
      <c r="H29" s="36"/>
      <c r="I29" s="36"/>
      <c r="K29" s="59"/>
      <c r="L29" s="35"/>
      <c r="M29" s="35"/>
      <c r="N29" s="35"/>
      <c r="O29" s="35"/>
      <c r="P29" s="35"/>
      <c r="Q29" s="35"/>
    </row>
    <row r="30" spans="1:19" s="90" customFormat="1" ht="27" customHeight="1" x14ac:dyDescent="0.3">
      <c r="A30" s="197" t="s">
        <v>133</v>
      </c>
      <c r="B30" s="197"/>
      <c r="C30" s="197"/>
      <c r="D30" s="197"/>
      <c r="E30" s="197"/>
      <c r="F30" s="197"/>
      <c r="G30" s="197"/>
      <c r="H30" s="197"/>
      <c r="I30" s="36"/>
      <c r="K30" s="197" t="s">
        <v>133</v>
      </c>
      <c r="L30" s="194"/>
      <c r="M30" s="194"/>
      <c r="N30" s="194"/>
      <c r="O30" s="194"/>
      <c r="P30" s="194"/>
      <c r="Q30" s="194"/>
    </row>
    <row r="31" spans="1:19" s="90" customFormat="1" x14ac:dyDescent="0.3">
      <c r="A31" s="204"/>
      <c r="B31" s="187" t="s">
        <v>0</v>
      </c>
      <c r="C31" s="187" t="s">
        <v>1</v>
      </c>
      <c r="D31" s="187" t="s">
        <v>2</v>
      </c>
      <c r="E31" s="187"/>
      <c r="F31" s="187" t="s">
        <v>3</v>
      </c>
      <c r="G31" s="187" t="s">
        <v>4</v>
      </c>
      <c r="H31" s="185" t="s">
        <v>40</v>
      </c>
      <c r="I31" s="36"/>
      <c r="K31" s="204"/>
      <c r="L31" s="187" t="s">
        <v>0</v>
      </c>
      <c r="M31" s="187" t="s">
        <v>1</v>
      </c>
      <c r="N31" s="187" t="s">
        <v>2</v>
      </c>
      <c r="O31" s="187"/>
      <c r="P31" s="187" t="s">
        <v>3</v>
      </c>
      <c r="Q31" s="187" t="s">
        <v>4</v>
      </c>
    </row>
    <row r="32" spans="1:19" s="90" customFormat="1" x14ac:dyDescent="0.3">
      <c r="A32" s="204"/>
      <c r="B32" s="187"/>
      <c r="C32" s="187"/>
      <c r="D32" s="86" t="s">
        <v>6</v>
      </c>
      <c r="E32" s="86" t="s">
        <v>5</v>
      </c>
      <c r="F32" s="187"/>
      <c r="G32" s="187"/>
      <c r="H32" s="186"/>
      <c r="I32" s="36"/>
      <c r="K32" s="204"/>
      <c r="L32" s="187"/>
      <c r="M32" s="187"/>
      <c r="N32" s="86" t="s">
        <v>6</v>
      </c>
      <c r="O32" s="86" t="s">
        <v>5</v>
      </c>
      <c r="P32" s="187"/>
      <c r="Q32" s="187"/>
    </row>
    <row r="33" spans="1:32" s="90" customFormat="1" x14ac:dyDescent="0.3">
      <c r="A33" s="49" t="s">
        <v>20</v>
      </c>
      <c r="B33" s="6">
        <v>137762</v>
      </c>
      <c r="C33" s="6">
        <v>115537</v>
      </c>
      <c r="D33" s="6">
        <v>18264</v>
      </c>
      <c r="E33" s="6">
        <v>3961</v>
      </c>
      <c r="F33" s="6">
        <v>15468</v>
      </c>
      <c r="G33" s="6">
        <v>35482</v>
      </c>
      <c r="H33" s="6">
        <v>188712</v>
      </c>
      <c r="I33" s="36"/>
      <c r="K33" s="49" t="s">
        <v>20</v>
      </c>
      <c r="L33" s="94">
        <f>B33/$H33*100</f>
        <v>73.00118699393785</v>
      </c>
      <c r="M33" s="94">
        <f t="shared" ref="M33:Q34" si="2">C33/$H33*100</f>
        <v>61.223981516808678</v>
      </c>
      <c r="N33" s="94">
        <f t="shared" si="2"/>
        <v>9.6782398575607278</v>
      </c>
      <c r="O33" s="94">
        <f t="shared" si="2"/>
        <v>2.098965619568443</v>
      </c>
      <c r="P33" s="94">
        <f t="shared" si="2"/>
        <v>8.1966170672771206</v>
      </c>
      <c r="Q33" s="94">
        <f t="shared" si="2"/>
        <v>18.802195938785026</v>
      </c>
      <c r="AA33" s="35"/>
      <c r="AB33" s="35"/>
      <c r="AC33" s="35"/>
      <c r="AD33" s="35"/>
      <c r="AE33" s="35"/>
      <c r="AF33" s="35"/>
    </row>
    <row r="34" spans="1:32" s="90" customFormat="1" x14ac:dyDescent="0.3">
      <c r="A34" s="49" t="s">
        <v>23</v>
      </c>
      <c r="B34" s="6">
        <v>181709</v>
      </c>
      <c r="C34" s="6">
        <v>152431</v>
      </c>
      <c r="D34" s="6">
        <v>24033</v>
      </c>
      <c r="E34" s="6">
        <v>5245</v>
      </c>
      <c r="F34" s="6">
        <v>14082</v>
      </c>
      <c r="G34" s="6">
        <v>31848</v>
      </c>
      <c r="H34" s="6">
        <v>227639</v>
      </c>
      <c r="I34" s="36"/>
      <c r="J34" s="90" t="s">
        <v>25</v>
      </c>
      <c r="K34" s="49" t="s">
        <v>21</v>
      </c>
      <c r="L34" s="94">
        <f>B34/$H34*100</f>
        <v>79.823316742737404</v>
      </c>
      <c r="M34" s="94">
        <f t="shared" si="2"/>
        <v>66.961724484820266</v>
      </c>
      <c r="N34" s="94">
        <f t="shared" si="2"/>
        <v>10.557505524097364</v>
      </c>
      <c r="O34" s="94">
        <f t="shared" si="2"/>
        <v>2.3040867338197759</v>
      </c>
      <c r="P34" s="94">
        <f t="shared" si="2"/>
        <v>6.1861104643756128</v>
      </c>
      <c r="Q34" s="94">
        <f t="shared" si="2"/>
        <v>13.990572792886983</v>
      </c>
      <c r="AA34" s="35"/>
      <c r="AB34" s="35"/>
      <c r="AC34" s="35"/>
      <c r="AD34" s="35"/>
      <c r="AE34" s="35"/>
      <c r="AF34" s="35"/>
    </row>
    <row r="35" spans="1:32" s="90" customFormat="1" x14ac:dyDescent="0.3">
      <c r="A35" s="59"/>
      <c r="B35" s="36"/>
      <c r="C35" s="36"/>
      <c r="D35" s="36"/>
      <c r="E35" s="36"/>
      <c r="F35" s="36"/>
      <c r="G35" s="36"/>
      <c r="H35" s="36">
        <f>SUM(H33:H34)</f>
        <v>416351</v>
      </c>
      <c r="I35" s="36"/>
      <c r="K35" s="59"/>
      <c r="L35" s="35"/>
      <c r="M35" s="35"/>
      <c r="N35" s="35"/>
      <c r="O35" s="35"/>
      <c r="P35" s="35"/>
      <c r="Q35" s="35"/>
    </row>
    <row r="36" spans="1:32" s="90" customFormat="1" x14ac:dyDescent="0.3"/>
    <row r="37" spans="1:32" s="90" customFormat="1" ht="27" customHeight="1" x14ac:dyDescent="0.3">
      <c r="A37" s="197" t="s">
        <v>141</v>
      </c>
      <c r="B37" s="197"/>
      <c r="C37" s="197"/>
      <c r="D37" s="197"/>
      <c r="E37" s="197"/>
      <c r="F37" s="197"/>
      <c r="G37" s="197"/>
      <c r="H37" s="197"/>
      <c r="K37" s="203" t="s">
        <v>141</v>
      </c>
      <c r="L37" s="202"/>
      <c r="M37" s="202"/>
      <c r="N37" s="202"/>
      <c r="O37" s="202"/>
      <c r="P37" s="202"/>
      <c r="Q37" s="202"/>
    </row>
    <row r="38" spans="1:32" s="90" customFormat="1" ht="32.25" customHeight="1" x14ac:dyDescent="0.3">
      <c r="A38" s="204"/>
      <c r="B38" s="187" t="s">
        <v>0</v>
      </c>
      <c r="C38" s="187" t="s">
        <v>1</v>
      </c>
      <c r="D38" s="187" t="s">
        <v>2</v>
      </c>
      <c r="E38" s="187"/>
      <c r="F38" s="187" t="s">
        <v>3</v>
      </c>
      <c r="G38" s="187" t="s">
        <v>4</v>
      </c>
      <c r="H38" s="185" t="s">
        <v>40</v>
      </c>
      <c r="K38" s="204"/>
      <c r="L38" s="187" t="s">
        <v>0</v>
      </c>
      <c r="M38" s="187" t="s">
        <v>1</v>
      </c>
      <c r="N38" s="187" t="s">
        <v>2</v>
      </c>
      <c r="O38" s="187"/>
      <c r="P38" s="187" t="s">
        <v>3</v>
      </c>
      <c r="Q38" s="187" t="s">
        <v>4</v>
      </c>
    </row>
    <row r="39" spans="1:32" s="90" customFormat="1" x14ac:dyDescent="0.3">
      <c r="A39" s="204"/>
      <c r="B39" s="187"/>
      <c r="C39" s="187"/>
      <c r="D39" s="86" t="s">
        <v>6</v>
      </c>
      <c r="E39" s="86" t="s">
        <v>5</v>
      </c>
      <c r="F39" s="187"/>
      <c r="G39" s="187"/>
      <c r="H39" s="186"/>
      <c r="K39" s="204"/>
      <c r="L39" s="187"/>
      <c r="M39" s="187"/>
      <c r="N39" s="86" t="s">
        <v>6</v>
      </c>
      <c r="O39" s="86" t="s">
        <v>5</v>
      </c>
      <c r="P39" s="187"/>
      <c r="Q39" s="187"/>
    </row>
    <row r="40" spans="1:32" s="90" customFormat="1" x14ac:dyDescent="0.3">
      <c r="A40" s="49" t="s">
        <v>18</v>
      </c>
      <c r="B40" s="6">
        <v>288065</v>
      </c>
      <c r="C40" s="6">
        <v>240572</v>
      </c>
      <c r="D40" s="6">
        <v>38730</v>
      </c>
      <c r="E40" s="6">
        <v>8763</v>
      </c>
      <c r="F40" s="6">
        <v>25782</v>
      </c>
      <c r="G40" s="6">
        <v>49879</v>
      </c>
      <c r="H40" s="6">
        <v>363726</v>
      </c>
      <c r="I40" s="36"/>
      <c r="K40" s="49" t="s">
        <v>18</v>
      </c>
      <c r="L40" s="94">
        <f>B40/$H40*100</f>
        <v>79.198352606082594</v>
      </c>
      <c r="M40" s="94">
        <f t="shared" ref="M40:Q42" si="3">C40/$H40*100</f>
        <v>66.14099624442575</v>
      </c>
      <c r="N40" s="94">
        <f t="shared" si="3"/>
        <v>10.648125237129049</v>
      </c>
      <c r="O40" s="94">
        <f t="shared" si="3"/>
        <v>2.4092311245278037</v>
      </c>
      <c r="P40" s="94">
        <f t="shared" si="3"/>
        <v>7.0883027333762225</v>
      </c>
      <c r="Q40" s="94">
        <f t="shared" si="3"/>
        <v>13.713344660541177</v>
      </c>
      <c r="AA40" s="35"/>
      <c r="AB40" s="35"/>
      <c r="AC40" s="35"/>
      <c r="AD40" s="35"/>
      <c r="AE40" s="35"/>
      <c r="AF40" s="35"/>
    </row>
    <row r="41" spans="1:32" s="90" customFormat="1" x14ac:dyDescent="0.3">
      <c r="A41" s="49" t="s">
        <v>33</v>
      </c>
      <c r="B41" s="6">
        <v>21426</v>
      </c>
      <c r="C41" s="6">
        <v>18810</v>
      </c>
      <c r="D41" s="6">
        <v>2288</v>
      </c>
      <c r="E41" s="6">
        <v>328</v>
      </c>
      <c r="F41" s="6">
        <v>1814</v>
      </c>
      <c r="G41" s="6">
        <v>7951</v>
      </c>
      <c r="H41" s="6">
        <v>31191</v>
      </c>
      <c r="I41" s="36"/>
      <c r="K41" s="49" t="s">
        <v>33</v>
      </c>
      <c r="L41" s="94">
        <f>B41/$H41*100</f>
        <v>68.692892180436658</v>
      </c>
      <c r="M41" s="94">
        <f t="shared" si="3"/>
        <v>60.305857458882372</v>
      </c>
      <c r="N41" s="94">
        <f t="shared" si="3"/>
        <v>7.3354493283318902</v>
      </c>
      <c r="O41" s="94">
        <f t="shared" si="3"/>
        <v>1.051585393222404</v>
      </c>
      <c r="P41" s="94">
        <f t="shared" si="3"/>
        <v>5.8157801930043922</v>
      </c>
      <c r="Q41" s="94">
        <f t="shared" si="3"/>
        <v>25.491327626558942</v>
      </c>
      <c r="AA41" s="35"/>
      <c r="AB41" s="35"/>
      <c r="AC41" s="35"/>
      <c r="AD41" s="35"/>
      <c r="AE41" s="35"/>
      <c r="AF41" s="35"/>
    </row>
    <row r="42" spans="1:32" s="90" customFormat="1" x14ac:dyDescent="0.3">
      <c r="A42" s="49" t="s">
        <v>19</v>
      </c>
      <c r="B42" s="6">
        <v>26844</v>
      </c>
      <c r="C42" s="6">
        <v>23824</v>
      </c>
      <c r="D42" s="6">
        <v>2742</v>
      </c>
      <c r="E42" s="6">
        <v>278</v>
      </c>
      <c r="F42" s="6">
        <v>2818</v>
      </c>
      <c r="G42" s="6">
        <v>13489</v>
      </c>
      <c r="H42" s="6">
        <v>43151</v>
      </c>
      <c r="I42" s="36"/>
      <c r="K42" s="49" t="s">
        <v>19</v>
      </c>
      <c r="L42" s="94">
        <f>B42/$H42*100</f>
        <v>62.209450534170706</v>
      </c>
      <c r="M42" s="94">
        <f t="shared" si="3"/>
        <v>55.210771476906672</v>
      </c>
      <c r="N42" s="94">
        <f t="shared" si="3"/>
        <v>6.3544297930523044</v>
      </c>
      <c r="O42" s="94">
        <f t="shared" si="3"/>
        <v>0.64424926421172168</v>
      </c>
      <c r="P42" s="94">
        <f t="shared" si="3"/>
        <v>6.5305554911821275</v>
      </c>
      <c r="Q42" s="94">
        <f t="shared" si="3"/>
        <v>31.25999397464717</v>
      </c>
      <c r="AA42" s="35"/>
      <c r="AB42" s="35"/>
      <c r="AC42" s="35"/>
      <c r="AD42" s="35"/>
      <c r="AE42" s="35"/>
      <c r="AF42" s="35"/>
    </row>
    <row r="43" spans="1:32" s="90" customFormat="1" x14ac:dyDescent="0.3">
      <c r="A43" s="59"/>
      <c r="B43" s="36"/>
      <c r="C43" s="36"/>
      <c r="D43" s="36"/>
      <c r="E43" s="36"/>
      <c r="F43" s="36"/>
      <c r="G43" s="36"/>
      <c r="H43" s="36">
        <f>SUM(H40:H42)</f>
        <v>438068</v>
      </c>
      <c r="I43" s="36"/>
      <c r="K43" s="59"/>
      <c r="L43" s="35"/>
      <c r="M43" s="35"/>
      <c r="N43" s="35"/>
      <c r="O43" s="35"/>
      <c r="P43" s="35"/>
      <c r="Q43" s="35"/>
    </row>
    <row r="44" spans="1:32" s="90" customFormat="1" x14ac:dyDescent="0.3">
      <c r="A44" s="59"/>
      <c r="B44" s="36"/>
      <c r="C44" s="36"/>
      <c r="D44" s="36"/>
      <c r="E44" s="36"/>
      <c r="F44" s="36"/>
      <c r="G44" s="36"/>
      <c r="H44" s="36"/>
      <c r="I44" s="36"/>
      <c r="K44" s="59"/>
      <c r="L44" s="35"/>
      <c r="M44" s="35"/>
      <c r="N44" s="35"/>
      <c r="O44" s="35"/>
      <c r="P44" s="35"/>
      <c r="Q44" s="35"/>
    </row>
    <row r="45" spans="1:32" s="90" customFormat="1" ht="27" customHeight="1" x14ac:dyDescent="0.3">
      <c r="A45" s="197" t="s">
        <v>134</v>
      </c>
      <c r="B45" s="197"/>
      <c r="C45" s="197"/>
      <c r="D45" s="197"/>
      <c r="E45" s="197"/>
      <c r="F45" s="197"/>
      <c r="G45" s="197"/>
      <c r="H45" s="197"/>
      <c r="I45" s="197"/>
      <c r="J45" s="91"/>
      <c r="K45" s="197" t="s">
        <v>134</v>
      </c>
      <c r="L45" s="197"/>
      <c r="M45" s="197"/>
      <c r="N45" s="197"/>
      <c r="O45" s="197"/>
      <c r="P45" s="197"/>
      <c r="Q45" s="197"/>
      <c r="R45" s="197"/>
      <c r="S45" s="141"/>
    </row>
    <row r="46" spans="1:32" s="48" customFormat="1" ht="24.75" customHeight="1" x14ac:dyDescent="0.3">
      <c r="A46" s="180" t="s">
        <v>43</v>
      </c>
      <c r="B46" s="195" t="s">
        <v>22</v>
      </c>
      <c r="C46" s="187" t="s">
        <v>0</v>
      </c>
      <c r="D46" s="187" t="s">
        <v>1</v>
      </c>
      <c r="E46" s="187" t="s">
        <v>2</v>
      </c>
      <c r="F46" s="187"/>
      <c r="G46" s="187" t="s">
        <v>3</v>
      </c>
      <c r="H46" s="187" t="s">
        <v>4</v>
      </c>
      <c r="I46" s="215" t="s">
        <v>40</v>
      </c>
      <c r="J46" s="117"/>
      <c r="K46" s="216" t="s">
        <v>43</v>
      </c>
      <c r="L46" s="188" t="s">
        <v>28</v>
      </c>
      <c r="M46" s="187" t="s">
        <v>0</v>
      </c>
      <c r="N46" s="187" t="s">
        <v>1</v>
      </c>
      <c r="O46" s="187" t="s">
        <v>2</v>
      </c>
      <c r="P46" s="187"/>
      <c r="Q46" s="187" t="s">
        <v>3</v>
      </c>
      <c r="R46" s="187" t="s">
        <v>4</v>
      </c>
      <c r="S46" s="141"/>
    </row>
    <row r="47" spans="1:32" s="48" customFormat="1" ht="12.75" customHeight="1" x14ac:dyDescent="0.3">
      <c r="A47" s="181"/>
      <c r="B47" s="196"/>
      <c r="C47" s="187"/>
      <c r="D47" s="187"/>
      <c r="E47" s="86" t="s">
        <v>6</v>
      </c>
      <c r="F47" s="86" t="s">
        <v>5</v>
      </c>
      <c r="G47" s="187"/>
      <c r="H47" s="187"/>
      <c r="I47" s="186"/>
      <c r="J47" s="90"/>
      <c r="K47" s="181"/>
      <c r="L47" s="189"/>
      <c r="M47" s="187"/>
      <c r="N47" s="187"/>
      <c r="O47" s="86" t="s">
        <v>6</v>
      </c>
      <c r="P47" s="86" t="s">
        <v>5</v>
      </c>
      <c r="Q47" s="187"/>
      <c r="R47" s="187"/>
      <c r="S47" s="141"/>
    </row>
    <row r="48" spans="1:32" s="48" customFormat="1" x14ac:dyDescent="0.3">
      <c r="A48" s="176" t="s">
        <v>44</v>
      </c>
      <c r="B48" s="77" t="s">
        <v>20</v>
      </c>
      <c r="C48" s="6">
        <v>6198</v>
      </c>
      <c r="D48" s="6">
        <v>5494</v>
      </c>
      <c r="E48" s="6">
        <v>597</v>
      </c>
      <c r="F48" s="6">
        <v>108</v>
      </c>
      <c r="G48" s="6">
        <v>557</v>
      </c>
      <c r="H48" s="6">
        <v>702</v>
      </c>
      <c r="I48" s="6">
        <v>7457</v>
      </c>
      <c r="J48" s="90"/>
      <c r="K48" s="176" t="s">
        <v>44</v>
      </c>
      <c r="L48" s="77" t="s">
        <v>20</v>
      </c>
      <c r="M48" s="94">
        <f t="shared" ref="M48:R55" si="4">C48/$I48*100</f>
        <v>83.116534799517225</v>
      </c>
      <c r="N48" s="94">
        <f t="shared" si="4"/>
        <v>73.675740914576906</v>
      </c>
      <c r="O48" s="94">
        <f t="shared" si="4"/>
        <v>8.0059004961780875</v>
      </c>
      <c r="P48" s="94">
        <f t="shared" si="4"/>
        <v>1.4483036073487998</v>
      </c>
      <c r="Q48" s="94">
        <f t="shared" si="4"/>
        <v>7.4694917527155695</v>
      </c>
      <c r="R48" s="94">
        <f t="shared" si="4"/>
        <v>9.4139734477671979</v>
      </c>
      <c r="S48" s="35"/>
      <c r="AA48" s="35"/>
      <c r="AB48" s="35"/>
      <c r="AC48" s="35"/>
      <c r="AD48" s="35"/>
      <c r="AE48" s="35"/>
      <c r="AF48" s="35"/>
    </row>
    <row r="49" spans="1:32" s="48" customFormat="1" x14ac:dyDescent="0.3">
      <c r="A49" s="178"/>
      <c r="B49" s="77" t="s">
        <v>21</v>
      </c>
      <c r="C49" s="67">
        <v>8629</v>
      </c>
      <c r="D49" s="67">
        <v>7592</v>
      </c>
      <c r="E49" s="6">
        <v>904</v>
      </c>
      <c r="F49" s="6">
        <v>134</v>
      </c>
      <c r="G49" s="67">
        <v>495</v>
      </c>
      <c r="H49" s="67">
        <v>609</v>
      </c>
      <c r="I49" s="6">
        <v>9733</v>
      </c>
      <c r="J49" s="90"/>
      <c r="K49" s="178"/>
      <c r="L49" s="77" t="s">
        <v>21</v>
      </c>
      <c r="M49" s="94">
        <f t="shared" si="4"/>
        <v>88.657145792664124</v>
      </c>
      <c r="N49" s="94">
        <f t="shared" si="4"/>
        <v>78.002671324360435</v>
      </c>
      <c r="O49" s="94">
        <f t="shared" si="4"/>
        <v>9.287989314702557</v>
      </c>
      <c r="P49" s="94">
        <f t="shared" si="4"/>
        <v>1.3767594780643173</v>
      </c>
      <c r="Q49" s="94">
        <f t="shared" si="4"/>
        <v>5.0857906092674403</v>
      </c>
      <c r="R49" s="94">
        <f t="shared" si="4"/>
        <v>6.2570635980684273</v>
      </c>
      <c r="S49" s="35"/>
      <c r="AA49" s="35"/>
      <c r="AB49" s="35"/>
      <c r="AC49" s="35"/>
      <c r="AD49" s="35"/>
      <c r="AE49" s="35"/>
      <c r="AF49" s="35"/>
    </row>
    <row r="50" spans="1:32" s="48" customFormat="1" x14ac:dyDescent="0.3">
      <c r="A50" s="176" t="s">
        <v>54</v>
      </c>
      <c r="B50" s="77" t="s">
        <v>20</v>
      </c>
      <c r="C50" s="6">
        <v>7713</v>
      </c>
      <c r="D50" s="6">
        <v>5914</v>
      </c>
      <c r="E50" s="6">
        <v>1369</v>
      </c>
      <c r="F50" s="6">
        <v>430</v>
      </c>
      <c r="G50" s="6">
        <v>2054</v>
      </c>
      <c r="H50" s="6">
        <v>5626</v>
      </c>
      <c r="I50" s="6">
        <v>15394</v>
      </c>
      <c r="J50" s="90"/>
      <c r="K50" s="176" t="s">
        <v>54</v>
      </c>
      <c r="L50" s="77" t="s">
        <v>20</v>
      </c>
      <c r="M50" s="94">
        <f t="shared" si="4"/>
        <v>50.103936598674807</v>
      </c>
      <c r="N50" s="94">
        <f t="shared" si="4"/>
        <v>38.417565285176039</v>
      </c>
      <c r="O50" s="94">
        <f t="shared" si="4"/>
        <v>8.8930752241132911</v>
      </c>
      <c r="P50" s="94">
        <f t="shared" si="4"/>
        <v>2.7932960893854748</v>
      </c>
      <c r="Q50" s="94">
        <f t="shared" si="4"/>
        <v>13.342860854878523</v>
      </c>
      <c r="R50" s="94">
        <f t="shared" si="4"/>
        <v>36.546706509029491</v>
      </c>
      <c r="S50" s="35"/>
      <c r="AA50" s="35"/>
      <c r="AB50" s="35"/>
      <c r="AC50" s="35"/>
      <c r="AD50" s="35"/>
      <c r="AE50" s="35"/>
      <c r="AF50" s="35"/>
    </row>
    <row r="51" spans="1:32" s="48" customFormat="1" x14ac:dyDescent="0.3">
      <c r="A51" s="178"/>
      <c r="B51" s="77" t="s">
        <v>21</v>
      </c>
      <c r="C51" s="6">
        <v>11546</v>
      </c>
      <c r="D51" s="6">
        <v>9098</v>
      </c>
      <c r="E51" s="6">
        <v>1894</v>
      </c>
      <c r="F51" s="6">
        <v>554</v>
      </c>
      <c r="G51" s="6">
        <v>2448</v>
      </c>
      <c r="H51" s="6">
        <v>4906</v>
      </c>
      <c r="I51" s="6">
        <v>18900</v>
      </c>
      <c r="J51" s="90"/>
      <c r="K51" s="178"/>
      <c r="L51" s="77" t="s">
        <v>21</v>
      </c>
      <c r="M51" s="94">
        <f t="shared" si="4"/>
        <v>61.089947089947096</v>
      </c>
      <c r="N51" s="94">
        <f t="shared" si="4"/>
        <v>48.137566137566139</v>
      </c>
      <c r="O51" s="94">
        <f t="shared" si="4"/>
        <v>10.02116402116402</v>
      </c>
      <c r="P51" s="94">
        <f t="shared" si="4"/>
        <v>2.9312169312169312</v>
      </c>
      <c r="Q51" s="94">
        <f t="shared" si="4"/>
        <v>12.952380952380951</v>
      </c>
      <c r="R51" s="94">
        <f t="shared" si="4"/>
        <v>25.957671957671955</v>
      </c>
      <c r="S51" s="35"/>
      <c r="AA51" s="35"/>
      <c r="AB51" s="35"/>
      <c r="AC51" s="35"/>
      <c r="AD51" s="35"/>
      <c r="AE51" s="35"/>
      <c r="AF51" s="35"/>
    </row>
    <row r="52" spans="1:32" s="48" customFormat="1" x14ac:dyDescent="0.3">
      <c r="A52" s="176" t="s">
        <v>46</v>
      </c>
      <c r="B52" s="77" t="s">
        <v>20</v>
      </c>
      <c r="C52" s="6">
        <v>8740</v>
      </c>
      <c r="D52" s="6">
        <v>7103</v>
      </c>
      <c r="E52" s="6">
        <v>1265</v>
      </c>
      <c r="F52" s="6">
        <v>372</v>
      </c>
      <c r="G52" s="6">
        <v>1422</v>
      </c>
      <c r="H52" s="6">
        <v>2608</v>
      </c>
      <c r="I52" s="6">
        <v>12770</v>
      </c>
      <c r="J52" s="90"/>
      <c r="K52" s="176" t="s">
        <v>46</v>
      </c>
      <c r="L52" s="77" t="s">
        <v>20</v>
      </c>
      <c r="M52" s="94">
        <f t="shared" si="4"/>
        <v>68.441660140955364</v>
      </c>
      <c r="N52" s="94">
        <f t="shared" si="4"/>
        <v>55.622552858261557</v>
      </c>
      <c r="O52" s="94">
        <f t="shared" si="4"/>
        <v>9.9060297572435392</v>
      </c>
      <c r="P52" s="94">
        <f t="shared" si="4"/>
        <v>2.9130775254502739</v>
      </c>
      <c r="Q52" s="94">
        <f t="shared" si="4"/>
        <v>11.135473766640564</v>
      </c>
      <c r="R52" s="94">
        <f t="shared" si="4"/>
        <v>20.422866092404071</v>
      </c>
      <c r="S52" s="35"/>
      <c r="AA52" s="35"/>
      <c r="AB52" s="35"/>
      <c r="AC52" s="35"/>
      <c r="AD52" s="35"/>
      <c r="AE52" s="35"/>
      <c r="AF52" s="35"/>
    </row>
    <row r="53" spans="1:32" s="48" customFormat="1" x14ac:dyDescent="0.3">
      <c r="A53" s="178"/>
      <c r="B53" s="77" t="s">
        <v>21</v>
      </c>
      <c r="C53" s="67">
        <v>13332</v>
      </c>
      <c r="D53" s="67">
        <v>10974</v>
      </c>
      <c r="E53" s="67">
        <v>1743</v>
      </c>
      <c r="F53" s="67">
        <v>615</v>
      </c>
      <c r="G53" s="67">
        <v>1675</v>
      </c>
      <c r="H53" s="67">
        <v>2740</v>
      </c>
      <c r="I53" s="6">
        <v>17747</v>
      </c>
      <c r="J53" s="90"/>
      <c r="K53" s="178"/>
      <c r="L53" s="77" t="s">
        <v>21</v>
      </c>
      <c r="M53" s="94">
        <f t="shared" si="4"/>
        <v>75.122555924945061</v>
      </c>
      <c r="N53" s="94">
        <f t="shared" si="4"/>
        <v>61.835803234349463</v>
      </c>
      <c r="O53" s="94">
        <f t="shared" si="4"/>
        <v>9.821378261114555</v>
      </c>
      <c r="P53" s="94">
        <f t="shared" si="4"/>
        <v>3.4653744294810394</v>
      </c>
      <c r="Q53" s="94">
        <f t="shared" si="4"/>
        <v>9.4382149095621806</v>
      </c>
      <c r="R53" s="94">
        <f t="shared" si="4"/>
        <v>15.43922916549276</v>
      </c>
      <c r="S53" s="35"/>
      <c r="AA53" s="35"/>
      <c r="AB53" s="35"/>
      <c r="AC53" s="35"/>
      <c r="AD53" s="35"/>
      <c r="AE53" s="35"/>
      <c r="AF53" s="35"/>
    </row>
    <row r="54" spans="1:32" s="48" customFormat="1" x14ac:dyDescent="0.3">
      <c r="A54" s="176" t="s">
        <v>55</v>
      </c>
      <c r="B54" s="77" t="s">
        <v>20</v>
      </c>
      <c r="C54" s="6">
        <v>81827</v>
      </c>
      <c r="D54" s="6">
        <v>68288</v>
      </c>
      <c r="E54" s="6">
        <v>11114</v>
      </c>
      <c r="F54" s="6">
        <v>2424</v>
      </c>
      <c r="G54" s="6">
        <v>8113</v>
      </c>
      <c r="H54" s="6">
        <v>14817</v>
      </c>
      <c r="I54" s="6">
        <v>104757</v>
      </c>
      <c r="J54" s="90"/>
      <c r="K54" s="176" t="s">
        <v>55</v>
      </c>
      <c r="L54" s="77" t="s">
        <v>20</v>
      </c>
      <c r="M54" s="94">
        <f t="shared" si="4"/>
        <v>78.111247935698813</v>
      </c>
      <c r="N54" s="94">
        <f t="shared" si="4"/>
        <v>65.187051939249884</v>
      </c>
      <c r="O54" s="94">
        <f t="shared" si="4"/>
        <v>10.609314890651698</v>
      </c>
      <c r="P54" s="94">
        <f t="shared" si="4"/>
        <v>2.3139265156505053</v>
      </c>
      <c r="Q54" s="94">
        <f t="shared" si="4"/>
        <v>7.7445898603434618</v>
      </c>
      <c r="R54" s="94">
        <f t="shared" si="4"/>
        <v>14.14416220395773</v>
      </c>
      <c r="S54" s="35"/>
      <c r="AA54" s="35"/>
      <c r="AB54" s="35"/>
      <c r="AC54" s="35"/>
      <c r="AD54" s="35"/>
      <c r="AE54" s="35"/>
      <c r="AF54" s="35"/>
    </row>
    <row r="55" spans="1:32" s="48" customFormat="1" x14ac:dyDescent="0.3">
      <c r="A55" s="178"/>
      <c r="B55" s="79" t="s">
        <v>21</v>
      </c>
      <c r="C55" s="6">
        <v>108464</v>
      </c>
      <c r="D55" s="6">
        <v>90523</v>
      </c>
      <c r="E55" s="6">
        <v>14778</v>
      </c>
      <c r="F55" s="6">
        <v>3163</v>
      </c>
      <c r="G55" s="6">
        <v>6562</v>
      </c>
      <c r="H55" s="6">
        <v>12194</v>
      </c>
      <c r="I55" s="6">
        <v>127220</v>
      </c>
      <c r="J55" s="90"/>
      <c r="K55" s="178"/>
      <c r="L55" s="79" t="s">
        <v>21</v>
      </c>
      <c r="M55" s="94">
        <f t="shared" si="4"/>
        <v>85.257035057380918</v>
      </c>
      <c r="N55" s="94">
        <f t="shared" si="4"/>
        <v>71.154692658387049</v>
      </c>
      <c r="O55" s="94">
        <f t="shared" si="4"/>
        <v>11.616098097783368</v>
      </c>
      <c r="P55" s="94">
        <f t="shared" si="4"/>
        <v>2.4862443012105016</v>
      </c>
      <c r="Q55" s="94">
        <f t="shared" si="4"/>
        <v>5.1579940260965254</v>
      </c>
      <c r="R55" s="94">
        <f t="shared" si="4"/>
        <v>9.5849709165225594</v>
      </c>
      <c r="S55" s="35"/>
      <c r="AA55" s="35"/>
      <c r="AB55" s="35"/>
      <c r="AC55" s="35"/>
      <c r="AD55" s="35"/>
      <c r="AE55" s="35"/>
      <c r="AF55" s="35"/>
    </row>
    <row r="56" spans="1:32" s="48" customFormat="1" x14ac:dyDescent="0.3">
      <c r="A56" s="65"/>
      <c r="B56" s="89"/>
      <c r="C56" s="36"/>
      <c r="D56" s="36"/>
      <c r="E56" s="36"/>
      <c r="F56" s="36"/>
      <c r="G56" s="36"/>
      <c r="H56" s="36"/>
      <c r="I56" s="36">
        <f>SUM(I48:I55)</f>
        <v>313978</v>
      </c>
      <c r="J56" s="90"/>
      <c r="K56" s="65"/>
      <c r="L56" s="89"/>
      <c r="M56" s="35"/>
      <c r="N56" s="35"/>
      <c r="O56" s="35"/>
      <c r="P56" s="35"/>
      <c r="Q56" s="35"/>
      <c r="R56" s="35"/>
      <c r="S56" s="35"/>
    </row>
    <row r="57" spans="1:32" s="90" customFormat="1" x14ac:dyDescent="0.3">
      <c r="A57" s="59"/>
      <c r="B57" s="36"/>
      <c r="C57" s="36"/>
      <c r="D57" s="36"/>
      <c r="E57" s="36"/>
      <c r="F57" s="36"/>
      <c r="G57" s="36"/>
      <c r="H57" s="36"/>
      <c r="I57" s="36"/>
      <c r="K57" s="59"/>
      <c r="L57" s="35"/>
      <c r="M57" s="35"/>
      <c r="N57" s="35"/>
      <c r="O57" s="35"/>
      <c r="P57" s="35"/>
      <c r="Q57" s="35"/>
    </row>
    <row r="58" spans="1:32" s="90" customFormat="1" ht="27" customHeight="1" x14ac:dyDescent="0.3">
      <c r="A58" s="197" t="s">
        <v>135</v>
      </c>
      <c r="B58" s="197"/>
      <c r="C58" s="197"/>
      <c r="D58" s="197"/>
      <c r="E58" s="197"/>
      <c r="F58" s="197"/>
      <c r="G58" s="197"/>
      <c r="H58" s="197"/>
      <c r="I58" s="197"/>
      <c r="K58" s="197" t="s">
        <v>135</v>
      </c>
      <c r="L58" s="194"/>
      <c r="M58" s="194"/>
      <c r="N58" s="194"/>
      <c r="O58" s="194"/>
      <c r="P58" s="194"/>
      <c r="Q58" s="194"/>
      <c r="R58" s="194"/>
      <c r="S58" s="142"/>
    </row>
    <row r="59" spans="1:32" s="90" customFormat="1" ht="32.25" customHeight="1" x14ac:dyDescent="0.3">
      <c r="A59" s="195" t="s">
        <v>22</v>
      </c>
      <c r="B59" s="188" t="s">
        <v>28</v>
      </c>
      <c r="C59" s="187" t="s">
        <v>0</v>
      </c>
      <c r="D59" s="187" t="s">
        <v>1</v>
      </c>
      <c r="E59" s="187" t="s">
        <v>2</v>
      </c>
      <c r="F59" s="187"/>
      <c r="G59" s="187" t="s">
        <v>3</v>
      </c>
      <c r="H59" s="187" t="s">
        <v>4</v>
      </c>
      <c r="I59" s="185" t="s">
        <v>40</v>
      </c>
      <c r="K59" s="195" t="s">
        <v>22</v>
      </c>
      <c r="L59" s="188" t="s">
        <v>28</v>
      </c>
      <c r="M59" s="187" t="s">
        <v>0</v>
      </c>
      <c r="N59" s="187" t="s">
        <v>1</v>
      </c>
      <c r="O59" s="187" t="s">
        <v>2</v>
      </c>
      <c r="P59" s="187"/>
      <c r="Q59" s="187" t="s">
        <v>3</v>
      </c>
      <c r="R59" s="187" t="s">
        <v>4</v>
      </c>
      <c r="S59" s="141"/>
    </row>
    <row r="60" spans="1:32" s="90" customFormat="1" x14ac:dyDescent="0.3">
      <c r="A60" s="196"/>
      <c r="B60" s="189"/>
      <c r="C60" s="187"/>
      <c r="D60" s="187"/>
      <c r="E60" s="86" t="s">
        <v>6</v>
      </c>
      <c r="F60" s="86" t="s">
        <v>5</v>
      </c>
      <c r="G60" s="187"/>
      <c r="H60" s="187"/>
      <c r="I60" s="186"/>
      <c r="K60" s="196"/>
      <c r="L60" s="189"/>
      <c r="M60" s="187"/>
      <c r="N60" s="187"/>
      <c r="O60" s="86" t="s">
        <v>6</v>
      </c>
      <c r="P60" s="86" t="s">
        <v>5</v>
      </c>
      <c r="Q60" s="187"/>
      <c r="R60" s="187"/>
      <c r="S60" s="141"/>
    </row>
    <row r="61" spans="1:32" s="90" customFormat="1" x14ac:dyDescent="0.3">
      <c r="A61" s="176" t="s">
        <v>20</v>
      </c>
      <c r="B61" s="74"/>
      <c r="C61" s="86"/>
      <c r="D61" s="86"/>
      <c r="E61" s="86"/>
      <c r="F61" s="86"/>
      <c r="G61" s="86"/>
      <c r="H61" s="86"/>
      <c r="I61" s="87"/>
      <c r="K61" s="176" t="s">
        <v>20</v>
      </c>
      <c r="L61" s="74"/>
      <c r="M61" s="86"/>
      <c r="N61" s="86"/>
      <c r="O61" s="86"/>
      <c r="P61" s="86"/>
      <c r="Q61" s="86"/>
      <c r="R61" s="86"/>
      <c r="S61" s="141"/>
    </row>
    <row r="62" spans="1:32" s="90" customFormat="1" x14ac:dyDescent="0.3">
      <c r="A62" s="177"/>
      <c r="B62" s="77" t="s">
        <v>18</v>
      </c>
      <c r="C62" s="67">
        <v>117112</v>
      </c>
      <c r="D62" s="67">
        <v>97558</v>
      </c>
      <c r="E62" s="67">
        <v>15917</v>
      </c>
      <c r="F62" s="67">
        <v>3637</v>
      </c>
      <c r="G62" s="67">
        <v>13201</v>
      </c>
      <c r="H62" s="67">
        <v>25502</v>
      </c>
      <c r="I62" s="6">
        <v>155815</v>
      </c>
      <c r="K62" s="177"/>
      <c r="L62" s="77" t="s">
        <v>18</v>
      </c>
      <c r="M62" s="94">
        <f>C62/$I62*100</f>
        <v>75.160928023617757</v>
      </c>
      <c r="N62" s="94">
        <f t="shared" ref="N62:R68" si="5">D62/$I62*100</f>
        <v>62.611430221737322</v>
      </c>
      <c r="O62" s="94">
        <f t="shared" si="5"/>
        <v>10.215319449346982</v>
      </c>
      <c r="P62" s="94">
        <f t="shared" si="5"/>
        <v>2.3341783525334532</v>
      </c>
      <c r="Q62" s="94">
        <f t="shared" si="5"/>
        <v>8.4722266790745433</v>
      </c>
      <c r="R62" s="94">
        <f t="shared" si="5"/>
        <v>16.366845297307705</v>
      </c>
      <c r="S62" s="35"/>
      <c r="AA62" s="35"/>
      <c r="AB62" s="35"/>
      <c r="AC62" s="35"/>
      <c r="AD62" s="35"/>
      <c r="AE62" s="35"/>
      <c r="AF62" s="35"/>
    </row>
    <row r="63" spans="1:32" s="90" customFormat="1" x14ac:dyDescent="0.3">
      <c r="A63" s="177"/>
      <c r="B63" s="49" t="s">
        <v>33</v>
      </c>
      <c r="C63" s="6">
        <v>9412</v>
      </c>
      <c r="D63" s="6">
        <v>8202</v>
      </c>
      <c r="E63" s="6">
        <v>1044</v>
      </c>
      <c r="F63" s="6">
        <v>166</v>
      </c>
      <c r="G63" s="6">
        <v>1008</v>
      </c>
      <c r="H63" s="6">
        <v>3959</v>
      </c>
      <c r="I63" s="6">
        <v>14380</v>
      </c>
      <c r="K63" s="177"/>
      <c r="L63" s="49" t="s">
        <v>33</v>
      </c>
      <c r="M63" s="94">
        <f t="shared" ref="M63:M68" si="6">C63/$I63*100</f>
        <v>65.452016689847014</v>
      </c>
      <c r="N63" s="94">
        <f t="shared" si="5"/>
        <v>57.037552155771905</v>
      </c>
      <c r="O63" s="94">
        <f t="shared" si="5"/>
        <v>7.2600834492350481</v>
      </c>
      <c r="P63" s="94">
        <f t="shared" si="5"/>
        <v>1.1543810848400555</v>
      </c>
      <c r="Q63" s="94">
        <f t="shared" si="5"/>
        <v>7.0097357440890127</v>
      </c>
      <c r="R63" s="94">
        <f t="shared" si="5"/>
        <v>27.531293463143253</v>
      </c>
      <c r="S63" s="35"/>
      <c r="AA63" s="35"/>
      <c r="AB63" s="35"/>
      <c r="AC63" s="35"/>
      <c r="AD63" s="35"/>
      <c r="AE63" s="35"/>
      <c r="AF63" s="35"/>
    </row>
    <row r="64" spans="1:32" s="90" customFormat="1" x14ac:dyDescent="0.3">
      <c r="A64" s="177"/>
      <c r="B64" s="77" t="s">
        <v>19</v>
      </c>
      <c r="C64" s="6">
        <v>11199</v>
      </c>
      <c r="D64" s="6">
        <v>9738</v>
      </c>
      <c r="E64" s="6">
        <v>1303</v>
      </c>
      <c r="F64" s="6">
        <v>158</v>
      </c>
      <c r="G64" s="6">
        <v>1257</v>
      </c>
      <c r="H64" s="6">
        <v>5861</v>
      </c>
      <c r="I64" s="6">
        <v>18317</v>
      </c>
      <c r="K64" s="177"/>
      <c r="L64" s="77" t="s">
        <v>19</v>
      </c>
      <c r="M64" s="94">
        <f t="shared" si="6"/>
        <v>61.13992466015177</v>
      </c>
      <c r="N64" s="94">
        <f t="shared" si="5"/>
        <v>53.163727684664522</v>
      </c>
      <c r="O64" s="94">
        <f t="shared" si="5"/>
        <v>7.113610307364743</v>
      </c>
      <c r="P64" s="94">
        <f t="shared" si="5"/>
        <v>0.86258666812250917</v>
      </c>
      <c r="Q64" s="94">
        <f t="shared" si="5"/>
        <v>6.862477479936671</v>
      </c>
      <c r="R64" s="94">
        <f t="shared" si="5"/>
        <v>31.997597859911558</v>
      </c>
      <c r="S64" s="35"/>
      <c r="AA64" s="35"/>
      <c r="AB64" s="35"/>
      <c r="AC64" s="35"/>
      <c r="AD64" s="35"/>
      <c r="AE64" s="35"/>
      <c r="AF64" s="35"/>
    </row>
    <row r="65" spans="1:32" s="90" customFormat="1" x14ac:dyDescent="0.3">
      <c r="A65" s="176" t="s">
        <v>21</v>
      </c>
      <c r="B65" s="77"/>
      <c r="C65" s="6"/>
      <c r="D65" s="6"/>
      <c r="E65" s="6"/>
      <c r="F65" s="6"/>
      <c r="G65" s="6"/>
      <c r="H65" s="6"/>
      <c r="I65" s="6"/>
      <c r="K65" s="176" t="s">
        <v>21</v>
      </c>
      <c r="L65" s="77"/>
      <c r="M65" s="94"/>
      <c r="N65" s="94"/>
      <c r="O65" s="94"/>
      <c r="P65" s="94"/>
      <c r="Q65" s="94"/>
      <c r="R65" s="94"/>
      <c r="S65" s="35"/>
      <c r="AA65" s="35"/>
      <c r="AB65" s="35"/>
      <c r="AC65" s="35"/>
      <c r="AD65" s="35"/>
      <c r="AE65" s="35"/>
      <c r="AF65" s="35"/>
    </row>
    <row r="66" spans="1:32" s="90" customFormat="1" x14ac:dyDescent="0.3">
      <c r="A66" s="177"/>
      <c r="B66" s="77" t="s">
        <v>18</v>
      </c>
      <c r="C66" s="67">
        <v>160331</v>
      </c>
      <c r="D66" s="67">
        <v>133496</v>
      </c>
      <c r="E66" s="67">
        <v>21863</v>
      </c>
      <c r="F66" s="67">
        <v>4972</v>
      </c>
      <c r="G66" s="67">
        <v>11934</v>
      </c>
      <c r="H66" s="67">
        <v>21680</v>
      </c>
      <c r="I66" s="6">
        <v>193945</v>
      </c>
      <c r="K66" s="177"/>
      <c r="L66" s="77" t="s">
        <v>18</v>
      </c>
      <c r="M66" s="94">
        <f t="shared" si="6"/>
        <v>82.668282244966349</v>
      </c>
      <c r="N66" s="94">
        <f t="shared" si="5"/>
        <v>68.831885328314726</v>
      </c>
      <c r="O66" s="94">
        <f t="shared" si="5"/>
        <v>11.272783521101342</v>
      </c>
      <c r="P66" s="94">
        <f t="shared" si="5"/>
        <v>2.5636133955502851</v>
      </c>
      <c r="Q66" s="94">
        <f t="shared" si="5"/>
        <v>6.153290881435459</v>
      </c>
      <c r="R66" s="94">
        <f t="shared" si="5"/>
        <v>11.178426873598186</v>
      </c>
      <c r="S66" s="35"/>
      <c r="AA66" s="35"/>
      <c r="AB66" s="35"/>
      <c r="AC66" s="35"/>
      <c r="AD66" s="35"/>
      <c r="AE66" s="35"/>
      <c r="AF66" s="35"/>
    </row>
    <row r="67" spans="1:32" s="90" customFormat="1" x14ac:dyDescent="0.3">
      <c r="A67" s="177"/>
      <c r="B67" s="49" t="s">
        <v>33</v>
      </c>
      <c r="C67" s="6">
        <v>8783</v>
      </c>
      <c r="D67" s="6">
        <v>7672</v>
      </c>
      <c r="E67" s="6">
        <v>955</v>
      </c>
      <c r="F67" s="6">
        <v>156</v>
      </c>
      <c r="G67" s="6">
        <v>715</v>
      </c>
      <c r="H67" s="6">
        <v>3264</v>
      </c>
      <c r="I67" s="6">
        <v>12763</v>
      </c>
      <c r="K67" s="177"/>
      <c r="L67" s="49" t="s">
        <v>33</v>
      </c>
      <c r="M67" s="94">
        <f t="shared" si="6"/>
        <v>68.816109065266787</v>
      </c>
      <c r="N67" s="94">
        <f t="shared" si="5"/>
        <v>60.111259108360102</v>
      </c>
      <c r="O67" s="94">
        <f t="shared" si="5"/>
        <v>7.4825667946407588</v>
      </c>
      <c r="P67" s="94">
        <f t="shared" si="5"/>
        <v>1.2222831622659249</v>
      </c>
      <c r="Q67" s="94">
        <f t="shared" si="5"/>
        <v>5.6021311603854897</v>
      </c>
      <c r="R67" s="94">
        <f t="shared" si="5"/>
        <v>25.573924625871658</v>
      </c>
      <c r="S67" s="35"/>
      <c r="AA67" s="35"/>
      <c r="AB67" s="35"/>
      <c r="AC67" s="35"/>
      <c r="AD67" s="35"/>
      <c r="AE67" s="35"/>
      <c r="AF67" s="35"/>
    </row>
    <row r="68" spans="1:32" s="90" customFormat="1" x14ac:dyDescent="0.3">
      <c r="A68" s="178"/>
      <c r="B68" s="79" t="s">
        <v>19</v>
      </c>
      <c r="C68" s="6">
        <v>12530</v>
      </c>
      <c r="D68" s="6">
        <v>11198</v>
      </c>
      <c r="E68" s="6">
        <v>1216</v>
      </c>
      <c r="F68" s="6">
        <v>117</v>
      </c>
      <c r="G68" s="6">
        <v>1430</v>
      </c>
      <c r="H68" s="6">
        <v>6700</v>
      </c>
      <c r="I68" s="6">
        <v>20660</v>
      </c>
      <c r="K68" s="178"/>
      <c r="L68" s="79" t="s">
        <v>19</v>
      </c>
      <c r="M68" s="94">
        <f t="shared" si="6"/>
        <v>60.648596321394002</v>
      </c>
      <c r="N68" s="94">
        <f t="shared" si="5"/>
        <v>54.201355275895445</v>
      </c>
      <c r="O68" s="94">
        <f t="shared" si="5"/>
        <v>5.8857696030977733</v>
      </c>
      <c r="P68" s="94">
        <f t="shared" si="5"/>
        <v>0.56631171345595355</v>
      </c>
      <c r="Q68" s="94">
        <f t="shared" si="5"/>
        <v>6.9215876089060995</v>
      </c>
      <c r="R68" s="94">
        <f t="shared" si="5"/>
        <v>32.429816069699903</v>
      </c>
      <c r="S68" s="35"/>
      <c r="AA68" s="35"/>
      <c r="AB68" s="35"/>
      <c r="AC68" s="35"/>
      <c r="AD68" s="35"/>
      <c r="AE68" s="35"/>
      <c r="AF68" s="35"/>
    </row>
    <row r="69" spans="1:32" s="90" customFormat="1" x14ac:dyDescent="0.3">
      <c r="A69" s="65"/>
      <c r="B69" s="89"/>
      <c r="C69" s="36"/>
      <c r="D69" s="36"/>
      <c r="E69" s="36"/>
      <c r="F69" s="36"/>
      <c r="G69" s="36"/>
      <c r="H69" s="36"/>
      <c r="I69" s="36">
        <f>SUM(I62:I68)</f>
        <v>415880</v>
      </c>
      <c r="K69" s="65"/>
      <c r="L69" s="89"/>
      <c r="M69" s="35"/>
      <c r="N69" s="35"/>
      <c r="O69" s="35"/>
      <c r="P69" s="35"/>
      <c r="Q69" s="35"/>
      <c r="R69" s="35"/>
      <c r="S69" s="35"/>
    </row>
    <row r="70" spans="1:32" s="90" customFormat="1" x14ac:dyDescent="0.3">
      <c r="A70" s="65"/>
      <c r="B70" s="89"/>
      <c r="C70" s="36"/>
      <c r="D70" s="36"/>
      <c r="E70" s="36"/>
      <c r="F70" s="36"/>
      <c r="G70" s="36"/>
      <c r="H70" s="36"/>
      <c r="I70" s="36"/>
      <c r="K70" s="65"/>
      <c r="L70" s="89"/>
      <c r="M70" s="35"/>
      <c r="N70" s="35"/>
      <c r="O70" s="35"/>
      <c r="P70" s="35"/>
      <c r="Q70" s="35"/>
      <c r="R70" s="35"/>
      <c r="S70" s="35"/>
    </row>
    <row r="71" spans="1:32" s="90" customFormat="1" ht="24.75" customHeight="1" x14ac:dyDescent="0.3">
      <c r="A71" s="197" t="s">
        <v>136</v>
      </c>
      <c r="B71" s="197"/>
      <c r="C71" s="197"/>
      <c r="D71" s="197"/>
      <c r="E71" s="197"/>
      <c r="F71" s="197"/>
      <c r="G71" s="197"/>
      <c r="H71" s="197"/>
      <c r="I71" s="197"/>
      <c r="K71" s="197" t="s">
        <v>136</v>
      </c>
      <c r="L71" s="197"/>
      <c r="M71" s="197"/>
      <c r="N71" s="197"/>
      <c r="O71" s="197"/>
      <c r="P71" s="197"/>
      <c r="Q71" s="197"/>
      <c r="R71" s="197"/>
      <c r="S71" s="141"/>
    </row>
    <row r="72" spans="1:32" s="48" customFormat="1" ht="27.75" customHeight="1" x14ac:dyDescent="0.3">
      <c r="A72" s="180" t="s">
        <v>43</v>
      </c>
      <c r="B72" s="214" t="s">
        <v>28</v>
      </c>
      <c r="C72" s="187" t="s">
        <v>0</v>
      </c>
      <c r="D72" s="187" t="s">
        <v>1</v>
      </c>
      <c r="E72" s="187" t="s">
        <v>2</v>
      </c>
      <c r="F72" s="187"/>
      <c r="G72" s="187" t="s">
        <v>3</v>
      </c>
      <c r="H72" s="187" t="s">
        <v>4</v>
      </c>
      <c r="I72" s="185" t="s">
        <v>40</v>
      </c>
      <c r="J72" s="90"/>
      <c r="K72" s="180" t="s">
        <v>43</v>
      </c>
      <c r="L72" s="195" t="s">
        <v>58</v>
      </c>
      <c r="M72" s="187" t="s">
        <v>0</v>
      </c>
      <c r="N72" s="187" t="s">
        <v>1</v>
      </c>
      <c r="O72" s="187" t="s">
        <v>2</v>
      </c>
      <c r="P72" s="187"/>
      <c r="Q72" s="187" t="s">
        <v>3</v>
      </c>
      <c r="R72" s="187" t="s">
        <v>4</v>
      </c>
      <c r="S72" s="141"/>
    </row>
    <row r="73" spans="1:32" s="48" customFormat="1" x14ac:dyDescent="0.3">
      <c r="A73" s="181"/>
      <c r="B73" s="189"/>
      <c r="C73" s="187"/>
      <c r="D73" s="187"/>
      <c r="E73" s="86" t="s">
        <v>6</v>
      </c>
      <c r="F73" s="86" t="s">
        <v>5</v>
      </c>
      <c r="G73" s="187"/>
      <c r="H73" s="187"/>
      <c r="I73" s="186"/>
      <c r="J73" s="73"/>
      <c r="K73" s="181"/>
      <c r="L73" s="196"/>
      <c r="M73" s="187"/>
      <c r="N73" s="187"/>
      <c r="O73" s="86" t="s">
        <v>6</v>
      </c>
      <c r="P73" s="86" t="s">
        <v>5</v>
      </c>
      <c r="Q73" s="187"/>
      <c r="R73" s="187"/>
      <c r="S73" s="141"/>
    </row>
    <row r="74" spans="1:32" s="48" customFormat="1" x14ac:dyDescent="0.3">
      <c r="A74" s="179" t="s">
        <v>44</v>
      </c>
      <c r="B74" s="100"/>
      <c r="C74" s="86"/>
      <c r="D74" s="86"/>
      <c r="E74" s="86"/>
      <c r="F74" s="86"/>
      <c r="G74" s="86"/>
      <c r="H74" s="86"/>
      <c r="I74" s="101"/>
      <c r="J74" s="73"/>
      <c r="K74" s="179" t="s">
        <v>44</v>
      </c>
      <c r="L74" s="100"/>
      <c r="M74" s="86"/>
      <c r="N74" s="86"/>
      <c r="O74" s="86"/>
      <c r="P74" s="86"/>
      <c r="Q74" s="86"/>
      <c r="R74" s="86"/>
      <c r="S74" s="141"/>
    </row>
    <row r="75" spans="1:32" s="48" customFormat="1" x14ac:dyDescent="0.3">
      <c r="A75" s="179"/>
      <c r="B75" s="102" t="s">
        <v>18</v>
      </c>
      <c r="C75" s="6">
        <v>12314</v>
      </c>
      <c r="D75" s="6">
        <v>10794</v>
      </c>
      <c r="E75" s="6">
        <v>1295</v>
      </c>
      <c r="F75" s="6">
        <v>225</v>
      </c>
      <c r="G75" s="6">
        <v>965</v>
      </c>
      <c r="H75" s="6">
        <v>948</v>
      </c>
      <c r="I75" s="6">
        <v>14226</v>
      </c>
      <c r="J75" s="73"/>
      <c r="K75" s="179"/>
      <c r="L75" s="102" t="s">
        <v>18</v>
      </c>
      <c r="M75" s="94">
        <f t="shared" ref="M75:R77" si="7">C75/$I75*100</f>
        <v>86.559820047799803</v>
      </c>
      <c r="N75" s="94">
        <f t="shared" si="7"/>
        <v>75.875158161113461</v>
      </c>
      <c r="O75" s="94">
        <f t="shared" si="7"/>
        <v>9.1030507521439628</v>
      </c>
      <c r="P75" s="94">
        <f t="shared" si="7"/>
        <v>1.5816111345423871</v>
      </c>
      <c r="Q75" s="94">
        <f t="shared" si="7"/>
        <v>6.7833544214817936</v>
      </c>
      <c r="R75" s="94">
        <f t="shared" si="7"/>
        <v>6.6638549135385912</v>
      </c>
      <c r="S75" s="35"/>
      <c r="AA75" s="35"/>
      <c r="AB75" s="35"/>
      <c r="AC75" s="35"/>
      <c r="AD75" s="35"/>
      <c r="AE75" s="35"/>
      <c r="AF75" s="35"/>
    </row>
    <row r="76" spans="1:32" s="48" customFormat="1" x14ac:dyDescent="0.3">
      <c r="A76" s="179"/>
      <c r="B76" s="79" t="s">
        <v>33</v>
      </c>
      <c r="C76" s="67">
        <v>1915</v>
      </c>
      <c r="D76" s="67">
        <v>1762</v>
      </c>
      <c r="E76" s="6">
        <v>141</v>
      </c>
      <c r="F76" s="6">
        <v>11</v>
      </c>
      <c r="G76" s="67">
        <v>79</v>
      </c>
      <c r="H76" s="67">
        <v>229</v>
      </c>
      <c r="I76" s="6">
        <v>2223</v>
      </c>
      <c r="J76" s="73"/>
      <c r="K76" s="179"/>
      <c r="L76" s="79" t="s">
        <v>33</v>
      </c>
      <c r="M76" s="94">
        <f t="shared" si="7"/>
        <v>86.144849302744035</v>
      </c>
      <c r="N76" s="94">
        <f t="shared" si="7"/>
        <v>79.262258209626637</v>
      </c>
      <c r="O76" s="94">
        <f t="shared" si="7"/>
        <v>6.3427800269905532</v>
      </c>
      <c r="P76" s="94">
        <f t="shared" si="7"/>
        <v>0.49482681061628431</v>
      </c>
      <c r="Q76" s="94">
        <f t="shared" si="7"/>
        <v>3.5537561853351329</v>
      </c>
      <c r="R76" s="94">
        <f t="shared" si="7"/>
        <v>10.301394511920828</v>
      </c>
      <c r="S76" s="35"/>
      <c r="AA76" s="35"/>
      <c r="AB76" s="35"/>
      <c r="AC76" s="35"/>
      <c r="AD76" s="35"/>
      <c r="AE76" s="35"/>
      <c r="AF76" s="35"/>
    </row>
    <row r="77" spans="1:32" s="48" customFormat="1" x14ac:dyDescent="0.3">
      <c r="A77" s="179"/>
      <c r="B77" s="103" t="s">
        <v>19</v>
      </c>
      <c r="C77" s="6">
        <v>1485</v>
      </c>
      <c r="D77" s="6">
        <v>1348</v>
      </c>
      <c r="E77" s="6">
        <v>126</v>
      </c>
      <c r="F77" s="6">
        <v>10</v>
      </c>
      <c r="G77" s="6">
        <v>60</v>
      </c>
      <c r="H77" s="6">
        <v>228</v>
      </c>
      <c r="I77" s="6">
        <v>1772</v>
      </c>
      <c r="J77" s="73"/>
      <c r="K77" s="179"/>
      <c r="L77" s="103" t="s">
        <v>19</v>
      </c>
      <c r="M77" s="94">
        <f t="shared" si="7"/>
        <v>83.803611738148987</v>
      </c>
      <c r="N77" s="94">
        <f t="shared" si="7"/>
        <v>76.07223476297969</v>
      </c>
      <c r="O77" s="94">
        <f t="shared" si="7"/>
        <v>7.1106094808126405</v>
      </c>
      <c r="P77" s="94">
        <f t="shared" si="7"/>
        <v>0.56433408577878108</v>
      </c>
      <c r="Q77" s="94">
        <f t="shared" si="7"/>
        <v>3.3860045146726865</v>
      </c>
      <c r="R77" s="94">
        <f t="shared" si="7"/>
        <v>12.866817155756207</v>
      </c>
      <c r="S77" s="35"/>
      <c r="AA77" s="35"/>
      <c r="AB77" s="35"/>
      <c r="AC77" s="35"/>
      <c r="AD77" s="35"/>
      <c r="AE77" s="35"/>
      <c r="AF77" s="35"/>
    </row>
    <row r="78" spans="1:32" s="48" customFormat="1" x14ac:dyDescent="0.3">
      <c r="A78" s="179" t="s">
        <v>54</v>
      </c>
      <c r="B78" s="103"/>
      <c r="C78" s="6"/>
      <c r="D78" s="6"/>
      <c r="E78" s="6"/>
      <c r="F78" s="6"/>
      <c r="G78" s="6"/>
      <c r="H78" s="6"/>
      <c r="I78" s="6"/>
      <c r="J78" s="73"/>
      <c r="K78" s="179" t="s">
        <v>54</v>
      </c>
      <c r="L78" s="103"/>
      <c r="M78" s="94"/>
      <c r="N78" s="94"/>
      <c r="O78" s="94"/>
      <c r="P78" s="94"/>
      <c r="Q78" s="94"/>
      <c r="R78" s="94"/>
      <c r="S78" s="35"/>
      <c r="AA78" s="35"/>
      <c r="AB78" s="35"/>
      <c r="AC78" s="35"/>
      <c r="AD78" s="35"/>
      <c r="AE78" s="35"/>
      <c r="AF78" s="35"/>
    </row>
    <row r="79" spans="1:32" s="48" customFormat="1" x14ac:dyDescent="0.3">
      <c r="A79" s="179"/>
      <c r="B79" s="102" t="s">
        <v>18</v>
      </c>
      <c r="C79" s="6">
        <v>18685</v>
      </c>
      <c r="D79" s="6">
        <v>14617</v>
      </c>
      <c r="E79" s="6">
        <v>3137</v>
      </c>
      <c r="F79" s="6">
        <v>931</v>
      </c>
      <c r="G79" s="6">
        <v>4034</v>
      </c>
      <c r="H79" s="6">
        <v>9191</v>
      </c>
      <c r="I79" s="6">
        <v>31909</v>
      </c>
      <c r="J79" s="73"/>
      <c r="K79" s="179"/>
      <c r="L79" s="102" t="s">
        <v>18</v>
      </c>
      <c r="M79" s="94">
        <f t="shared" ref="M79:R81" si="8">C79/$I79*100</f>
        <v>58.557146886458369</v>
      </c>
      <c r="N79" s="94">
        <f t="shared" si="8"/>
        <v>45.808392616503177</v>
      </c>
      <c r="O79" s="94">
        <f t="shared" si="8"/>
        <v>9.8310821398351571</v>
      </c>
      <c r="P79" s="94">
        <f t="shared" si="8"/>
        <v>2.917672130120029</v>
      </c>
      <c r="Q79" s="94">
        <f t="shared" si="8"/>
        <v>12.64220125983265</v>
      </c>
      <c r="R79" s="94">
        <f t="shared" si="8"/>
        <v>28.803785765771412</v>
      </c>
      <c r="S79" s="35"/>
      <c r="AA79" s="35"/>
      <c r="AB79" s="35"/>
      <c r="AC79" s="35"/>
      <c r="AD79" s="35"/>
      <c r="AE79" s="35"/>
      <c r="AF79" s="35"/>
    </row>
    <row r="80" spans="1:32" s="48" customFormat="1" x14ac:dyDescent="0.3">
      <c r="A80" s="179"/>
      <c r="B80" s="79" t="s">
        <v>33</v>
      </c>
      <c r="C80" s="67">
        <v>771</v>
      </c>
      <c r="D80" s="67">
        <v>606</v>
      </c>
      <c r="E80" s="67">
        <v>114</v>
      </c>
      <c r="F80" s="67">
        <v>51</v>
      </c>
      <c r="G80" s="67">
        <v>292</v>
      </c>
      <c r="H80" s="67">
        <v>880</v>
      </c>
      <c r="I80" s="6">
        <v>1944</v>
      </c>
      <c r="J80" s="73"/>
      <c r="K80" s="179"/>
      <c r="L80" s="79" t="s">
        <v>33</v>
      </c>
      <c r="M80" s="94">
        <f t="shared" si="8"/>
        <v>39.660493827160494</v>
      </c>
      <c r="N80" s="94">
        <f t="shared" si="8"/>
        <v>31.172839506172838</v>
      </c>
      <c r="O80" s="94">
        <f t="shared" si="8"/>
        <v>5.8641975308641969</v>
      </c>
      <c r="P80" s="94">
        <f t="shared" si="8"/>
        <v>2.6234567901234565</v>
      </c>
      <c r="Q80" s="94">
        <f t="shared" si="8"/>
        <v>15.020576131687244</v>
      </c>
      <c r="R80" s="94">
        <f t="shared" si="8"/>
        <v>45.267489711934154</v>
      </c>
      <c r="S80" s="35"/>
      <c r="AA80" s="35"/>
      <c r="AB80" s="35"/>
      <c r="AC80" s="35"/>
      <c r="AD80" s="35"/>
      <c r="AE80" s="35"/>
      <c r="AF80" s="35"/>
    </row>
    <row r="81" spans="1:32" s="48" customFormat="1" x14ac:dyDescent="0.3">
      <c r="A81" s="179"/>
      <c r="B81" s="103" t="s">
        <v>19</v>
      </c>
      <c r="C81" s="6">
        <v>1152</v>
      </c>
      <c r="D81" s="6">
        <v>972</v>
      </c>
      <c r="E81" s="6">
        <v>149</v>
      </c>
      <c r="F81" s="6">
        <v>31</v>
      </c>
      <c r="G81" s="6">
        <v>354</v>
      </c>
      <c r="H81" s="6">
        <v>1281</v>
      </c>
      <c r="I81" s="6">
        <v>2787</v>
      </c>
      <c r="J81" s="73"/>
      <c r="K81" s="179"/>
      <c r="L81" s="103" t="s">
        <v>19</v>
      </c>
      <c r="M81" s="94">
        <f t="shared" si="8"/>
        <v>41.33476856835307</v>
      </c>
      <c r="N81" s="94">
        <f t="shared" si="8"/>
        <v>34.876210979547899</v>
      </c>
      <c r="O81" s="94">
        <f t="shared" si="8"/>
        <v>5.3462504485109443</v>
      </c>
      <c r="P81" s="94">
        <f t="shared" si="8"/>
        <v>1.1123071402942231</v>
      </c>
      <c r="Q81" s="94">
        <f t="shared" si="8"/>
        <v>12.701829924650163</v>
      </c>
      <c r="R81" s="94">
        <f t="shared" si="8"/>
        <v>45.963401506996767</v>
      </c>
      <c r="S81" s="35"/>
      <c r="AA81" s="35"/>
      <c r="AB81" s="35"/>
      <c r="AC81" s="35"/>
      <c r="AD81" s="35"/>
      <c r="AE81" s="35"/>
      <c r="AF81" s="35"/>
    </row>
    <row r="82" spans="1:32" s="48" customFormat="1" x14ac:dyDescent="0.3">
      <c r="A82" s="179" t="s">
        <v>46</v>
      </c>
      <c r="B82" s="103"/>
      <c r="C82" s="6"/>
      <c r="D82" s="6"/>
      <c r="E82" s="6"/>
      <c r="F82" s="6"/>
      <c r="G82" s="6"/>
      <c r="H82" s="6"/>
      <c r="I82" s="6"/>
      <c r="J82" s="73"/>
      <c r="K82" s="179" t="s">
        <v>46</v>
      </c>
      <c r="L82" s="103"/>
      <c r="M82" s="94"/>
      <c r="N82" s="94"/>
      <c r="O82" s="94"/>
      <c r="P82" s="94"/>
      <c r="Q82" s="94"/>
      <c r="R82" s="94"/>
      <c r="S82" s="35"/>
    </row>
    <row r="83" spans="1:32" s="48" customFormat="1" x14ac:dyDescent="0.3">
      <c r="A83" s="179"/>
      <c r="B83" s="102" t="s">
        <v>18</v>
      </c>
      <c r="C83" s="6">
        <v>21022</v>
      </c>
      <c r="D83" s="6">
        <v>17193</v>
      </c>
      <c r="E83" s="6">
        <v>2877</v>
      </c>
      <c r="F83" s="6">
        <v>952</v>
      </c>
      <c r="G83" s="6">
        <v>2806</v>
      </c>
      <c r="H83" s="6">
        <v>4720</v>
      </c>
      <c r="I83" s="6">
        <v>28548</v>
      </c>
      <c r="J83" s="73"/>
      <c r="K83" s="179"/>
      <c r="L83" s="102" t="s">
        <v>18</v>
      </c>
      <c r="M83" s="94">
        <f t="shared" ref="M83:R85" si="9">C83/$I83*100</f>
        <v>73.6373826537761</v>
      </c>
      <c r="N83" s="94">
        <f t="shared" si="9"/>
        <v>60.224884405212279</v>
      </c>
      <c r="O83" s="94">
        <f t="shared" si="9"/>
        <v>10.077763766288356</v>
      </c>
      <c r="P83" s="94">
        <f t="shared" si="9"/>
        <v>3.3347344822754659</v>
      </c>
      <c r="Q83" s="94">
        <f t="shared" si="9"/>
        <v>9.8290598290598297</v>
      </c>
      <c r="R83" s="94">
        <f t="shared" si="9"/>
        <v>16.533557517164073</v>
      </c>
      <c r="S83" s="35"/>
      <c r="AA83" s="35"/>
      <c r="AB83" s="35"/>
      <c r="AC83" s="35"/>
      <c r="AD83" s="35"/>
      <c r="AE83" s="35"/>
      <c r="AF83" s="35"/>
    </row>
    <row r="84" spans="1:32" s="48" customFormat="1" x14ac:dyDescent="0.3">
      <c r="A84" s="179"/>
      <c r="B84" s="79" t="s">
        <v>33</v>
      </c>
      <c r="C84" s="67">
        <v>780</v>
      </c>
      <c r="D84" s="67">
        <v>644</v>
      </c>
      <c r="E84" s="6">
        <v>108</v>
      </c>
      <c r="F84" s="6">
        <v>28</v>
      </c>
      <c r="G84" s="67">
        <v>158</v>
      </c>
      <c r="H84" s="67">
        <v>381</v>
      </c>
      <c r="I84" s="6">
        <v>1319</v>
      </c>
      <c r="J84" s="73"/>
      <c r="K84" s="179"/>
      <c r="L84" s="79" t="s">
        <v>33</v>
      </c>
      <c r="M84" s="94">
        <f t="shared" si="9"/>
        <v>59.135708870356332</v>
      </c>
      <c r="N84" s="94">
        <f t="shared" si="9"/>
        <v>48.824867323730096</v>
      </c>
      <c r="O84" s="94">
        <f t="shared" si="9"/>
        <v>8.1880212282031835</v>
      </c>
      <c r="P84" s="94">
        <f t="shared" si="9"/>
        <v>2.1228203184230479</v>
      </c>
      <c r="Q84" s="94">
        <f t="shared" si="9"/>
        <v>11.978771796815769</v>
      </c>
      <c r="R84" s="94">
        <f t="shared" si="9"/>
        <v>28.885519332827904</v>
      </c>
      <c r="S84" s="35"/>
      <c r="AA84" s="35"/>
      <c r="AB84" s="35"/>
      <c r="AC84" s="35"/>
      <c r="AD84" s="35"/>
      <c r="AE84" s="35"/>
      <c r="AF84" s="35"/>
    </row>
    <row r="85" spans="1:32" s="48" customFormat="1" x14ac:dyDescent="0.3">
      <c r="A85" s="179"/>
      <c r="B85" s="103" t="s">
        <v>19</v>
      </c>
      <c r="C85" s="6">
        <v>822</v>
      </c>
      <c r="D85" s="6">
        <v>729</v>
      </c>
      <c r="E85" s="6">
        <v>73</v>
      </c>
      <c r="F85" s="6">
        <v>20</v>
      </c>
      <c r="G85" s="6">
        <v>190</v>
      </c>
      <c r="H85" s="6">
        <v>416</v>
      </c>
      <c r="I85" s="6">
        <v>1428</v>
      </c>
      <c r="J85" s="73"/>
      <c r="K85" s="179"/>
      <c r="L85" s="103" t="s">
        <v>19</v>
      </c>
      <c r="M85" s="94">
        <f t="shared" si="9"/>
        <v>57.563025210084028</v>
      </c>
      <c r="N85" s="94">
        <f t="shared" si="9"/>
        <v>51.05042016806722</v>
      </c>
      <c r="O85" s="94">
        <f t="shared" si="9"/>
        <v>5.1120448179271705</v>
      </c>
      <c r="P85" s="94">
        <f t="shared" si="9"/>
        <v>1.400560224089636</v>
      </c>
      <c r="Q85" s="94">
        <f t="shared" si="9"/>
        <v>13.305322128851541</v>
      </c>
      <c r="R85" s="94">
        <f t="shared" si="9"/>
        <v>29.131652661064429</v>
      </c>
      <c r="S85" s="35"/>
      <c r="AA85" s="35"/>
      <c r="AB85" s="35"/>
      <c r="AC85" s="35"/>
      <c r="AD85" s="35"/>
      <c r="AE85" s="35"/>
      <c r="AF85" s="35"/>
    </row>
    <row r="86" spans="1:32" s="48" customFormat="1" x14ac:dyDescent="0.3">
      <c r="A86" s="179" t="s">
        <v>55</v>
      </c>
      <c r="B86" s="103"/>
      <c r="C86" s="6"/>
      <c r="D86" s="6"/>
      <c r="E86" s="6"/>
      <c r="F86" s="6"/>
      <c r="G86" s="6"/>
      <c r="H86" s="6"/>
      <c r="I86" s="6"/>
      <c r="J86" s="73"/>
      <c r="K86" s="179" t="s">
        <v>55</v>
      </c>
      <c r="L86" s="103"/>
      <c r="M86" s="94"/>
      <c r="N86" s="94"/>
      <c r="O86" s="94"/>
      <c r="P86" s="94"/>
      <c r="Q86" s="94"/>
      <c r="R86" s="94"/>
      <c r="S86" s="35"/>
      <c r="AA86" s="35"/>
      <c r="AB86" s="35"/>
      <c r="AC86" s="35"/>
      <c r="AD86" s="35"/>
      <c r="AE86" s="35"/>
      <c r="AF86" s="35"/>
    </row>
    <row r="87" spans="1:32" s="48" customFormat="1" x14ac:dyDescent="0.3">
      <c r="A87" s="179"/>
      <c r="B87" s="102" t="s">
        <v>18</v>
      </c>
      <c r="C87" s="6">
        <v>185727</v>
      </c>
      <c r="D87" s="6">
        <v>155181</v>
      </c>
      <c r="E87" s="6">
        <v>25168</v>
      </c>
      <c r="F87" s="6">
        <v>5378</v>
      </c>
      <c r="G87" s="6">
        <v>13378</v>
      </c>
      <c r="H87" s="6">
        <v>23565</v>
      </c>
      <c r="I87" s="6">
        <v>222669</v>
      </c>
      <c r="J87" s="73"/>
      <c r="K87" s="179"/>
      <c r="L87" s="102" t="s">
        <v>18</v>
      </c>
      <c r="M87" s="94">
        <f t="shared" ref="M87:R89" si="10">C87/$I87*100</f>
        <v>83.409455290139178</v>
      </c>
      <c r="N87" s="94">
        <f t="shared" si="10"/>
        <v>69.691335569836838</v>
      </c>
      <c r="O87" s="94">
        <f t="shared" si="10"/>
        <v>11.30287556866919</v>
      </c>
      <c r="P87" s="94">
        <f t="shared" si="10"/>
        <v>2.4152441516331415</v>
      </c>
      <c r="Q87" s="94">
        <f t="shared" si="10"/>
        <v>6.0080208740327574</v>
      </c>
      <c r="R87" s="94">
        <f t="shared" si="10"/>
        <v>10.582972932918368</v>
      </c>
      <c r="S87" s="35"/>
      <c r="AA87" s="35"/>
      <c r="AB87" s="35"/>
      <c r="AC87" s="35"/>
      <c r="AD87" s="35"/>
      <c r="AE87" s="35"/>
      <c r="AF87" s="35"/>
    </row>
    <row r="88" spans="1:32" s="48" customFormat="1" x14ac:dyDescent="0.3">
      <c r="A88" s="179"/>
      <c r="B88" s="79" t="s">
        <v>33</v>
      </c>
      <c r="C88" s="67">
        <v>4414</v>
      </c>
      <c r="D88" s="67">
        <v>3671</v>
      </c>
      <c r="E88" s="67">
        <v>591</v>
      </c>
      <c r="F88" s="67">
        <v>152</v>
      </c>
      <c r="G88" s="67">
        <v>622</v>
      </c>
      <c r="H88" s="67">
        <v>1654</v>
      </c>
      <c r="I88" s="6">
        <v>6690</v>
      </c>
      <c r="J88" s="73"/>
      <c r="K88" s="179"/>
      <c r="L88" s="79" t="s">
        <v>33</v>
      </c>
      <c r="M88" s="94">
        <f t="shared" si="10"/>
        <v>65.979073243647235</v>
      </c>
      <c r="N88" s="94">
        <f t="shared" si="10"/>
        <v>54.872944693572499</v>
      </c>
      <c r="O88" s="94">
        <f t="shared" si="10"/>
        <v>8.8340807174887885</v>
      </c>
      <c r="P88" s="94">
        <f t="shared" si="10"/>
        <v>2.2720478325859492</v>
      </c>
      <c r="Q88" s="94">
        <f t="shared" si="10"/>
        <v>9.2974588938714504</v>
      </c>
      <c r="R88" s="94">
        <f t="shared" si="10"/>
        <v>24.723467862481314</v>
      </c>
      <c r="S88" s="35"/>
      <c r="AA88" s="35"/>
      <c r="AB88" s="35"/>
      <c r="AC88" s="35"/>
      <c r="AD88" s="35"/>
      <c r="AE88" s="35"/>
      <c r="AF88" s="35"/>
    </row>
    <row r="89" spans="1:32" s="48" customFormat="1" x14ac:dyDescent="0.3">
      <c r="A89" s="179"/>
      <c r="B89" s="103" t="s">
        <v>19</v>
      </c>
      <c r="C89" s="6">
        <v>4970</v>
      </c>
      <c r="D89" s="6">
        <v>4268</v>
      </c>
      <c r="E89" s="6">
        <v>587</v>
      </c>
      <c r="F89" s="6">
        <v>115</v>
      </c>
      <c r="G89" s="6">
        <v>851</v>
      </c>
      <c r="H89" s="6">
        <v>2527</v>
      </c>
      <c r="I89" s="6">
        <v>8349</v>
      </c>
      <c r="J89" s="73"/>
      <c r="K89" s="179"/>
      <c r="L89" s="103" t="s">
        <v>19</v>
      </c>
      <c r="M89" s="94">
        <f t="shared" si="10"/>
        <v>59.52808719607139</v>
      </c>
      <c r="N89" s="94">
        <f t="shared" si="10"/>
        <v>51.119894598155469</v>
      </c>
      <c r="O89" s="94">
        <f t="shared" si="10"/>
        <v>7.0307821295963597</v>
      </c>
      <c r="P89" s="94">
        <f t="shared" si="10"/>
        <v>1.3774104683195594</v>
      </c>
      <c r="Q89" s="94">
        <f t="shared" si="10"/>
        <v>10.192837465564738</v>
      </c>
      <c r="R89" s="94">
        <f t="shared" si="10"/>
        <v>30.267097856030663</v>
      </c>
      <c r="S89" s="35"/>
      <c r="AA89" s="35"/>
      <c r="AB89" s="35"/>
      <c r="AC89" s="35"/>
      <c r="AD89" s="35"/>
      <c r="AE89" s="35"/>
      <c r="AF89" s="35"/>
    </row>
    <row r="90" spans="1:32" s="90" customFormat="1" x14ac:dyDescent="0.3">
      <c r="I90" s="36">
        <f>SUM(I75:I89)</f>
        <v>323864</v>
      </c>
    </row>
    <row r="91" spans="1:32" s="90" customFormat="1" x14ac:dyDescent="0.3">
      <c r="A91" s="59"/>
      <c r="B91" s="36"/>
      <c r="C91" s="36"/>
      <c r="D91" s="36"/>
      <c r="E91" s="36"/>
      <c r="F91" s="36"/>
      <c r="G91" s="36"/>
      <c r="H91" s="36"/>
      <c r="I91" s="36"/>
      <c r="K91" s="59"/>
      <c r="L91" s="35"/>
      <c r="M91" s="35"/>
      <c r="N91" s="35"/>
      <c r="O91" s="35"/>
      <c r="P91" s="35"/>
      <c r="Q91" s="35"/>
    </row>
    <row r="92" spans="1:32" s="90" customFormat="1" ht="27" customHeight="1" x14ac:dyDescent="0.3">
      <c r="A92" s="197" t="s">
        <v>137</v>
      </c>
      <c r="B92" s="197"/>
      <c r="C92" s="197"/>
      <c r="D92" s="197"/>
      <c r="E92" s="197"/>
      <c r="F92" s="197"/>
      <c r="G92" s="197"/>
      <c r="H92" s="197"/>
      <c r="I92" s="197"/>
      <c r="K92" s="197" t="s">
        <v>137</v>
      </c>
      <c r="L92" s="197"/>
      <c r="M92" s="197"/>
      <c r="N92" s="197"/>
      <c r="O92" s="197"/>
      <c r="P92" s="197"/>
      <c r="Q92" s="197"/>
      <c r="R92" s="197"/>
      <c r="S92" s="141"/>
    </row>
    <row r="93" spans="1:32" s="48" customFormat="1" ht="23.25" customHeight="1" x14ac:dyDescent="0.3">
      <c r="A93" s="208" t="s">
        <v>43</v>
      </c>
      <c r="B93" s="214" t="s">
        <v>28</v>
      </c>
      <c r="C93" s="209" t="s">
        <v>0</v>
      </c>
      <c r="D93" s="209" t="s">
        <v>1</v>
      </c>
      <c r="E93" s="210" t="s">
        <v>2</v>
      </c>
      <c r="F93" s="211"/>
      <c r="G93" s="209" t="s">
        <v>3</v>
      </c>
      <c r="H93" s="209" t="s">
        <v>4</v>
      </c>
      <c r="I93" s="209" t="s">
        <v>40</v>
      </c>
      <c r="J93" s="90"/>
      <c r="K93" s="180" t="s">
        <v>43</v>
      </c>
      <c r="L93" s="188" t="s">
        <v>10</v>
      </c>
      <c r="M93" s="185" t="s">
        <v>0</v>
      </c>
      <c r="N93" s="185" t="s">
        <v>1</v>
      </c>
      <c r="O93" s="200" t="s">
        <v>2</v>
      </c>
      <c r="P93" s="201"/>
      <c r="Q93" s="185" t="s">
        <v>3</v>
      </c>
      <c r="R93" s="185" t="s">
        <v>4</v>
      </c>
      <c r="S93" s="141"/>
    </row>
    <row r="94" spans="1:32" s="48" customFormat="1" x14ac:dyDescent="0.3">
      <c r="A94" s="181"/>
      <c r="B94" s="189"/>
      <c r="C94" s="186"/>
      <c r="D94" s="186"/>
      <c r="E94" s="86" t="s">
        <v>6</v>
      </c>
      <c r="F94" s="86" t="s">
        <v>5</v>
      </c>
      <c r="G94" s="186"/>
      <c r="H94" s="186"/>
      <c r="I94" s="186"/>
      <c r="J94" s="73"/>
      <c r="K94" s="181"/>
      <c r="L94" s="189"/>
      <c r="M94" s="186"/>
      <c r="N94" s="186"/>
      <c r="O94" s="86" t="s">
        <v>6</v>
      </c>
      <c r="P94" s="86" t="s">
        <v>5</v>
      </c>
      <c r="Q94" s="186"/>
      <c r="R94" s="186"/>
      <c r="S94" s="141"/>
    </row>
    <row r="95" spans="1:32" s="48" customFormat="1" x14ac:dyDescent="0.3">
      <c r="A95" s="179" t="s">
        <v>44</v>
      </c>
      <c r="B95" s="87"/>
      <c r="C95" s="88"/>
      <c r="D95" s="88"/>
      <c r="E95" s="88"/>
      <c r="F95" s="88"/>
      <c r="G95" s="88"/>
      <c r="H95" s="88"/>
      <c r="I95" s="6"/>
      <c r="J95" s="73"/>
      <c r="K95" s="179" t="s">
        <v>44</v>
      </c>
      <c r="L95" s="49"/>
      <c r="M95" s="88"/>
      <c r="N95" s="88"/>
      <c r="O95" s="88"/>
      <c r="P95" s="88"/>
      <c r="Q95" s="88"/>
      <c r="R95" s="88"/>
      <c r="S95" s="97"/>
    </row>
    <row r="96" spans="1:32" s="48" customFormat="1" x14ac:dyDescent="0.3">
      <c r="A96" s="179"/>
      <c r="B96" s="77" t="s">
        <v>18</v>
      </c>
      <c r="C96" s="6">
        <v>4711</v>
      </c>
      <c r="D96" s="6">
        <v>4140</v>
      </c>
      <c r="E96" s="6">
        <v>479</v>
      </c>
      <c r="F96" s="6">
        <v>92</v>
      </c>
      <c r="G96" s="6">
        <v>487</v>
      </c>
      <c r="H96" s="6">
        <v>478</v>
      </c>
      <c r="I96" s="6">
        <v>5676</v>
      </c>
      <c r="J96" s="73"/>
      <c r="K96" s="179"/>
      <c r="L96" s="77" t="s">
        <v>18</v>
      </c>
      <c r="M96" s="94">
        <f t="shared" ref="M96:R98" si="11">C96/$I96*100</f>
        <v>82.998590556730093</v>
      </c>
      <c r="N96" s="94">
        <f t="shared" si="11"/>
        <v>72.938689217758991</v>
      </c>
      <c r="O96" s="94">
        <f t="shared" si="11"/>
        <v>8.439041578576461</v>
      </c>
      <c r="P96" s="94">
        <f t="shared" si="11"/>
        <v>1.620859760394644</v>
      </c>
      <c r="Q96" s="94">
        <f t="shared" si="11"/>
        <v>8.5799859055673018</v>
      </c>
      <c r="R96" s="94">
        <f t="shared" si="11"/>
        <v>8.4214235377026068</v>
      </c>
      <c r="S96" s="35"/>
      <c r="AA96" s="35"/>
      <c r="AB96" s="35"/>
      <c r="AC96" s="35"/>
      <c r="AD96" s="35"/>
      <c r="AE96" s="35"/>
      <c r="AF96" s="35"/>
    </row>
    <row r="97" spans="1:32" s="48" customFormat="1" x14ac:dyDescent="0.3">
      <c r="A97" s="179"/>
      <c r="B97" s="49" t="s">
        <v>33</v>
      </c>
      <c r="C97" s="6">
        <v>799</v>
      </c>
      <c r="D97" s="6">
        <v>731</v>
      </c>
      <c r="E97" s="6">
        <v>61</v>
      </c>
      <c r="F97" s="6">
        <v>7</v>
      </c>
      <c r="G97" s="6">
        <v>40</v>
      </c>
      <c r="H97" s="6">
        <v>108</v>
      </c>
      <c r="I97" s="6">
        <v>947</v>
      </c>
      <c r="J97" s="73"/>
      <c r="K97" s="179"/>
      <c r="L97" s="49" t="s">
        <v>33</v>
      </c>
      <c r="M97" s="94">
        <f t="shared" si="11"/>
        <v>84.371700105596631</v>
      </c>
      <c r="N97" s="94">
        <f t="shared" si="11"/>
        <v>77.191129883843715</v>
      </c>
      <c r="O97" s="94">
        <f t="shared" si="11"/>
        <v>6.4413938753959874</v>
      </c>
      <c r="P97" s="94">
        <f t="shared" si="11"/>
        <v>0.73917634635691654</v>
      </c>
      <c r="Q97" s="94">
        <f t="shared" si="11"/>
        <v>4.2238648363252373</v>
      </c>
      <c r="R97" s="94">
        <f t="shared" si="11"/>
        <v>11.404435058078141</v>
      </c>
      <c r="S97" s="35"/>
      <c r="AA97" s="35"/>
      <c r="AB97" s="35"/>
      <c r="AC97" s="35"/>
      <c r="AD97" s="35"/>
      <c r="AE97" s="35"/>
      <c r="AF97" s="35"/>
    </row>
    <row r="98" spans="1:32" s="48" customFormat="1" x14ac:dyDescent="0.3">
      <c r="A98" s="179"/>
      <c r="B98" s="49" t="s">
        <v>19</v>
      </c>
      <c r="C98" s="6">
        <v>687</v>
      </c>
      <c r="D98" s="6">
        <v>622</v>
      </c>
      <c r="E98" s="6">
        <v>57</v>
      </c>
      <c r="F98" s="6">
        <v>8</v>
      </c>
      <c r="G98" s="6">
        <v>29</v>
      </c>
      <c r="H98" s="6">
        <v>115</v>
      </c>
      <c r="I98" s="6">
        <v>831</v>
      </c>
      <c r="J98" s="73"/>
      <c r="K98" s="179"/>
      <c r="L98" s="49" t="s">
        <v>19</v>
      </c>
      <c r="M98" s="94">
        <f t="shared" si="11"/>
        <v>82.671480144404327</v>
      </c>
      <c r="N98" s="94">
        <f t="shared" si="11"/>
        <v>74.849578820697957</v>
      </c>
      <c r="O98" s="94">
        <f t="shared" si="11"/>
        <v>6.8592057761732859</v>
      </c>
      <c r="P98" s="94">
        <f t="shared" si="11"/>
        <v>0.96269554753309272</v>
      </c>
      <c r="Q98" s="94">
        <f t="shared" si="11"/>
        <v>3.4897713598074609</v>
      </c>
      <c r="R98" s="94">
        <f t="shared" si="11"/>
        <v>13.838748495788206</v>
      </c>
      <c r="S98" s="35"/>
      <c r="AA98" s="35"/>
      <c r="AB98" s="35"/>
      <c r="AC98" s="35"/>
      <c r="AD98" s="35"/>
      <c r="AE98" s="35"/>
      <c r="AF98" s="35"/>
    </row>
    <row r="99" spans="1:32" s="48" customFormat="1" x14ac:dyDescent="0.3">
      <c r="A99" s="179" t="s">
        <v>54</v>
      </c>
      <c r="B99" s="87"/>
      <c r="C99" s="6"/>
      <c r="D99" s="6"/>
      <c r="E99" s="6"/>
      <c r="F99" s="6"/>
      <c r="G99" s="6"/>
      <c r="H99" s="6"/>
      <c r="I99" s="6"/>
      <c r="J99" s="73"/>
      <c r="K99" s="179" t="s">
        <v>54</v>
      </c>
      <c r="L99" s="49"/>
      <c r="M99" s="94"/>
      <c r="N99" s="94"/>
      <c r="O99" s="94"/>
      <c r="P99" s="94"/>
      <c r="Q99" s="94"/>
      <c r="R99" s="94"/>
      <c r="S99" s="35"/>
      <c r="AA99" s="35"/>
      <c r="AB99" s="35"/>
      <c r="AC99" s="35"/>
      <c r="AD99" s="35"/>
      <c r="AE99" s="35"/>
      <c r="AF99" s="35"/>
    </row>
    <row r="100" spans="1:32" s="48" customFormat="1" x14ac:dyDescent="0.3">
      <c r="A100" s="179"/>
      <c r="B100" s="77" t="s">
        <v>18</v>
      </c>
      <c r="C100" s="6">
        <v>6869</v>
      </c>
      <c r="D100" s="6">
        <v>5229</v>
      </c>
      <c r="E100" s="6">
        <v>1246</v>
      </c>
      <c r="F100" s="6">
        <v>394</v>
      </c>
      <c r="G100" s="6">
        <v>1773</v>
      </c>
      <c r="H100" s="6">
        <v>4598</v>
      </c>
      <c r="I100" s="6">
        <v>13240</v>
      </c>
      <c r="J100" s="73"/>
      <c r="K100" s="179"/>
      <c r="L100" s="77" t="s">
        <v>18</v>
      </c>
      <c r="M100" s="94">
        <f t="shared" ref="M100:R102" si="12">C100/$I100*100</f>
        <v>51.880664652567972</v>
      </c>
      <c r="N100" s="94">
        <f t="shared" si="12"/>
        <v>39.493957703927492</v>
      </c>
      <c r="O100" s="94">
        <f t="shared" si="12"/>
        <v>9.4108761329305146</v>
      </c>
      <c r="P100" s="94">
        <f t="shared" si="12"/>
        <v>2.97583081570997</v>
      </c>
      <c r="Q100" s="94">
        <f t="shared" si="12"/>
        <v>13.391238670694863</v>
      </c>
      <c r="R100" s="94">
        <f t="shared" si="12"/>
        <v>34.728096676737159</v>
      </c>
      <c r="S100" s="35"/>
      <c r="AA100" s="35"/>
      <c r="AB100" s="35"/>
      <c r="AC100" s="35"/>
      <c r="AD100" s="35"/>
      <c r="AE100" s="35"/>
      <c r="AF100" s="35"/>
    </row>
    <row r="101" spans="1:32" s="48" customFormat="1" x14ac:dyDescent="0.3">
      <c r="A101" s="179"/>
      <c r="B101" s="49" t="s">
        <v>33</v>
      </c>
      <c r="C101" s="6">
        <v>383</v>
      </c>
      <c r="D101" s="6">
        <v>300</v>
      </c>
      <c r="E101" s="6">
        <v>63</v>
      </c>
      <c r="F101" s="6">
        <v>20</v>
      </c>
      <c r="G101" s="6">
        <v>143</v>
      </c>
      <c r="H101" s="6">
        <v>471</v>
      </c>
      <c r="I101" s="6">
        <v>996</v>
      </c>
      <c r="J101" s="73"/>
      <c r="K101" s="179"/>
      <c r="L101" s="49" t="s">
        <v>33</v>
      </c>
      <c r="M101" s="94">
        <f t="shared" si="12"/>
        <v>38.453815261044177</v>
      </c>
      <c r="N101" s="94">
        <f t="shared" si="12"/>
        <v>30.120481927710845</v>
      </c>
      <c r="O101" s="94">
        <f t="shared" si="12"/>
        <v>6.3253012048192767</v>
      </c>
      <c r="P101" s="94">
        <f t="shared" si="12"/>
        <v>2.0080321285140563</v>
      </c>
      <c r="Q101" s="94">
        <f t="shared" si="12"/>
        <v>14.357429718875503</v>
      </c>
      <c r="R101" s="94">
        <f t="shared" si="12"/>
        <v>47.289156626506021</v>
      </c>
      <c r="S101" s="35"/>
      <c r="AA101" s="35"/>
      <c r="AB101" s="35"/>
      <c r="AC101" s="35"/>
      <c r="AD101" s="35"/>
      <c r="AE101" s="35"/>
      <c r="AF101" s="35"/>
    </row>
    <row r="102" spans="1:32" s="48" customFormat="1" x14ac:dyDescent="0.3">
      <c r="A102" s="179"/>
      <c r="B102" s="49" t="s">
        <v>19</v>
      </c>
      <c r="C102" s="6">
        <v>459</v>
      </c>
      <c r="D102" s="6">
        <v>382</v>
      </c>
      <c r="E102" s="6">
        <v>60</v>
      </c>
      <c r="F102" s="6">
        <v>16</v>
      </c>
      <c r="G102" s="6">
        <v>139</v>
      </c>
      <c r="H102" s="6">
        <v>554</v>
      </c>
      <c r="I102" s="6">
        <v>1151</v>
      </c>
      <c r="J102" s="73"/>
      <c r="K102" s="179"/>
      <c r="L102" s="49" t="s">
        <v>19</v>
      </c>
      <c r="M102" s="94">
        <f t="shared" si="12"/>
        <v>39.878366637706343</v>
      </c>
      <c r="N102" s="94">
        <f t="shared" si="12"/>
        <v>33.188531711555171</v>
      </c>
      <c r="O102" s="94">
        <f t="shared" si="12"/>
        <v>5.2128583840139004</v>
      </c>
      <c r="P102" s="94">
        <f t="shared" si="12"/>
        <v>1.3900955690703736</v>
      </c>
      <c r="Q102" s="94">
        <f t="shared" si="12"/>
        <v>12.076455256298871</v>
      </c>
      <c r="R102" s="94">
        <f t="shared" si="12"/>
        <v>48.132059079061683</v>
      </c>
      <c r="S102" s="35"/>
      <c r="AA102" s="35"/>
      <c r="AB102" s="35"/>
      <c r="AC102" s="35"/>
      <c r="AD102" s="35"/>
      <c r="AE102" s="35"/>
      <c r="AF102" s="35"/>
    </row>
    <row r="103" spans="1:32" s="48" customFormat="1" x14ac:dyDescent="0.3">
      <c r="A103" s="179" t="s">
        <v>46</v>
      </c>
      <c r="B103" s="87"/>
      <c r="C103" s="6"/>
      <c r="D103" s="6"/>
      <c r="E103" s="6"/>
      <c r="F103" s="6"/>
      <c r="G103" s="6"/>
      <c r="H103" s="6"/>
      <c r="I103" s="6"/>
      <c r="J103" s="73"/>
      <c r="K103" s="179" t="s">
        <v>46</v>
      </c>
      <c r="L103" s="87"/>
      <c r="M103" s="94"/>
      <c r="N103" s="94"/>
      <c r="O103" s="94"/>
      <c r="P103" s="94"/>
      <c r="Q103" s="94"/>
      <c r="R103" s="94"/>
      <c r="S103" s="35"/>
    </row>
    <row r="104" spans="1:32" s="48" customFormat="1" x14ac:dyDescent="0.3">
      <c r="A104" s="179"/>
      <c r="B104" s="77" t="s">
        <v>18</v>
      </c>
      <c r="C104" s="6">
        <v>8009</v>
      </c>
      <c r="D104" s="6">
        <v>6486</v>
      </c>
      <c r="E104" s="6">
        <v>1176</v>
      </c>
      <c r="F104" s="6">
        <v>347</v>
      </c>
      <c r="G104" s="6">
        <v>1249</v>
      </c>
      <c r="H104" s="6">
        <v>2209</v>
      </c>
      <c r="I104" s="6">
        <v>11467</v>
      </c>
      <c r="J104" s="73"/>
      <c r="K104" s="179"/>
      <c r="L104" s="77" t="s">
        <v>18</v>
      </c>
      <c r="M104" s="94">
        <f t="shared" ref="M104:R106" si="13">C104/$I104*100</f>
        <v>69.843899886631206</v>
      </c>
      <c r="N104" s="94">
        <f t="shared" si="13"/>
        <v>56.562309235196651</v>
      </c>
      <c r="O104" s="94">
        <f t="shared" si="13"/>
        <v>10.255515828028255</v>
      </c>
      <c r="P104" s="94">
        <f t="shared" si="13"/>
        <v>3.0260748234062964</v>
      </c>
      <c r="Q104" s="94">
        <f t="shared" si="13"/>
        <v>10.892125228917763</v>
      </c>
      <c r="R104" s="94">
        <f t="shared" si="13"/>
        <v>19.263974884451031</v>
      </c>
      <c r="S104" s="35"/>
      <c r="AA104" s="35"/>
      <c r="AB104" s="35"/>
      <c r="AC104" s="35"/>
      <c r="AD104" s="35"/>
      <c r="AE104" s="35"/>
      <c r="AF104" s="35"/>
    </row>
    <row r="105" spans="1:32" s="48" customFormat="1" x14ac:dyDescent="0.3">
      <c r="A105" s="179"/>
      <c r="B105" s="49" t="s">
        <v>33</v>
      </c>
      <c r="C105" s="6">
        <v>350</v>
      </c>
      <c r="D105" s="6">
        <v>286</v>
      </c>
      <c r="E105" s="6">
        <v>52</v>
      </c>
      <c r="F105" s="6">
        <v>12</v>
      </c>
      <c r="G105" s="6">
        <v>87</v>
      </c>
      <c r="H105" s="6">
        <v>197</v>
      </c>
      <c r="I105" s="6">
        <v>633</v>
      </c>
      <c r="J105" s="73"/>
      <c r="K105" s="179"/>
      <c r="L105" s="49" t="s">
        <v>33</v>
      </c>
      <c r="M105" s="94">
        <f t="shared" si="13"/>
        <v>55.292259083728283</v>
      </c>
      <c r="N105" s="94">
        <f t="shared" si="13"/>
        <v>45.181674565560819</v>
      </c>
      <c r="O105" s="94">
        <f t="shared" si="13"/>
        <v>8.2148499210110586</v>
      </c>
      <c r="P105" s="94">
        <f t="shared" si="13"/>
        <v>1.8957345971563981</v>
      </c>
      <c r="Q105" s="94">
        <f t="shared" si="13"/>
        <v>13.744075829383887</v>
      </c>
      <c r="R105" s="94">
        <f t="shared" si="13"/>
        <v>31.121642969984205</v>
      </c>
      <c r="S105" s="35"/>
      <c r="AA105" s="35"/>
      <c r="AB105" s="35"/>
      <c r="AC105" s="35"/>
      <c r="AD105" s="35"/>
      <c r="AE105" s="35"/>
      <c r="AF105" s="35"/>
    </row>
    <row r="106" spans="1:32" s="48" customFormat="1" x14ac:dyDescent="0.3">
      <c r="A106" s="179"/>
      <c r="B106" s="49" t="s">
        <v>19</v>
      </c>
      <c r="C106" s="6">
        <v>380</v>
      </c>
      <c r="D106" s="6">
        <v>329</v>
      </c>
      <c r="E106" s="6">
        <v>38</v>
      </c>
      <c r="F106" s="6">
        <v>13</v>
      </c>
      <c r="G106" s="6">
        <v>86</v>
      </c>
      <c r="H106" s="6">
        <v>200</v>
      </c>
      <c r="I106" s="6">
        <v>667</v>
      </c>
      <c r="J106" s="73"/>
      <c r="K106" s="179"/>
      <c r="L106" s="49" t="s">
        <v>19</v>
      </c>
      <c r="M106" s="94">
        <f t="shared" si="13"/>
        <v>56.971514242878563</v>
      </c>
      <c r="N106" s="94">
        <f t="shared" si="13"/>
        <v>49.325337331334332</v>
      </c>
      <c r="O106" s="94">
        <f t="shared" si="13"/>
        <v>5.6971514242878563</v>
      </c>
      <c r="P106" s="94">
        <f t="shared" si="13"/>
        <v>1.9490254872563717</v>
      </c>
      <c r="Q106" s="94">
        <f t="shared" si="13"/>
        <v>12.893553223388308</v>
      </c>
      <c r="R106" s="94">
        <f t="shared" si="13"/>
        <v>29.985007496251875</v>
      </c>
      <c r="S106" s="35"/>
      <c r="AA106" s="35"/>
      <c r="AB106" s="35"/>
      <c r="AC106" s="35"/>
      <c r="AD106" s="35"/>
      <c r="AE106" s="35"/>
      <c r="AF106" s="35"/>
    </row>
    <row r="107" spans="1:32" s="48" customFormat="1" x14ac:dyDescent="0.3">
      <c r="A107" s="179" t="s">
        <v>55</v>
      </c>
      <c r="B107" s="87"/>
      <c r="C107" s="6"/>
      <c r="D107" s="6"/>
      <c r="E107" s="6"/>
      <c r="F107" s="6"/>
      <c r="G107" s="6"/>
      <c r="H107" s="6"/>
      <c r="I107" s="6"/>
      <c r="J107" s="73"/>
      <c r="K107" s="179" t="s">
        <v>55</v>
      </c>
      <c r="L107" s="87"/>
      <c r="M107" s="94"/>
      <c r="N107" s="94"/>
      <c r="O107" s="94"/>
      <c r="P107" s="94"/>
      <c r="Q107" s="94"/>
      <c r="R107" s="94"/>
      <c r="S107" s="35"/>
      <c r="AA107" s="35"/>
      <c r="AB107" s="35"/>
      <c r="AC107" s="35"/>
      <c r="AD107" s="35"/>
      <c r="AE107" s="35"/>
      <c r="AF107" s="35"/>
    </row>
    <row r="108" spans="1:32" s="48" customFormat="1" x14ac:dyDescent="0.3">
      <c r="A108" s="179"/>
      <c r="B108" s="77" t="s">
        <v>18</v>
      </c>
      <c r="C108" s="6">
        <v>77354</v>
      </c>
      <c r="D108" s="6">
        <v>64650</v>
      </c>
      <c r="E108" s="6">
        <v>10435</v>
      </c>
      <c r="F108" s="6">
        <v>2269</v>
      </c>
      <c r="G108" s="6">
        <v>7310</v>
      </c>
      <c r="H108" s="6">
        <v>12573</v>
      </c>
      <c r="I108" s="6">
        <v>97237</v>
      </c>
      <c r="J108" s="73"/>
      <c r="K108" s="179"/>
      <c r="L108" s="77" t="s">
        <v>18</v>
      </c>
      <c r="M108" s="94">
        <f t="shared" ref="M108:R110" si="14">C108/$I108*100</f>
        <v>79.552022378312785</v>
      </c>
      <c r="N108" s="94">
        <f t="shared" si="14"/>
        <v>66.487036827545069</v>
      </c>
      <c r="O108" s="94">
        <f t="shared" si="14"/>
        <v>10.731511667369418</v>
      </c>
      <c r="P108" s="94">
        <f t="shared" si="14"/>
        <v>2.3334738833982951</v>
      </c>
      <c r="Q108" s="94">
        <f t="shared" si="14"/>
        <v>7.5177144502607023</v>
      </c>
      <c r="R108" s="94">
        <f t="shared" si="14"/>
        <v>12.930263171426514</v>
      </c>
      <c r="S108" s="35"/>
      <c r="AA108" s="35"/>
      <c r="AB108" s="35"/>
      <c r="AC108" s="35"/>
      <c r="AD108" s="35"/>
      <c r="AE108" s="35"/>
      <c r="AF108" s="35"/>
    </row>
    <row r="109" spans="1:32" s="48" customFormat="1" x14ac:dyDescent="0.3">
      <c r="A109" s="179"/>
      <c r="B109" s="49" t="s">
        <v>33</v>
      </c>
      <c r="C109" s="6">
        <v>2431</v>
      </c>
      <c r="D109" s="6">
        <v>2009</v>
      </c>
      <c r="E109" s="6">
        <v>340</v>
      </c>
      <c r="F109" s="6">
        <v>81</v>
      </c>
      <c r="G109" s="6">
        <v>404</v>
      </c>
      <c r="H109" s="6">
        <v>993</v>
      </c>
      <c r="I109" s="6">
        <v>3827</v>
      </c>
      <c r="J109" s="73"/>
      <c r="K109" s="179"/>
      <c r="L109" s="49" t="s">
        <v>33</v>
      </c>
      <c r="M109" s="94">
        <f t="shared" si="14"/>
        <v>63.522341259472171</v>
      </c>
      <c r="N109" s="94">
        <f t="shared" si="14"/>
        <v>52.495427227593417</v>
      </c>
      <c r="O109" s="94">
        <f t="shared" si="14"/>
        <v>8.8842435327933114</v>
      </c>
      <c r="P109" s="94">
        <f t="shared" si="14"/>
        <v>2.1165403710478183</v>
      </c>
      <c r="Q109" s="94">
        <f t="shared" si="14"/>
        <v>10.556571727201463</v>
      </c>
      <c r="R109" s="94">
        <f t="shared" si="14"/>
        <v>25.947217141363993</v>
      </c>
      <c r="S109" s="35"/>
      <c r="AA109" s="35"/>
      <c r="AB109" s="35"/>
      <c r="AC109" s="35"/>
      <c r="AD109" s="35"/>
      <c r="AE109" s="35"/>
      <c r="AF109" s="35"/>
    </row>
    <row r="110" spans="1:32" s="48" customFormat="1" x14ac:dyDescent="0.3">
      <c r="A110" s="179"/>
      <c r="B110" s="49" t="s">
        <v>19</v>
      </c>
      <c r="C110" s="6">
        <v>2033</v>
      </c>
      <c r="D110" s="6">
        <v>1620</v>
      </c>
      <c r="E110" s="6">
        <v>339</v>
      </c>
      <c r="F110" s="6">
        <v>74</v>
      </c>
      <c r="G110" s="6">
        <v>400</v>
      </c>
      <c r="H110" s="6">
        <v>1243</v>
      </c>
      <c r="I110" s="6">
        <v>3676</v>
      </c>
      <c r="J110" s="73"/>
      <c r="K110" s="179"/>
      <c r="L110" s="49" t="s">
        <v>19</v>
      </c>
      <c r="M110" s="94">
        <f t="shared" si="14"/>
        <v>55.304678998911861</v>
      </c>
      <c r="N110" s="94">
        <f t="shared" si="14"/>
        <v>44.069640914036995</v>
      </c>
      <c r="O110" s="94">
        <f t="shared" si="14"/>
        <v>9.2219804134929273</v>
      </c>
      <c r="P110" s="94">
        <f t="shared" si="14"/>
        <v>2.013057671381937</v>
      </c>
      <c r="Q110" s="94">
        <f t="shared" si="14"/>
        <v>10.881392818280739</v>
      </c>
      <c r="R110" s="94">
        <f t="shared" si="14"/>
        <v>33.813928182807402</v>
      </c>
      <c r="S110" s="35"/>
      <c r="AA110" s="35"/>
      <c r="AB110" s="35"/>
      <c r="AC110" s="35"/>
      <c r="AD110" s="35"/>
      <c r="AE110" s="35"/>
      <c r="AF110" s="35"/>
    </row>
    <row r="111" spans="1:32" s="90" customFormat="1" x14ac:dyDescent="0.3">
      <c r="A111" s="89"/>
      <c r="B111" s="59"/>
      <c r="C111" s="36"/>
      <c r="D111" s="36"/>
      <c r="E111" s="36"/>
      <c r="F111" s="36"/>
      <c r="G111" s="36"/>
      <c r="H111" s="36"/>
      <c r="I111" s="36">
        <f>SUM(I96:I110)</f>
        <v>140348</v>
      </c>
      <c r="K111" s="89"/>
      <c r="L111" s="59"/>
      <c r="M111" s="35"/>
      <c r="N111" s="35"/>
      <c r="O111" s="35"/>
      <c r="P111" s="35"/>
      <c r="Q111" s="35"/>
      <c r="R111" s="82"/>
      <c r="S111" s="82"/>
    </row>
    <row r="112" spans="1:32" s="90" customFormat="1" x14ac:dyDescent="0.3">
      <c r="A112" s="106"/>
      <c r="B112" s="59"/>
      <c r="C112" s="36"/>
      <c r="D112" s="36"/>
      <c r="E112" s="36"/>
      <c r="F112" s="36"/>
      <c r="G112" s="36"/>
      <c r="H112" s="36"/>
      <c r="I112" s="36"/>
      <c r="K112" s="89"/>
      <c r="L112" s="59"/>
      <c r="M112" s="35"/>
      <c r="N112" s="35"/>
      <c r="O112" s="35"/>
      <c r="P112" s="35"/>
      <c r="Q112" s="35"/>
      <c r="R112" s="82"/>
      <c r="S112" s="82"/>
    </row>
    <row r="113" spans="1:32" s="90" customFormat="1" ht="23.25" customHeight="1" x14ac:dyDescent="0.3">
      <c r="A113" s="197" t="s">
        <v>138</v>
      </c>
      <c r="B113" s="197"/>
      <c r="C113" s="197"/>
      <c r="D113" s="197"/>
      <c r="E113" s="197"/>
      <c r="F113" s="197"/>
      <c r="G113" s="197"/>
      <c r="H113" s="197"/>
      <c r="I113" s="197"/>
      <c r="K113" s="197" t="s">
        <v>138</v>
      </c>
      <c r="L113" s="197"/>
      <c r="M113" s="197"/>
      <c r="N113" s="197"/>
      <c r="O113" s="197"/>
      <c r="P113" s="197"/>
      <c r="Q113" s="197"/>
      <c r="R113" s="197"/>
      <c r="S113" s="141"/>
    </row>
    <row r="114" spans="1:32" s="48" customFormat="1" ht="23.25" customHeight="1" x14ac:dyDescent="0.3">
      <c r="A114" s="180" t="s">
        <v>43</v>
      </c>
      <c r="B114" s="214" t="s">
        <v>28</v>
      </c>
      <c r="C114" s="185" t="s">
        <v>0</v>
      </c>
      <c r="D114" s="185" t="s">
        <v>1</v>
      </c>
      <c r="E114" s="200" t="s">
        <v>2</v>
      </c>
      <c r="F114" s="201"/>
      <c r="G114" s="185" t="s">
        <v>3</v>
      </c>
      <c r="H114" s="185" t="s">
        <v>4</v>
      </c>
      <c r="I114" s="185" t="s">
        <v>40</v>
      </c>
      <c r="J114" s="90"/>
      <c r="K114" s="180" t="s">
        <v>43</v>
      </c>
      <c r="L114" s="188" t="s">
        <v>10</v>
      </c>
      <c r="M114" s="185" t="s">
        <v>0</v>
      </c>
      <c r="N114" s="185" t="s">
        <v>1</v>
      </c>
      <c r="O114" s="200" t="s">
        <v>2</v>
      </c>
      <c r="P114" s="201"/>
      <c r="Q114" s="185" t="s">
        <v>3</v>
      </c>
      <c r="R114" s="185" t="s">
        <v>4</v>
      </c>
      <c r="S114" s="141"/>
    </row>
    <row r="115" spans="1:32" s="48" customFormat="1" x14ac:dyDescent="0.3">
      <c r="A115" s="181"/>
      <c r="B115" s="189"/>
      <c r="C115" s="186"/>
      <c r="D115" s="186"/>
      <c r="E115" s="86" t="s">
        <v>6</v>
      </c>
      <c r="F115" s="86" t="s">
        <v>5</v>
      </c>
      <c r="G115" s="186"/>
      <c r="H115" s="186"/>
      <c r="I115" s="186"/>
      <c r="J115" s="73"/>
      <c r="K115" s="181"/>
      <c r="L115" s="189"/>
      <c r="M115" s="186"/>
      <c r="N115" s="186"/>
      <c r="O115" s="86" t="s">
        <v>6</v>
      </c>
      <c r="P115" s="86" t="s">
        <v>5</v>
      </c>
      <c r="Q115" s="186"/>
      <c r="R115" s="186"/>
      <c r="S115" s="141"/>
    </row>
    <row r="116" spans="1:32" s="48" customFormat="1" x14ac:dyDescent="0.3">
      <c r="A116" s="179" t="s">
        <v>44</v>
      </c>
      <c r="B116" s="87"/>
      <c r="C116" s="88"/>
      <c r="D116" s="88"/>
      <c r="E116" s="88"/>
      <c r="F116" s="88"/>
      <c r="G116" s="88"/>
      <c r="H116" s="88"/>
      <c r="I116" s="6"/>
      <c r="J116" s="73"/>
      <c r="K116" s="179" t="s">
        <v>44</v>
      </c>
      <c r="L116" s="49"/>
      <c r="M116" s="88"/>
      <c r="N116" s="88"/>
      <c r="O116" s="88"/>
      <c r="P116" s="88"/>
      <c r="Q116" s="88"/>
      <c r="R116" s="88"/>
      <c r="S116" s="97"/>
    </row>
    <row r="117" spans="1:32" s="48" customFormat="1" x14ac:dyDescent="0.3">
      <c r="A117" s="179"/>
      <c r="B117" s="77" t="s">
        <v>18</v>
      </c>
      <c r="C117" s="6">
        <v>6817</v>
      </c>
      <c r="D117" s="6">
        <v>5928</v>
      </c>
      <c r="E117" s="6">
        <v>762</v>
      </c>
      <c r="F117" s="6">
        <v>127</v>
      </c>
      <c r="G117" s="6">
        <v>439</v>
      </c>
      <c r="H117" s="6">
        <v>397</v>
      </c>
      <c r="I117" s="6">
        <v>7653</v>
      </c>
      <c r="J117" s="73"/>
      <c r="K117" s="179"/>
      <c r="L117" s="77" t="s">
        <v>18</v>
      </c>
      <c r="M117" s="94">
        <f t="shared" ref="M117:R119" si="15">C117/$I117*100</f>
        <v>89.076179276100873</v>
      </c>
      <c r="N117" s="94">
        <f t="shared" si="15"/>
        <v>77.459819678557423</v>
      </c>
      <c r="O117" s="94">
        <f t="shared" si="15"/>
        <v>9.9568796550372394</v>
      </c>
      <c r="P117" s="94">
        <f t="shared" si="15"/>
        <v>1.6594799425062066</v>
      </c>
      <c r="Q117" s="94">
        <f t="shared" si="15"/>
        <v>5.7363125571671238</v>
      </c>
      <c r="R117" s="94">
        <f t="shared" si="15"/>
        <v>5.1875081667320009</v>
      </c>
      <c r="S117" s="35"/>
      <c r="AA117" s="35"/>
      <c r="AB117" s="35"/>
      <c r="AC117" s="35"/>
      <c r="AD117" s="35"/>
      <c r="AE117" s="35"/>
      <c r="AF117" s="35"/>
    </row>
    <row r="118" spans="1:32" s="48" customFormat="1" x14ac:dyDescent="0.3">
      <c r="A118" s="179"/>
      <c r="B118" s="49" t="s">
        <v>33</v>
      </c>
      <c r="C118" s="6">
        <v>1043</v>
      </c>
      <c r="D118" s="6">
        <v>965</v>
      </c>
      <c r="E118" s="6">
        <v>74</v>
      </c>
      <c r="F118" s="6">
        <v>4</v>
      </c>
      <c r="G118" s="6">
        <v>28</v>
      </c>
      <c r="H118" s="6">
        <v>102</v>
      </c>
      <c r="I118" s="6">
        <v>1174</v>
      </c>
      <c r="J118" s="73"/>
      <c r="K118" s="179"/>
      <c r="L118" s="49" t="s">
        <v>33</v>
      </c>
      <c r="M118" s="94">
        <f t="shared" si="15"/>
        <v>88.841567291311748</v>
      </c>
      <c r="N118" s="94">
        <f t="shared" si="15"/>
        <v>82.197614991482112</v>
      </c>
      <c r="O118" s="94">
        <f t="shared" si="15"/>
        <v>6.3032367972742751</v>
      </c>
      <c r="P118" s="94">
        <f t="shared" si="15"/>
        <v>0.34071550255536626</v>
      </c>
      <c r="Q118" s="94">
        <f t="shared" si="15"/>
        <v>2.385008517887564</v>
      </c>
      <c r="R118" s="94">
        <f t="shared" si="15"/>
        <v>8.68824531516184</v>
      </c>
      <c r="S118" s="35"/>
      <c r="AA118" s="35"/>
      <c r="AB118" s="35"/>
      <c r="AC118" s="35"/>
      <c r="AD118" s="35"/>
      <c r="AE118" s="35"/>
      <c r="AF118" s="35"/>
    </row>
    <row r="119" spans="1:32" s="48" customFormat="1" x14ac:dyDescent="0.3">
      <c r="A119" s="179"/>
      <c r="B119" s="49" t="s">
        <v>19</v>
      </c>
      <c r="C119" s="6">
        <v>768</v>
      </c>
      <c r="D119" s="6">
        <v>698</v>
      </c>
      <c r="E119" s="6">
        <v>68</v>
      </c>
      <c r="F119" s="6">
        <v>2</v>
      </c>
      <c r="G119" s="6">
        <v>28</v>
      </c>
      <c r="H119" s="6">
        <v>106</v>
      </c>
      <c r="I119" s="6">
        <v>901</v>
      </c>
      <c r="J119" s="73"/>
      <c r="K119" s="179"/>
      <c r="L119" s="49" t="s">
        <v>19</v>
      </c>
      <c r="M119" s="94">
        <f t="shared" si="15"/>
        <v>85.238623751387337</v>
      </c>
      <c r="N119" s="94">
        <f t="shared" si="15"/>
        <v>77.46947835738068</v>
      </c>
      <c r="O119" s="94">
        <f t="shared" si="15"/>
        <v>7.5471698113207548</v>
      </c>
      <c r="P119" s="94">
        <f t="shared" si="15"/>
        <v>0.22197558268590456</v>
      </c>
      <c r="Q119" s="94">
        <f t="shared" si="15"/>
        <v>3.1076581576026641</v>
      </c>
      <c r="R119" s="94">
        <f t="shared" si="15"/>
        <v>11.76470588235294</v>
      </c>
      <c r="S119" s="35"/>
      <c r="AA119" s="35"/>
      <c r="AB119" s="35"/>
      <c r="AC119" s="35"/>
      <c r="AD119" s="35"/>
      <c r="AE119" s="35"/>
      <c r="AF119" s="35"/>
    </row>
    <row r="120" spans="1:32" s="48" customFormat="1" x14ac:dyDescent="0.3">
      <c r="A120" s="179" t="s">
        <v>54</v>
      </c>
      <c r="B120" s="87"/>
      <c r="C120" s="6"/>
      <c r="D120" s="6"/>
      <c r="E120" s="6"/>
      <c r="F120" s="6"/>
      <c r="G120" s="6"/>
      <c r="H120" s="6"/>
      <c r="I120" s="6"/>
      <c r="J120" s="73"/>
      <c r="K120" s="179" t="s">
        <v>54</v>
      </c>
      <c r="L120" s="49"/>
      <c r="M120" s="94"/>
      <c r="N120" s="94"/>
      <c r="O120" s="94"/>
      <c r="P120" s="94"/>
      <c r="Q120" s="94"/>
      <c r="R120" s="94"/>
      <c r="S120" s="35"/>
      <c r="AA120" s="35"/>
      <c r="AB120" s="35"/>
      <c r="AC120" s="35"/>
      <c r="AD120" s="35"/>
      <c r="AE120" s="35"/>
      <c r="AF120" s="35"/>
    </row>
    <row r="121" spans="1:32" s="48" customFormat="1" x14ac:dyDescent="0.3">
      <c r="A121" s="179"/>
      <c r="B121" s="77" t="s">
        <v>18</v>
      </c>
      <c r="C121" s="6">
        <v>10512</v>
      </c>
      <c r="D121" s="6">
        <v>8245</v>
      </c>
      <c r="E121" s="6">
        <v>1758</v>
      </c>
      <c r="F121" s="6">
        <v>510</v>
      </c>
      <c r="G121" s="6">
        <v>2091</v>
      </c>
      <c r="H121" s="6">
        <v>3828</v>
      </c>
      <c r="I121" s="6">
        <v>16432</v>
      </c>
      <c r="J121" s="73"/>
      <c r="K121" s="179"/>
      <c r="L121" s="77" t="s">
        <v>18</v>
      </c>
      <c r="M121" s="94">
        <f t="shared" ref="M121:R123" si="16">C121/$I121*100</f>
        <v>63.972736124634856</v>
      </c>
      <c r="N121" s="94">
        <f t="shared" si="16"/>
        <v>50.176484907497567</v>
      </c>
      <c r="O121" s="94">
        <f t="shared" si="16"/>
        <v>10.698636806231743</v>
      </c>
      <c r="P121" s="94">
        <f t="shared" si="16"/>
        <v>3.1037000973709832</v>
      </c>
      <c r="Q121" s="94">
        <f t="shared" si="16"/>
        <v>12.725170399221032</v>
      </c>
      <c r="R121" s="94">
        <f t="shared" si="16"/>
        <v>23.296007789678676</v>
      </c>
      <c r="S121" s="35"/>
      <c r="AA121" s="35"/>
      <c r="AB121" s="35"/>
      <c r="AC121" s="35"/>
      <c r="AD121" s="35"/>
      <c r="AE121" s="35"/>
      <c r="AF121" s="35"/>
    </row>
    <row r="122" spans="1:32" s="48" customFormat="1" x14ac:dyDescent="0.3">
      <c r="A122" s="179"/>
      <c r="B122" s="49" t="s">
        <v>33</v>
      </c>
      <c r="C122" s="6">
        <v>350</v>
      </c>
      <c r="D122" s="6">
        <v>272</v>
      </c>
      <c r="E122" s="6">
        <v>47</v>
      </c>
      <c r="F122" s="6">
        <v>31</v>
      </c>
      <c r="G122" s="6">
        <v>146</v>
      </c>
      <c r="H122" s="6">
        <v>360</v>
      </c>
      <c r="I122" s="6">
        <v>856</v>
      </c>
      <c r="J122" s="73"/>
      <c r="K122" s="179"/>
      <c r="L122" s="49" t="s">
        <v>33</v>
      </c>
      <c r="M122" s="94">
        <f t="shared" si="16"/>
        <v>40.887850467289724</v>
      </c>
      <c r="N122" s="94">
        <f t="shared" si="16"/>
        <v>31.775700934579437</v>
      </c>
      <c r="O122" s="94">
        <f t="shared" si="16"/>
        <v>5.490654205607477</v>
      </c>
      <c r="P122" s="94">
        <f t="shared" si="16"/>
        <v>3.6214953271028034</v>
      </c>
      <c r="Q122" s="94">
        <f t="shared" si="16"/>
        <v>17.056074766355138</v>
      </c>
      <c r="R122" s="94">
        <f t="shared" si="16"/>
        <v>42.056074766355138</v>
      </c>
      <c r="S122" s="35"/>
      <c r="AA122" s="35"/>
      <c r="AB122" s="35"/>
      <c r="AC122" s="35"/>
      <c r="AD122" s="35"/>
      <c r="AE122" s="35"/>
      <c r="AF122" s="35"/>
    </row>
    <row r="123" spans="1:32" s="48" customFormat="1" x14ac:dyDescent="0.3">
      <c r="A123" s="179"/>
      <c r="B123" s="49" t="s">
        <v>19</v>
      </c>
      <c r="C123" s="6">
        <v>682</v>
      </c>
      <c r="D123" s="6">
        <v>579</v>
      </c>
      <c r="E123" s="6">
        <v>89</v>
      </c>
      <c r="F123" s="6">
        <v>14</v>
      </c>
      <c r="G123" s="6">
        <v>211</v>
      </c>
      <c r="H123" s="6">
        <v>715</v>
      </c>
      <c r="I123" s="6">
        <v>1608</v>
      </c>
      <c r="J123" s="73"/>
      <c r="K123" s="179"/>
      <c r="L123" s="49" t="s">
        <v>19</v>
      </c>
      <c r="M123" s="94">
        <f t="shared" si="16"/>
        <v>42.412935323383081</v>
      </c>
      <c r="N123" s="94">
        <f t="shared" si="16"/>
        <v>36.007462686567166</v>
      </c>
      <c r="O123" s="94">
        <f t="shared" si="16"/>
        <v>5.5348258706467659</v>
      </c>
      <c r="P123" s="94">
        <f t="shared" si="16"/>
        <v>0.87064676616915426</v>
      </c>
      <c r="Q123" s="94">
        <f t="shared" si="16"/>
        <v>13.121890547263682</v>
      </c>
      <c r="R123" s="94">
        <f t="shared" si="16"/>
        <v>44.465174129353237</v>
      </c>
      <c r="S123" s="35"/>
      <c r="AA123" s="35"/>
      <c r="AB123" s="35"/>
      <c r="AC123" s="35"/>
      <c r="AD123" s="35"/>
      <c r="AE123" s="35"/>
      <c r="AF123" s="35"/>
    </row>
    <row r="124" spans="1:32" s="48" customFormat="1" x14ac:dyDescent="0.3">
      <c r="A124" s="179" t="s">
        <v>46</v>
      </c>
      <c r="B124" s="87"/>
      <c r="C124" s="6"/>
      <c r="D124" s="6"/>
      <c r="E124" s="6"/>
      <c r="F124" s="6"/>
      <c r="G124" s="6"/>
      <c r="H124" s="6"/>
      <c r="I124" s="6"/>
      <c r="J124" s="73"/>
      <c r="K124" s="179" t="s">
        <v>46</v>
      </c>
      <c r="L124" s="87"/>
      <c r="M124" s="94"/>
      <c r="N124" s="94"/>
      <c r="O124" s="94"/>
      <c r="P124" s="94"/>
      <c r="Q124" s="94"/>
      <c r="R124" s="94"/>
      <c r="S124" s="35"/>
    </row>
    <row r="125" spans="1:32" s="48" customFormat="1" x14ac:dyDescent="0.3">
      <c r="A125" s="179"/>
      <c r="B125" s="77" t="s">
        <v>18</v>
      </c>
      <c r="C125" s="6">
        <v>12485</v>
      </c>
      <c r="D125" s="6">
        <v>10241</v>
      </c>
      <c r="E125" s="6">
        <v>1652</v>
      </c>
      <c r="F125" s="6">
        <v>592</v>
      </c>
      <c r="G125" s="6">
        <v>1504</v>
      </c>
      <c r="H125" s="6">
        <v>2346</v>
      </c>
      <c r="I125" s="6">
        <v>16335</v>
      </c>
      <c r="J125" s="73"/>
      <c r="K125" s="179"/>
      <c r="L125" s="77" t="s">
        <v>18</v>
      </c>
      <c r="M125" s="94">
        <f t="shared" ref="M125:R127" si="17">C125/$I125*100</f>
        <v>76.430976430976429</v>
      </c>
      <c r="N125" s="94">
        <f t="shared" si="17"/>
        <v>62.693602693602692</v>
      </c>
      <c r="O125" s="94">
        <f t="shared" si="17"/>
        <v>10.113253749617385</v>
      </c>
      <c r="P125" s="94">
        <f t="shared" si="17"/>
        <v>3.6241199877563517</v>
      </c>
      <c r="Q125" s="94">
        <f t="shared" si="17"/>
        <v>9.2072237526782974</v>
      </c>
      <c r="R125" s="94">
        <f t="shared" si="17"/>
        <v>14.361799816345272</v>
      </c>
      <c r="S125" s="35"/>
      <c r="AA125" s="35"/>
      <c r="AB125" s="35"/>
      <c r="AC125" s="35"/>
      <c r="AD125" s="35"/>
      <c r="AE125" s="35"/>
      <c r="AF125" s="35"/>
    </row>
    <row r="126" spans="1:32" s="48" customFormat="1" x14ac:dyDescent="0.3">
      <c r="A126" s="179"/>
      <c r="B126" s="49" t="s">
        <v>33</v>
      </c>
      <c r="C126" s="6">
        <v>417</v>
      </c>
      <c r="D126" s="6">
        <v>345</v>
      </c>
      <c r="E126" s="6">
        <v>56</v>
      </c>
      <c r="F126" s="6">
        <v>16</v>
      </c>
      <c r="G126" s="6">
        <v>68</v>
      </c>
      <c r="H126" s="6">
        <v>177</v>
      </c>
      <c r="I126" s="6">
        <v>661</v>
      </c>
      <c r="J126" s="73"/>
      <c r="K126" s="179"/>
      <c r="L126" s="49" t="s">
        <v>33</v>
      </c>
      <c r="M126" s="94">
        <f t="shared" si="17"/>
        <v>63.086232980332824</v>
      </c>
      <c r="N126" s="94">
        <f t="shared" si="17"/>
        <v>52.193645990922846</v>
      </c>
      <c r="O126" s="94">
        <f t="shared" si="17"/>
        <v>8.472012102874432</v>
      </c>
      <c r="P126" s="94">
        <f t="shared" si="17"/>
        <v>2.4205748865355523</v>
      </c>
      <c r="Q126" s="94">
        <f t="shared" si="17"/>
        <v>10.287443267776098</v>
      </c>
      <c r="R126" s="94">
        <f t="shared" si="17"/>
        <v>26.777609682299548</v>
      </c>
      <c r="S126" s="35"/>
      <c r="AA126" s="35"/>
      <c r="AB126" s="35"/>
      <c r="AC126" s="35"/>
      <c r="AD126" s="35"/>
      <c r="AE126" s="35"/>
      <c r="AF126" s="35"/>
    </row>
    <row r="127" spans="1:32" s="48" customFormat="1" x14ac:dyDescent="0.3">
      <c r="A127" s="179"/>
      <c r="B127" s="49" t="s">
        <v>19</v>
      </c>
      <c r="C127" s="6">
        <v>430</v>
      </c>
      <c r="D127" s="6">
        <v>388</v>
      </c>
      <c r="E127" s="6">
        <v>35</v>
      </c>
      <c r="F127" s="6">
        <v>7</v>
      </c>
      <c r="G127" s="6">
        <v>103</v>
      </c>
      <c r="H127" s="6">
        <v>216</v>
      </c>
      <c r="I127" s="6">
        <v>749</v>
      </c>
      <c r="J127" s="73"/>
      <c r="K127" s="179"/>
      <c r="L127" s="49" t="s">
        <v>19</v>
      </c>
      <c r="M127" s="94">
        <f t="shared" si="17"/>
        <v>57.409879839786385</v>
      </c>
      <c r="N127" s="94">
        <f t="shared" si="17"/>
        <v>51.802403204272366</v>
      </c>
      <c r="O127" s="94">
        <f t="shared" si="17"/>
        <v>4.6728971962616823</v>
      </c>
      <c r="P127" s="94">
        <f t="shared" si="17"/>
        <v>0.93457943925233633</v>
      </c>
      <c r="Q127" s="94">
        <f t="shared" si="17"/>
        <v>13.751668891855809</v>
      </c>
      <c r="R127" s="94">
        <f t="shared" si="17"/>
        <v>28.838451268357812</v>
      </c>
      <c r="S127" s="35"/>
      <c r="AA127" s="35"/>
      <c r="AB127" s="35"/>
      <c r="AC127" s="35"/>
      <c r="AD127" s="35"/>
      <c r="AE127" s="35"/>
      <c r="AF127" s="35"/>
    </row>
    <row r="128" spans="1:32" s="48" customFormat="1" x14ac:dyDescent="0.3">
      <c r="A128" s="179" t="s">
        <v>55</v>
      </c>
      <c r="B128" s="87"/>
      <c r="C128" s="6"/>
      <c r="D128" s="6"/>
      <c r="E128" s="6"/>
      <c r="F128" s="6"/>
      <c r="G128" s="6"/>
      <c r="H128" s="6"/>
      <c r="I128" s="6"/>
      <c r="J128" s="73"/>
      <c r="K128" s="179" t="s">
        <v>55</v>
      </c>
      <c r="L128" s="87"/>
      <c r="M128" s="94"/>
      <c r="N128" s="94"/>
      <c r="O128" s="94"/>
      <c r="P128" s="94"/>
      <c r="Q128" s="94"/>
      <c r="R128" s="94"/>
      <c r="S128" s="35"/>
      <c r="AA128" s="35"/>
      <c r="AB128" s="35"/>
      <c r="AC128" s="35"/>
      <c r="AD128" s="35"/>
      <c r="AE128" s="35"/>
      <c r="AF128" s="35"/>
    </row>
    <row r="129" spans="1:32" s="48" customFormat="1" x14ac:dyDescent="0.3">
      <c r="A129" s="179"/>
      <c r="B129" s="77" t="s">
        <v>18</v>
      </c>
      <c r="C129" s="6">
        <v>103635</v>
      </c>
      <c r="D129" s="6">
        <v>86295</v>
      </c>
      <c r="E129" s="6">
        <v>14288</v>
      </c>
      <c r="F129" s="6">
        <v>3052</v>
      </c>
      <c r="G129" s="6">
        <v>5897</v>
      </c>
      <c r="H129" s="6">
        <v>10283</v>
      </c>
      <c r="I129" s="6">
        <v>119815</v>
      </c>
      <c r="J129" s="73"/>
      <c r="K129" s="179"/>
      <c r="L129" s="77" t="s">
        <v>18</v>
      </c>
      <c r="M129" s="94">
        <f t="shared" ref="M129:R131" si="18">C129/$I129*100</f>
        <v>86.495847765304845</v>
      </c>
      <c r="N129" s="94">
        <f t="shared" si="18"/>
        <v>72.023536285106204</v>
      </c>
      <c r="O129" s="94">
        <f t="shared" si="18"/>
        <v>11.925051120477402</v>
      </c>
      <c r="P129" s="94">
        <f t="shared" si="18"/>
        <v>2.5472603597212369</v>
      </c>
      <c r="Q129" s="94">
        <f t="shared" si="18"/>
        <v>4.9217543713224554</v>
      </c>
      <c r="R129" s="94">
        <f t="shared" si="18"/>
        <v>8.5823978633726998</v>
      </c>
      <c r="S129" s="35"/>
      <c r="AA129" s="35"/>
      <c r="AB129" s="35"/>
      <c r="AC129" s="35"/>
      <c r="AD129" s="35"/>
      <c r="AE129" s="35"/>
      <c r="AF129" s="35"/>
    </row>
    <row r="130" spans="1:32" s="48" customFormat="1" x14ac:dyDescent="0.3">
      <c r="A130" s="179"/>
      <c r="B130" s="49" t="s">
        <v>33</v>
      </c>
      <c r="C130" s="6">
        <v>1897</v>
      </c>
      <c r="D130" s="6">
        <v>1584</v>
      </c>
      <c r="E130" s="6">
        <v>243</v>
      </c>
      <c r="F130" s="6">
        <v>70</v>
      </c>
      <c r="G130" s="6">
        <v>215</v>
      </c>
      <c r="H130" s="6">
        <v>623</v>
      </c>
      <c r="I130" s="6">
        <v>2736</v>
      </c>
      <c r="J130" s="73"/>
      <c r="K130" s="179"/>
      <c r="L130" s="49" t="s">
        <v>33</v>
      </c>
      <c r="M130" s="94">
        <f t="shared" si="18"/>
        <v>69.334795321637429</v>
      </c>
      <c r="N130" s="94">
        <f t="shared" si="18"/>
        <v>57.894736842105267</v>
      </c>
      <c r="O130" s="94">
        <f t="shared" si="18"/>
        <v>8.8815789473684212</v>
      </c>
      <c r="P130" s="94">
        <f t="shared" si="18"/>
        <v>2.5584795321637426</v>
      </c>
      <c r="Q130" s="94">
        <f t="shared" si="18"/>
        <v>7.8581871345029235</v>
      </c>
      <c r="R130" s="94">
        <f t="shared" si="18"/>
        <v>22.770467836257311</v>
      </c>
      <c r="S130" s="35"/>
      <c r="AA130" s="35"/>
      <c r="AB130" s="35"/>
      <c r="AC130" s="35"/>
      <c r="AD130" s="35"/>
      <c r="AE130" s="35"/>
      <c r="AF130" s="35"/>
    </row>
    <row r="131" spans="1:32" s="48" customFormat="1" x14ac:dyDescent="0.3">
      <c r="A131" s="179"/>
      <c r="B131" s="49" t="s">
        <v>19</v>
      </c>
      <c r="C131" s="6">
        <v>2919</v>
      </c>
      <c r="D131" s="6">
        <v>2632</v>
      </c>
      <c r="E131" s="6">
        <v>246</v>
      </c>
      <c r="F131" s="6">
        <v>41</v>
      </c>
      <c r="G131" s="6">
        <v>450</v>
      </c>
      <c r="H131" s="6">
        <v>1271</v>
      </c>
      <c r="I131" s="6">
        <v>4640</v>
      </c>
      <c r="J131" s="73"/>
      <c r="K131" s="179"/>
      <c r="L131" s="49" t="s">
        <v>19</v>
      </c>
      <c r="M131" s="94">
        <f t="shared" si="18"/>
        <v>62.909482758620697</v>
      </c>
      <c r="N131" s="94">
        <f t="shared" si="18"/>
        <v>56.724137931034477</v>
      </c>
      <c r="O131" s="94">
        <f t="shared" si="18"/>
        <v>5.3017241379310347</v>
      </c>
      <c r="P131" s="94">
        <f t="shared" si="18"/>
        <v>0.88362068965517249</v>
      </c>
      <c r="Q131" s="94">
        <f t="shared" si="18"/>
        <v>9.6982758620689662</v>
      </c>
      <c r="R131" s="94">
        <f t="shared" si="18"/>
        <v>27.392241379310345</v>
      </c>
      <c r="S131" s="35"/>
      <c r="AA131" s="35"/>
      <c r="AB131" s="35"/>
      <c r="AC131" s="35"/>
      <c r="AD131" s="35"/>
      <c r="AE131" s="35"/>
      <c r="AF131" s="35"/>
    </row>
    <row r="132" spans="1:32" s="48" customFormat="1" x14ac:dyDescent="0.3">
      <c r="A132" s="65"/>
      <c r="B132" s="59"/>
      <c r="C132" s="36"/>
      <c r="D132" s="36"/>
      <c r="E132" s="36"/>
      <c r="F132" s="36"/>
      <c r="G132" s="36"/>
      <c r="H132" s="36"/>
      <c r="I132" s="36">
        <f>SUM(I117:I131)</f>
        <v>173560</v>
      </c>
      <c r="J132" s="73"/>
      <c r="K132" s="65"/>
      <c r="L132" s="59"/>
      <c r="M132" s="35"/>
      <c r="N132" s="35"/>
      <c r="O132" s="35"/>
      <c r="P132" s="35"/>
      <c r="Q132" s="35"/>
      <c r="R132" s="35"/>
      <c r="S132" s="35"/>
    </row>
    <row r="133" spans="1:32" s="48" customFormat="1" x14ac:dyDescent="0.3">
      <c r="A133" s="65"/>
      <c r="B133" s="59"/>
      <c r="C133" s="36"/>
      <c r="D133" s="36"/>
      <c r="E133" s="36"/>
      <c r="F133" s="36"/>
      <c r="G133" s="36"/>
      <c r="H133" s="36"/>
      <c r="I133" s="36"/>
      <c r="J133" s="73"/>
      <c r="K133" s="65"/>
      <c r="L133" s="59"/>
      <c r="M133" s="35"/>
      <c r="N133" s="35"/>
      <c r="O133" s="35"/>
      <c r="P133" s="35"/>
      <c r="Q133" s="35"/>
      <c r="R133" s="35"/>
      <c r="S133" s="35"/>
    </row>
    <row r="134" spans="1:32" s="90" customFormat="1" x14ac:dyDescent="0.3"/>
    <row r="135" spans="1:32" s="90" customFormat="1" ht="27" customHeight="1" x14ac:dyDescent="0.3">
      <c r="A135" s="197" t="s">
        <v>139</v>
      </c>
      <c r="B135" s="197"/>
      <c r="C135" s="197"/>
      <c r="D135" s="197"/>
      <c r="E135" s="197"/>
      <c r="F135" s="197"/>
      <c r="G135" s="197"/>
      <c r="H135" s="197"/>
      <c r="I135" s="197"/>
      <c r="K135" s="197" t="s">
        <v>139</v>
      </c>
      <c r="L135" s="194"/>
      <c r="M135" s="194"/>
      <c r="N135" s="194"/>
      <c r="O135" s="194"/>
      <c r="P135" s="194"/>
      <c r="Q135" s="194"/>
      <c r="R135" s="194"/>
      <c r="S135" s="142"/>
    </row>
    <row r="136" spans="1:32" s="90" customFormat="1" ht="32.25" customHeight="1" x14ac:dyDescent="0.3">
      <c r="A136" s="188" t="s">
        <v>28</v>
      </c>
      <c r="B136" s="188" t="s">
        <v>10</v>
      </c>
      <c r="C136" s="187" t="s">
        <v>0</v>
      </c>
      <c r="D136" s="187" t="s">
        <v>1</v>
      </c>
      <c r="E136" s="187" t="s">
        <v>2</v>
      </c>
      <c r="F136" s="187"/>
      <c r="G136" s="187" t="s">
        <v>3</v>
      </c>
      <c r="H136" s="187" t="s">
        <v>4</v>
      </c>
      <c r="I136" s="185" t="s">
        <v>40</v>
      </c>
      <c r="K136" s="188" t="s">
        <v>28</v>
      </c>
      <c r="L136" s="188" t="s">
        <v>10</v>
      </c>
      <c r="M136" s="187" t="s">
        <v>0</v>
      </c>
      <c r="N136" s="187" t="s">
        <v>1</v>
      </c>
      <c r="O136" s="187" t="s">
        <v>2</v>
      </c>
      <c r="P136" s="187"/>
      <c r="Q136" s="187" t="s">
        <v>3</v>
      </c>
      <c r="R136" s="187" t="s">
        <v>4</v>
      </c>
      <c r="S136" s="141"/>
    </row>
    <row r="137" spans="1:32" s="90" customFormat="1" x14ac:dyDescent="0.3">
      <c r="A137" s="189"/>
      <c r="B137" s="189"/>
      <c r="C137" s="187"/>
      <c r="D137" s="187"/>
      <c r="E137" s="86" t="s">
        <v>6</v>
      </c>
      <c r="F137" s="86" t="s">
        <v>5</v>
      </c>
      <c r="G137" s="187"/>
      <c r="H137" s="187"/>
      <c r="I137" s="186"/>
      <c r="K137" s="189"/>
      <c r="L137" s="189"/>
      <c r="M137" s="187"/>
      <c r="N137" s="187"/>
      <c r="O137" s="86" t="s">
        <v>6</v>
      </c>
      <c r="P137" s="86" t="s">
        <v>5</v>
      </c>
      <c r="Q137" s="187"/>
      <c r="R137" s="187"/>
      <c r="S137" s="141"/>
    </row>
    <row r="138" spans="1:32" s="90" customFormat="1" x14ac:dyDescent="0.3">
      <c r="A138" s="190" t="s">
        <v>18</v>
      </c>
      <c r="B138" s="87"/>
      <c r="C138" s="88"/>
      <c r="D138" s="88"/>
      <c r="E138" s="88"/>
      <c r="F138" s="88"/>
      <c r="G138" s="88"/>
      <c r="H138" s="88"/>
      <c r="I138" s="87"/>
      <c r="K138" s="190" t="s">
        <v>18</v>
      </c>
      <c r="L138" s="49"/>
      <c r="M138" s="88"/>
      <c r="N138" s="88"/>
      <c r="O138" s="88"/>
      <c r="P138" s="88"/>
      <c r="Q138" s="88"/>
      <c r="R138" s="88"/>
      <c r="S138" s="97"/>
    </row>
    <row r="139" spans="1:32" s="90" customFormat="1" x14ac:dyDescent="0.3">
      <c r="A139" s="191"/>
      <c r="B139" s="49" t="s">
        <v>26</v>
      </c>
      <c r="C139" s="6">
        <v>240193</v>
      </c>
      <c r="D139" s="6">
        <v>211945</v>
      </c>
      <c r="E139" s="6">
        <v>25136</v>
      </c>
      <c r="F139" s="6">
        <v>3112</v>
      </c>
      <c r="G139" s="6">
        <v>3926</v>
      </c>
      <c r="H139" s="6">
        <v>21351</v>
      </c>
      <c r="I139" s="6">
        <v>265470</v>
      </c>
      <c r="J139" s="32"/>
      <c r="K139" s="191"/>
      <c r="L139" s="49" t="s">
        <v>26</v>
      </c>
      <c r="M139" s="94">
        <f>C139/$I139*100</f>
        <v>90.478396805665426</v>
      </c>
      <c r="N139" s="94">
        <f t="shared" ref="N139:R145" si="19">D139/$I139*100</f>
        <v>79.837646438392284</v>
      </c>
      <c r="O139" s="94">
        <f t="shared" si="19"/>
        <v>9.4684898481937694</v>
      </c>
      <c r="P139" s="94">
        <f t="shared" si="19"/>
        <v>1.1722605190793687</v>
      </c>
      <c r="Q139" s="94">
        <f t="shared" si="19"/>
        <v>1.4788865031830338</v>
      </c>
      <c r="R139" s="94">
        <f t="shared" si="19"/>
        <v>8.0427166911515435</v>
      </c>
      <c r="S139" s="35"/>
      <c r="AA139" s="35"/>
      <c r="AB139" s="35"/>
      <c r="AC139" s="35"/>
      <c r="AD139" s="35"/>
      <c r="AE139" s="35"/>
      <c r="AF139" s="35"/>
    </row>
    <row r="140" spans="1:32" s="90" customFormat="1" x14ac:dyDescent="0.3">
      <c r="A140" s="191"/>
      <c r="B140" s="49" t="s">
        <v>27</v>
      </c>
      <c r="C140" s="6">
        <v>138</v>
      </c>
      <c r="D140" s="6">
        <v>75</v>
      </c>
      <c r="E140" s="6">
        <v>31</v>
      </c>
      <c r="F140" s="6">
        <v>32</v>
      </c>
      <c r="G140" s="6">
        <v>101</v>
      </c>
      <c r="H140" s="6">
        <v>982</v>
      </c>
      <c r="I140" s="6">
        <v>1221</v>
      </c>
      <c r="J140" s="32"/>
      <c r="K140" s="191"/>
      <c r="L140" s="49" t="s">
        <v>27</v>
      </c>
      <c r="M140" s="94">
        <f t="shared" ref="M140:N145" si="20">C140/$I140*100</f>
        <v>11.302211302211303</v>
      </c>
      <c r="N140" s="94">
        <f t="shared" si="19"/>
        <v>6.1425061425061429</v>
      </c>
      <c r="O140" s="94">
        <f t="shared" si="19"/>
        <v>2.5389025389025388</v>
      </c>
      <c r="P140" s="94">
        <f t="shared" si="19"/>
        <v>2.6208026208026212</v>
      </c>
      <c r="Q140" s="94">
        <f t="shared" si="19"/>
        <v>8.2719082719082717</v>
      </c>
      <c r="R140" s="94">
        <f t="shared" si="19"/>
        <v>80.425880425880422</v>
      </c>
      <c r="S140" s="35"/>
      <c r="AA140" s="35"/>
      <c r="AB140" s="35"/>
      <c r="AC140" s="35"/>
      <c r="AD140" s="35"/>
      <c r="AE140" s="35"/>
      <c r="AF140" s="35"/>
    </row>
    <row r="141" spans="1:32" s="90" customFormat="1" x14ac:dyDescent="0.3">
      <c r="A141" s="192"/>
      <c r="B141" s="49" t="s">
        <v>8</v>
      </c>
      <c r="C141" s="6">
        <v>47734</v>
      </c>
      <c r="D141" s="6">
        <v>28552</v>
      </c>
      <c r="E141" s="6">
        <v>13563</v>
      </c>
      <c r="F141" s="6">
        <v>5619</v>
      </c>
      <c r="G141" s="6">
        <v>21755</v>
      </c>
      <c r="H141" s="6">
        <v>27546</v>
      </c>
      <c r="I141" s="6">
        <v>97035</v>
      </c>
      <c r="J141" s="32"/>
      <c r="K141" s="192"/>
      <c r="L141" s="49" t="s">
        <v>8</v>
      </c>
      <c r="M141" s="94">
        <f t="shared" si="20"/>
        <v>49.192559385788634</v>
      </c>
      <c r="N141" s="94">
        <f>D141/$I141*100</f>
        <v>29.424434482403257</v>
      </c>
      <c r="O141" s="94">
        <f t="shared" si="19"/>
        <v>13.97743082392951</v>
      </c>
      <c r="P141" s="94">
        <f t="shared" si="19"/>
        <v>5.790694079455867</v>
      </c>
      <c r="Q141" s="94">
        <f t="shared" si="19"/>
        <v>22.419745452671716</v>
      </c>
      <c r="R141" s="94">
        <f t="shared" si="19"/>
        <v>28.38769516153965</v>
      </c>
      <c r="S141" s="35"/>
      <c r="AA141" s="35"/>
      <c r="AB141" s="35"/>
      <c r="AC141" s="35"/>
      <c r="AD141" s="35"/>
      <c r="AE141" s="35"/>
      <c r="AF141" s="35"/>
    </row>
    <row r="142" spans="1:32" s="90" customFormat="1" x14ac:dyDescent="0.3">
      <c r="A142" s="176" t="s">
        <v>33</v>
      </c>
      <c r="B142" s="87"/>
      <c r="C142" s="6"/>
      <c r="D142" s="6"/>
      <c r="E142" s="6"/>
      <c r="F142" s="6"/>
      <c r="G142" s="6"/>
      <c r="H142" s="6"/>
      <c r="I142" s="6"/>
      <c r="J142" s="32"/>
      <c r="K142" s="176" t="s">
        <v>33</v>
      </c>
      <c r="L142" s="49"/>
      <c r="M142" s="94"/>
      <c r="N142" s="94"/>
      <c r="O142" s="94"/>
      <c r="P142" s="94"/>
      <c r="Q142" s="94"/>
      <c r="R142" s="94"/>
      <c r="S142" s="35"/>
      <c r="AA142" s="35"/>
      <c r="AB142" s="35"/>
      <c r="AC142" s="35"/>
      <c r="AD142" s="35"/>
      <c r="AE142" s="35"/>
      <c r="AF142" s="35"/>
    </row>
    <row r="143" spans="1:32" s="90" customFormat="1" x14ac:dyDescent="0.3">
      <c r="A143" s="177"/>
      <c r="B143" s="49" t="s">
        <v>26</v>
      </c>
      <c r="C143" s="6">
        <v>16743</v>
      </c>
      <c r="D143" s="6">
        <v>15251</v>
      </c>
      <c r="E143" s="6">
        <v>1395</v>
      </c>
      <c r="F143" s="6">
        <v>96</v>
      </c>
      <c r="G143" s="6">
        <v>314</v>
      </c>
      <c r="H143" s="6">
        <v>4216</v>
      </c>
      <c r="I143" s="6">
        <v>21273</v>
      </c>
      <c r="J143" s="32"/>
      <c r="K143" s="177"/>
      <c r="L143" s="49" t="s">
        <v>26</v>
      </c>
      <c r="M143" s="94">
        <f t="shared" si="20"/>
        <v>78.705401212804958</v>
      </c>
      <c r="N143" s="94">
        <f t="shared" si="20"/>
        <v>71.691815916889951</v>
      </c>
      <c r="O143" s="94">
        <f t="shared" si="19"/>
        <v>6.5576082357918493</v>
      </c>
      <c r="P143" s="94">
        <f t="shared" si="19"/>
        <v>0.45127626568890145</v>
      </c>
      <c r="Q143" s="94">
        <f t="shared" si="19"/>
        <v>1.4760494523574486</v>
      </c>
      <c r="R143" s="94">
        <f t="shared" si="19"/>
        <v>19.818549334837588</v>
      </c>
      <c r="S143" s="35"/>
      <c r="AA143" s="35"/>
      <c r="AB143" s="35"/>
      <c r="AC143" s="35"/>
      <c r="AD143" s="35"/>
      <c r="AE143" s="35"/>
      <c r="AF143" s="35"/>
    </row>
    <row r="144" spans="1:32" s="90" customFormat="1" x14ac:dyDescent="0.3">
      <c r="A144" s="177"/>
      <c r="B144" s="49" t="s">
        <v>27</v>
      </c>
      <c r="C144" s="6">
        <v>323</v>
      </c>
      <c r="D144" s="6">
        <v>256</v>
      </c>
      <c r="E144" s="6">
        <v>48</v>
      </c>
      <c r="F144" s="6">
        <v>19</v>
      </c>
      <c r="G144" s="6">
        <v>86</v>
      </c>
      <c r="H144" s="6">
        <v>912</v>
      </c>
      <c r="I144" s="6">
        <v>1322</v>
      </c>
      <c r="J144" s="32"/>
      <c r="K144" s="177"/>
      <c r="L144" s="49" t="s">
        <v>27</v>
      </c>
      <c r="M144" s="94">
        <f t="shared" si="20"/>
        <v>24.432677760968229</v>
      </c>
      <c r="N144" s="94">
        <f t="shared" si="20"/>
        <v>19.364599092284418</v>
      </c>
      <c r="O144" s="94">
        <f t="shared" si="19"/>
        <v>3.6308623298033282</v>
      </c>
      <c r="P144" s="94">
        <f t="shared" si="19"/>
        <v>1.4372163388804842</v>
      </c>
      <c r="Q144" s="94">
        <f t="shared" si="19"/>
        <v>6.5052950075642961</v>
      </c>
      <c r="R144" s="94">
        <f t="shared" si="19"/>
        <v>68.986384266263229</v>
      </c>
      <c r="S144" s="35"/>
      <c r="AA144" s="35"/>
      <c r="AB144" s="35"/>
      <c r="AC144" s="35"/>
      <c r="AD144" s="35"/>
      <c r="AE144" s="35"/>
      <c r="AF144" s="35"/>
    </row>
    <row r="145" spans="1:32" s="90" customFormat="1" x14ac:dyDescent="0.3">
      <c r="A145" s="178"/>
      <c r="B145" s="49" t="s">
        <v>8</v>
      </c>
      <c r="C145" s="6">
        <v>4360</v>
      </c>
      <c r="D145" s="6">
        <v>3303</v>
      </c>
      <c r="E145" s="6">
        <v>845</v>
      </c>
      <c r="F145" s="6">
        <v>212</v>
      </c>
      <c r="G145" s="6">
        <v>1414</v>
      </c>
      <c r="H145" s="6">
        <v>2811</v>
      </c>
      <c r="I145" s="6">
        <v>8585</v>
      </c>
      <c r="J145" s="32"/>
      <c r="K145" s="178"/>
      <c r="L145" s="49" t="s">
        <v>8</v>
      </c>
      <c r="M145" s="94">
        <f t="shared" si="20"/>
        <v>50.786255096097847</v>
      </c>
      <c r="N145" s="94">
        <f t="shared" si="20"/>
        <v>38.474082702387882</v>
      </c>
      <c r="O145" s="94">
        <f t="shared" si="19"/>
        <v>9.8427489807804314</v>
      </c>
      <c r="P145" s="94">
        <f t="shared" si="19"/>
        <v>2.4694234129295283</v>
      </c>
      <c r="Q145" s="94">
        <f t="shared" si="19"/>
        <v>16.470588235294116</v>
      </c>
      <c r="R145" s="94">
        <f t="shared" si="19"/>
        <v>32.743156668608037</v>
      </c>
      <c r="S145" s="35"/>
      <c r="AA145" s="35"/>
      <c r="AB145" s="35"/>
      <c r="AC145" s="35"/>
      <c r="AD145" s="35"/>
      <c r="AE145" s="35"/>
      <c r="AF145" s="35"/>
    </row>
    <row r="146" spans="1:32" s="90" customFormat="1" x14ac:dyDescent="0.3">
      <c r="A146" s="190" t="s">
        <v>19</v>
      </c>
      <c r="B146" s="87"/>
      <c r="C146" s="6"/>
      <c r="D146" s="6"/>
      <c r="E146" s="6"/>
      <c r="F146" s="6"/>
      <c r="G146" s="6"/>
      <c r="H146" s="6"/>
      <c r="I146" s="6"/>
      <c r="K146" s="190" t="s">
        <v>19</v>
      </c>
      <c r="L146" s="87"/>
      <c r="M146" s="94"/>
      <c r="N146" s="94"/>
      <c r="O146" s="94"/>
      <c r="P146" s="94"/>
      <c r="Q146" s="94"/>
      <c r="R146" s="94"/>
      <c r="S146" s="35"/>
      <c r="AA146" s="35"/>
      <c r="AB146" s="35"/>
      <c r="AC146" s="35"/>
      <c r="AD146" s="35"/>
      <c r="AE146" s="35"/>
      <c r="AF146" s="35"/>
    </row>
    <row r="147" spans="1:32" s="90" customFormat="1" x14ac:dyDescent="0.3">
      <c r="A147" s="191"/>
      <c r="B147" s="49" t="s">
        <v>26</v>
      </c>
      <c r="C147" s="6">
        <v>15885</v>
      </c>
      <c r="D147" s="6">
        <v>14413</v>
      </c>
      <c r="E147" s="6">
        <v>1419</v>
      </c>
      <c r="F147" s="6">
        <v>53</v>
      </c>
      <c r="G147" s="6">
        <v>414</v>
      </c>
      <c r="H147" s="6">
        <v>3518</v>
      </c>
      <c r="I147" s="6">
        <v>19818</v>
      </c>
      <c r="J147" s="32"/>
      <c r="K147" s="191"/>
      <c r="L147" s="49" t="s">
        <v>26</v>
      </c>
      <c r="M147" s="94">
        <f>C147/$I147*100</f>
        <v>80.154405086285195</v>
      </c>
      <c r="N147" s="94">
        <f t="shared" ref="N147:R149" si="21">D147/$I147*100</f>
        <v>72.726814007467951</v>
      </c>
      <c r="O147" s="94">
        <f t="shared" si="21"/>
        <v>7.1601574326369963</v>
      </c>
      <c r="P147" s="94">
        <f t="shared" si="21"/>
        <v>0.26743364618024018</v>
      </c>
      <c r="Q147" s="94">
        <f t="shared" si="21"/>
        <v>2.0890099909173476</v>
      </c>
      <c r="R147" s="94">
        <f t="shared" si="21"/>
        <v>17.751539004944998</v>
      </c>
      <c r="S147" s="35"/>
      <c r="AA147" s="35"/>
      <c r="AB147" s="35"/>
      <c r="AC147" s="35"/>
      <c r="AD147" s="35"/>
      <c r="AE147" s="35"/>
      <c r="AF147" s="35"/>
    </row>
    <row r="148" spans="1:32" s="90" customFormat="1" x14ac:dyDescent="0.3">
      <c r="A148" s="191"/>
      <c r="B148" s="49" t="s">
        <v>27</v>
      </c>
      <c r="C148" s="6">
        <v>3441</v>
      </c>
      <c r="D148" s="6">
        <v>3119</v>
      </c>
      <c r="E148" s="6">
        <v>248</v>
      </c>
      <c r="F148" s="6">
        <v>74</v>
      </c>
      <c r="G148" s="6">
        <v>598</v>
      </c>
      <c r="H148" s="6">
        <v>4520</v>
      </c>
      <c r="I148" s="6">
        <v>8558</v>
      </c>
      <c r="J148" s="32"/>
      <c r="K148" s="191"/>
      <c r="L148" s="49" t="s">
        <v>27</v>
      </c>
      <c r="M148" s="94">
        <f>C148/$I148*100</f>
        <v>40.2079925216172</v>
      </c>
      <c r="N148" s="94">
        <f t="shared" si="21"/>
        <v>36.445431175508297</v>
      </c>
      <c r="O148" s="94">
        <f t="shared" si="21"/>
        <v>2.8978733348913299</v>
      </c>
      <c r="P148" s="94">
        <f t="shared" si="21"/>
        <v>0.86468801121757422</v>
      </c>
      <c r="Q148" s="94">
        <f t="shared" si="21"/>
        <v>6.9876139284879653</v>
      </c>
      <c r="R148" s="94">
        <f t="shared" si="21"/>
        <v>52.816078523019392</v>
      </c>
      <c r="S148" s="35"/>
      <c r="AA148" s="35"/>
      <c r="AB148" s="35"/>
      <c r="AC148" s="35"/>
      <c r="AD148" s="35"/>
      <c r="AE148" s="35"/>
      <c r="AF148" s="35"/>
    </row>
    <row r="149" spans="1:32" s="90" customFormat="1" x14ac:dyDescent="0.3">
      <c r="A149" s="192"/>
      <c r="B149" s="49" t="s">
        <v>8</v>
      </c>
      <c r="C149" s="6">
        <v>7495</v>
      </c>
      <c r="D149" s="6">
        <v>6270</v>
      </c>
      <c r="E149" s="6">
        <v>1074</v>
      </c>
      <c r="F149" s="6">
        <v>151</v>
      </c>
      <c r="G149" s="6">
        <v>1802</v>
      </c>
      <c r="H149" s="6">
        <v>5343</v>
      </c>
      <c r="I149" s="6">
        <v>14640</v>
      </c>
      <c r="J149" s="32"/>
      <c r="K149" s="192"/>
      <c r="L149" s="49" t="s">
        <v>8</v>
      </c>
      <c r="M149" s="94">
        <f>C149/$I149*100</f>
        <v>51.19535519125683</v>
      </c>
      <c r="N149" s="94">
        <f t="shared" si="21"/>
        <v>42.827868852459019</v>
      </c>
      <c r="O149" s="94">
        <f t="shared" si="21"/>
        <v>7.3360655737704921</v>
      </c>
      <c r="P149" s="94">
        <f t="shared" si="21"/>
        <v>1.0314207650273224</v>
      </c>
      <c r="Q149" s="94">
        <f t="shared" si="21"/>
        <v>12.308743169398907</v>
      </c>
      <c r="R149" s="94">
        <f t="shared" si="21"/>
        <v>36.495901639344261</v>
      </c>
      <c r="S149" s="35"/>
      <c r="AA149" s="35"/>
      <c r="AB149" s="35"/>
      <c r="AC149" s="35"/>
      <c r="AD149" s="35"/>
      <c r="AE149" s="35"/>
      <c r="AF149" s="35"/>
    </row>
    <row r="150" spans="1:32" s="90" customFormat="1" x14ac:dyDescent="0.3">
      <c r="A150" s="89"/>
      <c r="B150" s="59"/>
      <c r="C150" s="36"/>
      <c r="D150" s="36"/>
      <c r="E150" s="36"/>
      <c r="F150" s="36"/>
      <c r="G150" s="36"/>
      <c r="H150" s="36"/>
      <c r="I150" s="36">
        <f>SUM(I135:I149)</f>
        <v>437922</v>
      </c>
      <c r="K150" s="89"/>
      <c r="L150" s="59"/>
      <c r="M150" s="35"/>
      <c r="N150" s="35"/>
      <c r="O150" s="35"/>
      <c r="P150" s="35"/>
      <c r="Q150" s="35"/>
      <c r="R150" s="35"/>
      <c r="S150" s="35"/>
    </row>
    <row r="151" spans="1:32" s="90" customFormat="1" x14ac:dyDescent="0.3">
      <c r="A151" s="89"/>
      <c r="B151" s="59"/>
      <c r="C151" s="36"/>
      <c r="D151" s="36"/>
      <c r="E151" s="36"/>
      <c r="F151" s="36"/>
      <c r="G151" s="36"/>
      <c r="H151" s="36"/>
      <c r="I151" s="36"/>
      <c r="K151" s="89"/>
      <c r="L151" s="59"/>
      <c r="M151" s="35"/>
      <c r="N151" s="35"/>
      <c r="O151" s="35"/>
      <c r="P151" s="35"/>
      <c r="Q151" s="35"/>
      <c r="R151" s="35"/>
      <c r="S151" s="35"/>
    </row>
    <row r="152" spans="1:32" s="90" customFormat="1" x14ac:dyDescent="0.3">
      <c r="A152" s="106"/>
      <c r="B152" s="59"/>
      <c r="C152" s="36"/>
      <c r="D152" s="36"/>
      <c r="E152" s="36"/>
      <c r="F152" s="36"/>
      <c r="G152" s="36"/>
      <c r="H152" s="36"/>
      <c r="I152" s="36"/>
      <c r="K152" s="89"/>
      <c r="L152" s="59"/>
      <c r="M152" s="35"/>
      <c r="N152" s="35"/>
      <c r="O152" s="35"/>
      <c r="P152" s="35"/>
      <c r="Q152" s="35"/>
      <c r="R152" s="35"/>
      <c r="S152" s="35"/>
    </row>
    <row r="153" spans="1:32" s="90" customFormat="1" ht="27" customHeight="1" x14ac:dyDescent="0.3">
      <c r="A153" s="197" t="s">
        <v>140</v>
      </c>
      <c r="B153" s="197"/>
      <c r="C153" s="197"/>
      <c r="D153" s="197"/>
      <c r="E153" s="197"/>
      <c r="F153" s="197"/>
      <c r="G153" s="197"/>
      <c r="H153" s="197"/>
      <c r="I153" s="197"/>
      <c r="K153" s="197" t="s">
        <v>140</v>
      </c>
      <c r="L153" s="197"/>
      <c r="M153" s="197"/>
      <c r="N153" s="197"/>
      <c r="O153" s="197"/>
      <c r="P153" s="197"/>
      <c r="Q153" s="197"/>
      <c r="R153" s="197"/>
      <c r="S153" s="141"/>
    </row>
    <row r="154" spans="1:32" s="48" customFormat="1" ht="25.5" customHeight="1" x14ac:dyDescent="0.3">
      <c r="A154" s="180" t="s">
        <v>43</v>
      </c>
      <c r="B154" s="188" t="s">
        <v>10</v>
      </c>
      <c r="C154" s="185" t="s">
        <v>0</v>
      </c>
      <c r="D154" s="185" t="s">
        <v>1</v>
      </c>
      <c r="E154" s="200" t="s">
        <v>2</v>
      </c>
      <c r="F154" s="201"/>
      <c r="G154" s="185" t="s">
        <v>3</v>
      </c>
      <c r="H154" s="185" t="s">
        <v>4</v>
      </c>
      <c r="I154" s="185" t="s">
        <v>40</v>
      </c>
      <c r="J154" s="90"/>
      <c r="K154" s="180" t="s">
        <v>43</v>
      </c>
      <c r="L154" s="188" t="s">
        <v>10</v>
      </c>
      <c r="M154" s="185" t="s">
        <v>0</v>
      </c>
      <c r="N154" s="185" t="s">
        <v>1</v>
      </c>
      <c r="O154" s="200" t="s">
        <v>2</v>
      </c>
      <c r="P154" s="201"/>
      <c r="Q154" s="185" t="s">
        <v>3</v>
      </c>
      <c r="R154" s="185" t="s">
        <v>4</v>
      </c>
      <c r="S154" s="141"/>
    </row>
    <row r="155" spans="1:32" s="48" customFormat="1" x14ac:dyDescent="0.3">
      <c r="A155" s="181"/>
      <c r="B155" s="189"/>
      <c r="C155" s="186"/>
      <c r="D155" s="186"/>
      <c r="E155" s="86" t="s">
        <v>6</v>
      </c>
      <c r="F155" s="86" t="s">
        <v>5</v>
      </c>
      <c r="G155" s="186"/>
      <c r="H155" s="186"/>
      <c r="I155" s="186"/>
      <c r="J155" s="73"/>
      <c r="K155" s="181"/>
      <c r="L155" s="189"/>
      <c r="M155" s="186"/>
      <c r="N155" s="186"/>
      <c r="O155" s="86" t="s">
        <v>6</v>
      </c>
      <c r="P155" s="86" t="s">
        <v>5</v>
      </c>
      <c r="Q155" s="186"/>
      <c r="R155" s="186"/>
      <c r="S155" s="141"/>
    </row>
    <row r="156" spans="1:32" s="48" customFormat="1" x14ac:dyDescent="0.3">
      <c r="A156" s="179" t="s">
        <v>44</v>
      </c>
      <c r="B156" s="87"/>
      <c r="C156" s="88"/>
      <c r="D156" s="88"/>
      <c r="E156" s="88"/>
      <c r="F156" s="88"/>
      <c r="G156" s="88"/>
      <c r="H156" s="88"/>
      <c r="I156" s="6"/>
      <c r="J156" s="73"/>
      <c r="K156" s="179" t="s">
        <v>44</v>
      </c>
      <c r="L156" s="49"/>
      <c r="M156" s="88"/>
      <c r="N156" s="88"/>
      <c r="O156" s="88"/>
      <c r="P156" s="88"/>
      <c r="Q156" s="88"/>
      <c r="R156" s="88"/>
      <c r="S156" s="97"/>
    </row>
    <row r="157" spans="1:32" s="48" customFormat="1" x14ac:dyDescent="0.3">
      <c r="A157" s="179"/>
      <c r="B157" s="49" t="s">
        <v>26</v>
      </c>
      <c r="C157" s="6">
        <v>12563</v>
      </c>
      <c r="D157" s="6">
        <v>11475</v>
      </c>
      <c r="E157" s="6">
        <v>998</v>
      </c>
      <c r="F157" s="6">
        <v>90</v>
      </c>
      <c r="G157" s="6">
        <v>186</v>
      </c>
      <c r="H157" s="6">
        <v>642</v>
      </c>
      <c r="I157" s="6">
        <v>13391</v>
      </c>
      <c r="J157" s="73"/>
      <c r="K157" s="179"/>
      <c r="L157" s="49" t="s">
        <v>26</v>
      </c>
      <c r="M157" s="94">
        <f>C157/$I157*100</f>
        <v>93.816742588305573</v>
      </c>
      <c r="N157" s="94">
        <f t="shared" ref="N157:R171" si="22">D157/$I157*100</f>
        <v>85.69188260772161</v>
      </c>
      <c r="O157" s="94">
        <f t="shared" si="22"/>
        <v>7.4527667836606675</v>
      </c>
      <c r="P157" s="94">
        <f t="shared" si="22"/>
        <v>0.67209319692330671</v>
      </c>
      <c r="Q157" s="94">
        <f t="shared" si="22"/>
        <v>1.3889926069748337</v>
      </c>
      <c r="R157" s="94">
        <f t="shared" si="22"/>
        <v>4.7942648047195879</v>
      </c>
      <c r="S157" s="35"/>
      <c r="AA157" s="35"/>
      <c r="AB157" s="35"/>
      <c r="AC157" s="35"/>
      <c r="AD157" s="35"/>
      <c r="AE157" s="35"/>
      <c r="AF157" s="35"/>
    </row>
    <row r="158" spans="1:32" s="48" customFormat="1" x14ac:dyDescent="0.3">
      <c r="A158" s="179"/>
      <c r="B158" s="49" t="s">
        <v>27</v>
      </c>
      <c r="C158" s="6">
        <v>188</v>
      </c>
      <c r="D158" s="6">
        <v>174</v>
      </c>
      <c r="E158" s="6">
        <v>12</v>
      </c>
      <c r="F158" s="6">
        <v>2</v>
      </c>
      <c r="G158" s="6">
        <v>15</v>
      </c>
      <c r="H158" s="6">
        <v>92</v>
      </c>
      <c r="I158" s="6">
        <v>296</v>
      </c>
      <c r="J158" s="73"/>
      <c r="K158" s="179"/>
      <c r="L158" s="49" t="s">
        <v>27</v>
      </c>
      <c r="M158" s="94">
        <f t="shared" ref="M158:M171" si="23">C158/$I158*100</f>
        <v>63.513513513513509</v>
      </c>
      <c r="N158" s="94">
        <f t="shared" si="22"/>
        <v>58.783783783783782</v>
      </c>
      <c r="O158" s="94">
        <f t="shared" si="22"/>
        <v>4.0540540540540544</v>
      </c>
      <c r="P158" s="94">
        <f t="shared" si="22"/>
        <v>0.67567567567567566</v>
      </c>
      <c r="Q158" s="94">
        <f t="shared" si="22"/>
        <v>5.0675675675675675</v>
      </c>
      <c r="R158" s="94">
        <f t="shared" si="22"/>
        <v>31.081081081081081</v>
      </c>
      <c r="S158" s="35"/>
      <c r="AA158" s="35"/>
      <c r="AB158" s="35"/>
      <c r="AC158" s="35"/>
      <c r="AD158" s="35"/>
      <c r="AE158" s="35"/>
      <c r="AF158" s="35"/>
    </row>
    <row r="159" spans="1:32" s="48" customFormat="1" x14ac:dyDescent="0.3">
      <c r="A159" s="179"/>
      <c r="B159" s="49" t="s">
        <v>8</v>
      </c>
      <c r="C159" s="6">
        <v>2963</v>
      </c>
      <c r="D159" s="6">
        <v>2257</v>
      </c>
      <c r="E159" s="6">
        <v>553</v>
      </c>
      <c r="F159" s="6">
        <v>154</v>
      </c>
      <c r="G159" s="6">
        <v>902</v>
      </c>
      <c r="H159" s="6">
        <v>676</v>
      </c>
      <c r="I159" s="6">
        <v>4542</v>
      </c>
      <c r="J159" s="73"/>
      <c r="K159" s="179"/>
      <c r="L159" s="49" t="s">
        <v>8</v>
      </c>
      <c r="M159" s="94">
        <f t="shared" si="23"/>
        <v>65.235579040070462</v>
      </c>
      <c r="N159" s="94">
        <f t="shared" si="22"/>
        <v>49.691765741963891</v>
      </c>
      <c r="O159" s="94">
        <f t="shared" si="22"/>
        <v>12.175253192426243</v>
      </c>
      <c r="P159" s="94">
        <f t="shared" si="22"/>
        <v>3.3905768383971817</v>
      </c>
      <c r="Q159" s="94">
        <f t="shared" si="22"/>
        <v>19.859092910612063</v>
      </c>
      <c r="R159" s="94">
        <f t="shared" si="22"/>
        <v>14.883311316600617</v>
      </c>
      <c r="S159" s="35"/>
      <c r="AA159" s="35"/>
      <c r="AB159" s="35"/>
      <c r="AC159" s="35"/>
      <c r="AD159" s="35"/>
      <c r="AE159" s="35"/>
      <c r="AF159" s="35"/>
    </row>
    <row r="160" spans="1:32" s="48" customFormat="1" x14ac:dyDescent="0.3">
      <c r="A160" s="179" t="s">
        <v>54</v>
      </c>
      <c r="B160" s="87"/>
      <c r="C160" s="6"/>
      <c r="D160" s="6"/>
      <c r="E160" s="6"/>
      <c r="F160" s="6"/>
      <c r="G160" s="6"/>
      <c r="H160" s="6"/>
      <c r="I160" s="6"/>
      <c r="J160" s="73"/>
      <c r="K160" s="179" t="s">
        <v>54</v>
      </c>
      <c r="L160" s="49"/>
      <c r="M160" s="94"/>
      <c r="N160" s="94"/>
      <c r="O160" s="94"/>
      <c r="P160" s="94"/>
      <c r="Q160" s="94"/>
      <c r="R160" s="94"/>
      <c r="S160" s="35"/>
      <c r="AA160" s="35"/>
      <c r="AB160" s="35"/>
      <c r="AC160" s="35"/>
      <c r="AD160" s="35"/>
      <c r="AE160" s="35"/>
      <c r="AF160" s="35"/>
    </row>
    <row r="161" spans="1:32" s="48" customFormat="1" x14ac:dyDescent="0.3">
      <c r="A161" s="179"/>
      <c r="B161" s="49" t="s">
        <v>26</v>
      </c>
      <c r="C161" s="6">
        <v>16028</v>
      </c>
      <c r="D161" s="6">
        <v>13640</v>
      </c>
      <c r="E161" s="6">
        <v>2058</v>
      </c>
      <c r="F161" s="6">
        <v>330</v>
      </c>
      <c r="G161" s="6">
        <v>672</v>
      </c>
      <c r="H161" s="6">
        <v>4234</v>
      </c>
      <c r="I161" s="6">
        <v>20934</v>
      </c>
      <c r="J161" s="73"/>
      <c r="K161" s="179"/>
      <c r="L161" s="49" t="s">
        <v>26</v>
      </c>
      <c r="M161" s="94">
        <f t="shared" si="23"/>
        <v>76.564440622910098</v>
      </c>
      <c r="N161" s="94">
        <f t="shared" si="22"/>
        <v>65.157160599980884</v>
      </c>
      <c r="O161" s="94">
        <f t="shared" si="22"/>
        <v>9.8308971051877325</v>
      </c>
      <c r="P161" s="94">
        <f t="shared" si="22"/>
        <v>1.5763829177414732</v>
      </c>
      <c r="Q161" s="94">
        <f t="shared" si="22"/>
        <v>3.2100888506735452</v>
      </c>
      <c r="R161" s="94">
        <f t="shared" si="22"/>
        <v>20.225470526416355</v>
      </c>
      <c r="S161" s="35"/>
      <c r="AA161" s="35"/>
      <c r="AB161" s="35"/>
      <c r="AC161" s="35"/>
      <c r="AD161" s="35"/>
      <c r="AE161" s="35"/>
      <c r="AF161" s="35"/>
    </row>
    <row r="162" spans="1:32" s="48" customFormat="1" x14ac:dyDescent="0.3">
      <c r="A162" s="179"/>
      <c r="B162" s="49" t="s">
        <v>27</v>
      </c>
      <c r="C162" s="6">
        <v>179</v>
      </c>
      <c r="D162" s="6">
        <v>146</v>
      </c>
      <c r="E162" s="6">
        <v>24</v>
      </c>
      <c r="F162" s="6">
        <v>8</v>
      </c>
      <c r="G162" s="6">
        <v>99</v>
      </c>
      <c r="H162" s="6">
        <v>633</v>
      </c>
      <c r="I162" s="6">
        <v>911</v>
      </c>
      <c r="K162" s="179"/>
      <c r="L162" s="49" t="s">
        <v>27</v>
      </c>
      <c r="M162" s="94">
        <f t="shared" si="23"/>
        <v>19.64873765093304</v>
      </c>
      <c r="N162" s="94">
        <f t="shared" si="22"/>
        <v>16.02634467618002</v>
      </c>
      <c r="O162" s="94">
        <f t="shared" si="22"/>
        <v>2.6344676180021951</v>
      </c>
      <c r="P162" s="94">
        <f t="shared" si="22"/>
        <v>0.87815587266739847</v>
      </c>
      <c r="Q162" s="94">
        <f t="shared" si="22"/>
        <v>10.867178924259056</v>
      </c>
      <c r="R162" s="94">
        <f t="shared" si="22"/>
        <v>69.484083424807906</v>
      </c>
      <c r="S162" s="35"/>
      <c r="AA162" s="35"/>
      <c r="AB162" s="35"/>
      <c r="AC162" s="35"/>
      <c r="AD162" s="35"/>
      <c r="AE162" s="35"/>
      <c r="AF162" s="35"/>
    </row>
    <row r="163" spans="1:32" s="48" customFormat="1" x14ac:dyDescent="0.3">
      <c r="A163" s="179"/>
      <c r="B163" s="49" t="s">
        <v>8</v>
      </c>
      <c r="C163" s="6">
        <v>4402</v>
      </c>
      <c r="D163" s="6">
        <v>2410</v>
      </c>
      <c r="E163" s="6">
        <v>1318</v>
      </c>
      <c r="F163" s="6">
        <v>675</v>
      </c>
      <c r="G163" s="6">
        <v>3908</v>
      </c>
      <c r="H163" s="6">
        <v>6477</v>
      </c>
      <c r="I163" s="6">
        <v>14787</v>
      </c>
      <c r="K163" s="179"/>
      <c r="L163" s="49" t="s">
        <v>8</v>
      </c>
      <c r="M163" s="94">
        <f t="shared" si="23"/>
        <v>29.769392033542978</v>
      </c>
      <c r="N163" s="94">
        <f t="shared" si="22"/>
        <v>16.298099682153243</v>
      </c>
      <c r="O163" s="94">
        <f t="shared" si="22"/>
        <v>8.9132345979576666</v>
      </c>
      <c r="P163" s="94">
        <f t="shared" si="22"/>
        <v>4.5648204503956178</v>
      </c>
      <c r="Q163" s="94">
        <f t="shared" si="22"/>
        <v>26.428619733549741</v>
      </c>
      <c r="R163" s="94">
        <f t="shared" si="22"/>
        <v>43.801988232907284</v>
      </c>
      <c r="S163" s="35"/>
      <c r="AA163" s="35"/>
      <c r="AB163" s="35"/>
      <c r="AC163" s="35"/>
      <c r="AD163" s="35"/>
      <c r="AE163" s="35"/>
      <c r="AF163" s="35"/>
    </row>
    <row r="164" spans="1:32" s="48" customFormat="1" x14ac:dyDescent="0.3">
      <c r="A164" s="179" t="s">
        <v>46</v>
      </c>
      <c r="B164" s="87"/>
      <c r="C164" s="6"/>
      <c r="D164" s="6"/>
      <c r="E164" s="6"/>
      <c r="F164" s="6"/>
      <c r="G164" s="6"/>
      <c r="H164" s="6"/>
      <c r="I164" s="6"/>
      <c r="K164" s="179" t="s">
        <v>46</v>
      </c>
      <c r="L164" s="87"/>
      <c r="M164" s="94"/>
      <c r="N164" s="94"/>
      <c r="O164" s="94"/>
      <c r="P164" s="94"/>
      <c r="Q164" s="94"/>
      <c r="R164" s="94"/>
      <c r="S164" s="35"/>
    </row>
    <row r="165" spans="1:32" s="48" customFormat="1" x14ac:dyDescent="0.3">
      <c r="A165" s="179"/>
      <c r="B165" s="49" t="s">
        <v>26</v>
      </c>
      <c r="C165" s="6">
        <v>17710</v>
      </c>
      <c r="D165" s="6">
        <v>15637</v>
      </c>
      <c r="E165" s="6">
        <v>1796</v>
      </c>
      <c r="F165" s="6">
        <v>278</v>
      </c>
      <c r="G165" s="6">
        <v>385</v>
      </c>
      <c r="H165" s="6">
        <v>2072</v>
      </c>
      <c r="I165" s="6">
        <v>20168</v>
      </c>
      <c r="K165" s="179"/>
      <c r="L165" s="49" t="s">
        <v>26</v>
      </c>
      <c r="M165" s="94">
        <f t="shared" si="23"/>
        <v>87.812376041253472</v>
      </c>
      <c r="N165" s="94">
        <f t="shared" si="22"/>
        <v>77.533716779055922</v>
      </c>
      <c r="O165" s="94">
        <f t="shared" si="22"/>
        <v>8.9051963506545029</v>
      </c>
      <c r="P165" s="94">
        <f t="shared" si="22"/>
        <v>1.3784212614042046</v>
      </c>
      <c r="Q165" s="94">
        <f t="shared" si="22"/>
        <v>1.9089646965489884</v>
      </c>
      <c r="R165" s="94">
        <f t="shared" si="22"/>
        <v>10.273700912336373</v>
      </c>
      <c r="S165" s="35"/>
      <c r="AA165" s="35"/>
      <c r="AB165" s="35"/>
      <c r="AC165" s="35"/>
      <c r="AD165" s="35"/>
      <c r="AE165" s="35"/>
      <c r="AF165" s="35"/>
    </row>
    <row r="166" spans="1:32" s="48" customFormat="1" x14ac:dyDescent="0.3">
      <c r="A166" s="179"/>
      <c r="B166" s="49" t="s">
        <v>27</v>
      </c>
      <c r="C166" s="6">
        <v>144</v>
      </c>
      <c r="D166" s="6">
        <v>128</v>
      </c>
      <c r="E166" s="6">
        <v>7</v>
      </c>
      <c r="F166" s="6">
        <v>9</v>
      </c>
      <c r="G166" s="6">
        <v>50</v>
      </c>
      <c r="H166" s="6">
        <v>253</v>
      </c>
      <c r="I166" s="6">
        <v>447</v>
      </c>
      <c r="K166" s="179"/>
      <c r="L166" s="49" t="s">
        <v>27</v>
      </c>
      <c r="M166" s="94">
        <f t="shared" si="23"/>
        <v>32.214765100671137</v>
      </c>
      <c r="N166" s="94">
        <f t="shared" si="22"/>
        <v>28.635346756152124</v>
      </c>
      <c r="O166" s="94">
        <f t="shared" si="22"/>
        <v>1.5659955257270695</v>
      </c>
      <c r="P166" s="94">
        <f t="shared" si="22"/>
        <v>2.0134228187919461</v>
      </c>
      <c r="Q166" s="94">
        <f t="shared" si="22"/>
        <v>11.185682326621924</v>
      </c>
      <c r="R166" s="94">
        <f t="shared" si="22"/>
        <v>56.599552572706934</v>
      </c>
      <c r="S166" s="35"/>
      <c r="AA166" s="35"/>
      <c r="AB166" s="35"/>
      <c r="AC166" s="35"/>
      <c r="AD166" s="35"/>
      <c r="AE166" s="35"/>
      <c r="AF166" s="35"/>
    </row>
    <row r="167" spans="1:32" s="48" customFormat="1" x14ac:dyDescent="0.3">
      <c r="A167" s="179"/>
      <c r="B167" s="49" t="s">
        <v>8</v>
      </c>
      <c r="C167" s="6">
        <v>4772</v>
      </c>
      <c r="D167" s="6">
        <v>2803</v>
      </c>
      <c r="E167" s="6">
        <v>1256</v>
      </c>
      <c r="F167" s="6">
        <v>713</v>
      </c>
      <c r="G167" s="6">
        <v>2718</v>
      </c>
      <c r="H167" s="6">
        <v>3197</v>
      </c>
      <c r="I167" s="6">
        <v>10686</v>
      </c>
      <c r="K167" s="179"/>
      <c r="L167" s="49" t="s">
        <v>8</v>
      </c>
      <c r="M167" s="94">
        <f t="shared" si="23"/>
        <v>44.656559985027137</v>
      </c>
      <c r="N167" s="94">
        <f t="shared" si="22"/>
        <v>26.230582069998125</v>
      </c>
      <c r="O167" s="94">
        <f t="shared" si="22"/>
        <v>11.753696425229272</v>
      </c>
      <c r="P167" s="94">
        <f t="shared" si="22"/>
        <v>6.6722814897997376</v>
      </c>
      <c r="Q167" s="94">
        <f t="shared" si="22"/>
        <v>25.435148792813028</v>
      </c>
      <c r="R167" s="94">
        <f t="shared" si="22"/>
        <v>29.917649260714956</v>
      </c>
      <c r="S167" s="35"/>
      <c r="AA167" s="35"/>
      <c r="AB167" s="35"/>
      <c r="AC167" s="35"/>
      <c r="AD167" s="35"/>
      <c r="AE167" s="35"/>
      <c r="AF167" s="35"/>
    </row>
    <row r="168" spans="1:32" s="48" customFormat="1" x14ac:dyDescent="0.3">
      <c r="A168" s="179" t="s">
        <v>55</v>
      </c>
      <c r="B168" s="87"/>
      <c r="C168" s="6"/>
      <c r="D168" s="6"/>
      <c r="E168" s="6"/>
      <c r="F168" s="6"/>
      <c r="G168" s="6"/>
      <c r="H168" s="6"/>
      <c r="I168" s="6"/>
      <c r="K168" s="179" t="s">
        <v>55</v>
      </c>
      <c r="L168" s="87"/>
      <c r="M168" s="94"/>
      <c r="N168" s="94"/>
      <c r="O168" s="94"/>
      <c r="P168" s="94"/>
      <c r="Q168" s="94"/>
      <c r="R168" s="94"/>
      <c r="S168" s="35"/>
      <c r="AA168" s="35"/>
      <c r="AB168" s="35"/>
      <c r="AC168" s="35"/>
      <c r="AD168" s="35"/>
      <c r="AE168" s="35"/>
      <c r="AF168" s="35"/>
    </row>
    <row r="169" spans="1:32" s="48" customFormat="1" x14ac:dyDescent="0.3">
      <c r="A169" s="179"/>
      <c r="B169" s="49" t="s">
        <v>26</v>
      </c>
      <c r="C169" s="6">
        <v>161220</v>
      </c>
      <c r="D169" s="6">
        <v>142189</v>
      </c>
      <c r="E169" s="6">
        <v>16982</v>
      </c>
      <c r="F169" s="6">
        <v>2049</v>
      </c>
      <c r="G169" s="6">
        <v>2036</v>
      </c>
      <c r="H169" s="6">
        <v>10883</v>
      </c>
      <c r="I169" s="6">
        <v>174138</v>
      </c>
      <c r="K169" s="179"/>
      <c r="L169" s="49" t="s">
        <v>26</v>
      </c>
      <c r="M169" s="94">
        <f t="shared" si="23"/>
        <v>92.581745512179992</v>
      </c>
      <c r="N169" s="94">
        <f t="shared" si="22"/>
        <v>81.653056771066616</v>
      </c>
      <c r="O169" s="94">
        <f t="shared" si="22"/>
        <v>9.7520357417680223</v>
      </c>
      <c r="P169" s="94">
        <f t="shared" si="22"/>
        <v>1.1766529993453467</v>
      </c>
      <c r="Q169" s="94">
        <f t="shared" si="22"/>
        <v>1.1691876557672649</v>
      </c>
      <c r="R169" s="94">
        <f t="shared" si="22"/>
        <v>6.2496410892510541</v>
      </c>
      <c r="S169" s="35"/>
      <c r="AA169" s="35"/>
      <c r="AB169" s="35"/>
      <c r="AC169" s="35"/>
      <c r="AD169" s="35"/>
      <c r="AE169" s="35"/>
      <c r="AF169" s="35"/>
    </row>
    <row r="170" spans="1:32" s="48" customFormat="1" x14ac:dyDescent="0.3">
      <c r="A170" s="179"/>
      <c r="B170" s="49" t="s">
        <v>27</v>
      </c>
      <c r="C170" s="6">
        <v>1077</v>
      </c>
      <c r="D170" s="6">
        <v>936</v>
      </c>
      <c r="E170" s="6">
        <v>73</v>
      </c>
      <c r="F170" s="6">
        <v>68</v>
      </c>
      <c r="G170" s="6">
        <v>299</v>
      </c>
      <c r="H170" s="6">
        <v>1420</v>
      </c>
      <c r="I170" s="6">
        <v>2796</v>
      </c>
      <c r="K170" s="179"/>
      <c r="L170" s="49" t="s">
        <v>27</v>
      </c>
      <c r="M170" s="94">
        <f t="shared" si="23"/>
        <v>38.519313304721031</v>
      </c>
      <c r="N170" s="94">
        <f t="shared" si="22"/>
        <v>33.476394849785407</v>
      </c>
      <c r="O170" s="94">
        <f t="shared" si="22"/>
        <v>2.6108726752503575</v>
      </c>
      <c r="P170" s="94">
        <f t="shared" si="22"/>
        <v>2.4320457796852648</v>
      </c>
      <c r="Q170" s="94">
        <f t="shared" si="22"/>
        <v>10.693848354792561</v>
      </c>
      <c r="R170" s="94">
        <f t="shared" si="22"/>
        <v>50.786838340486405</v>
      </c>
      <c r="S170" s="35"/>
      <c r="AA170" s="35"/>
      <c r="AB170" s="35"/>
      <c r="AC170" s="35"/>
      <c r="AD170" s="35"/>
      <c r="AE170" s="35"/>
      <c r="AF170" s="35"/>
    </row>
    <row r="171" spans="1:32" s="48" customFormat="1" x14ac:dyDescent="0.3">
      <c r="A171" s="179"/>
      <c r="B171" s="49" t="s">
        <v>8</v>
      </c>
      <c r="C171" s="6">
        <v>32818</v>
      </c>
      <c r="D171" s="6">
        <v>19999</v>
      </c>
      <c r="E171" s="6">
        <v>9291</v>
      </c>
      <c r="F171" s="6">
        <v>3528</v>
      </c>
      <c r="G171" s="6">
        <v>12512</v>
      </c>
      <c r="H171" s="6">
        <v>15447</v>
      </c>
      <c r="I171" s="6">
        <v>60777</v>
      </c>
      <c r="K171" s="179"/>
      <c r="L171" s="49" t="s">
        <v>8</v>
      </c>
      <c r="M171" s="94">
        <f t="shared" si="23"/>
        <v>53.997400332362567</v>
      </c>
      <c r="N171" s="94">
        <f t="shared" si="22"/>
        <v>32.905539924642547</v>
      </c>
      <c r="O171" s="94">
        <f t="shared" si="22"/>
        <v>15.287032923638877</v>
      </c>
      <c r="P171" s="94">
        <f t="shared" si="22"/>
        <v>5.8048274840811498</v>
      </c>
      <c r="Q171" s="94">
        <f t="shared" si="22"/>
        <v>20.586735113612058</v>
      </c>
      <c r="R171" s="94">
        <f t="shared" si="22"/>
        <v>25.415864554025369</v>
      </c>
      <c r="S171" s="35"/>
      <c r="AA171" s="35"/>
      <c r="AB171" s="35"/>
      <c r="AC171" s="35"/>
      <c r="AD171" s="35"/>
      <c r="AE171" s="35"/>
      <c r="AF171" s="35"/>
    </row>
    <row r="172" spans="1:32" x14ac:dyDescent="0.3">
      <c r="I172" s="36">
        <f>SUM(I157:I171)</f>
        <v>323873</v>
      </c>
    </row>
  </sheetData>
  <mergeCells count="244">
    <mergeCell ref="K18:Q18"/>
    <mergeCell ref="K45:R45"/>
    <mergeCell ref="K71:R71"/>
    <mergeCell ref="K92:R92"/>
    <mergeCell ref="K113:R113"/>
    <mergeCell ref="K153:R153"/>
    <mergeCell ref="R93:R94"/>
    <mergeCell ref="A95:A98"/>
    <mergeCell ref="K95:K98"/>
    <mergeCell ref="A99:A102"/>
    <mergeCell ref="K99:K102"/>
    <mergeCell ref="A18:H18"/>
    <mergeCell ref="A45:I45"/>
    <mergeCell ref="A71:I71"/>
    <mergeCell ref="A72:A73"/>
    <mergeCell ref="B72:B73"/>
    <mergeCell ref="C72:C73"/>
    <mergeCell ref="D72:D73"/>
    <mergeCell ref="E72:F72"/>
    <mergeCell ref="G72:G73"/>
    <mergeCell ref="H72:H73"/>
    <mergeCell ref="I72:I73"/>
    <mergeCell ref="A38:A39"/>
    <mergeCell ref="B38:B39"/>
    <mergeCell ref="A156:A159"/>
    <mergeCell ref="K156:K159"/>
    <mergeCell ref="A160:A163"/>
    <mergeCell ref="K160:K163"/>
    <mergeCell ref="D136:D137"/>
    <mergeCell ref="E136:F136"/>
    <mergeCell ref="G136:G137"/>
    <mergeCell ref="H136:H137"/>
    <mergeCell ref="I136:I137"/>
    <mergeCell ref="A153:I153"/>
    <mergeCell ref="A154:A155"/>
    <mergeCell ref="B154:B155"/>
    <mergeCell ref="C154:C155"/>
    <mergeCell ref="D154:D155"/>
    <mergeCell ref="E154:F154"/>
    <mergeCell ref="G154:G155"/>
    <mergeCell ref="H154:H155"/>
    <mergeCell ref="I154:I155"/>
    <mergeCell ref="C136:C137"/>
    <mergeCell ref="L154:L155"/>
    <mergeCell ref="A164:A167"/>
    <mergeCell ref="K164:K167"/>
    <mergeCell ref="A168:A171"/>
    <mergeCell ref="K168:K171"/>
    <mergeCell ref="A92:I92"/>
    <mergeCell ref="A93:A94"/>
    <mergeCell ref="B93:B94"/>
    <mergeCell ref="C93:C94"/>
    <mergeCell ref="D93:D94"/>
    <mergeCell ref="E93:F93"/>
    <mergeCell ref="G93:G94"/>
    <mergeCell ref="H93:H94"/>
    <mergeCell ref="I93:I94"/>
    <mergeCell ref="K93:K94"/>
    <mergeCell ref="A103:A106"/>
    <mergeCell ref="K103:K106"/>
    <mergeCell ref="A107:A110"/>
    <mergeCell ref="K107:K110"/>
    <mergeCell ref="A113:I113"/>
    <mergeCell ref="A114:A115"/>
    <mergeCell ref="K154:K155"/>
    <mergeCell ref="A136:A137"/>
    <mergeCell ref="B136:B137"/>
    <mergeCell ref="M154:M155"/>
    <mergeCell ref="N154:N155"/>
    <mergeCell ref="O154:P154"/>
    <mergeCell ref="Q154:Q155"/>
    <mergeCell ref="R154:R155"/>
    <mergeCell ref="K72:K73"/>
    <mergeCell ref="L72:L73"/>
    <mergeCell ref="M72:M73"/>
    <mergeCell ref="N72:N73"/>
    <mergeCell ref="O72:P72"/>
    <mergeCell ref="Q72:Q73"/>
    <mergeCell ref="R72:R73"/>
    <mergeCell ref="L136:L137"/>
    <mergeCell ref="M136:M137"/>
    <mergeCell ref="N136:N137"/>
    <mergeCell ref="O136:P136"/>
    <mergeCell ref="Q136:Q137"/>
    <mergeCell ref="R136:R137"/>
    <mergeCell ref="K135:R135"/>
    <mergeCell ref="K136:K137"/>
    <mergeCell ref="K78:K81"/>
    <mergeCell ref="K82:K85"/>
    <mergeCell ref="K86:K89"/>
    <mergeCell ref="Q114:Q115"/>
    <mergeCell ref="P19:P20"/>
    <mergeCell ref="Q19:Q20"/>
    <mergeCell ref="A46:A47"/>
    <mergeCell ref="B46:B47"/>
    <mergeCell ref="C46:C47"/>
    <mergeCell ref="D46:D47"/>
    <mergeCell ref="E46:F46"/>
    <mergeCell ref="G46:G47"/>
    <mergeCell ref="H46:H47"/>
    <mergeCell ref="I46:I47"/>
    <mergeCell ref="K46:K47"/>
    <mergeCell ref="L46:L47"/>
    <mergeCell ref="M46:M47"/>
    <mergeCell ref="N46:N47"/>
    <mergeCell ref="O46:P46"/>
    <mergeCell ref="F19:F20"/>
    <mergeCell ref="K30:Q30"/>
    <mergeCell ref="A30:H30"/>
    <mergeCell ref="A19:A20"/>
    <mergeCell ref="B19:B20"/>
    <mergeCell ref="C19:C20"/>
    <mergeCell ref="D19:E19"/>
    <mergeCell ref="G19:G20"/>
    <mergeCell ref="H19:H20"/>
    <mergeCell ref="A10:H10"/>
    <mergeCell ref="K10:Q10"/>
    <mergeCell ref="D11:E11"/>
    <mergeCell ref="N11:O11"/>
    <mergeCell ref="A11:A12"/>
    <mergeCell ref="B11:B12"/>
    <mergeCell ref="C11:C12"/>
    <mergeCell ref="Q5:Q6"/>
    <mergeCell ref="P11:P12"/>
    <mergeCell ref="Q11:Q12"/>
    <mergeCell ref="F11:F12"/>
    <mergeCell ref="G11:G12"/>
    <mergeCell ref="H11:H12"/>
    <mergeCell ref="K11:K12"/>
    <mergeCell ref="L11:L12"/>
    <mergeCell ref="K4:Q4"/>
    <mergeCell ref="A5:A6"/>
    <mergeCell ref="B5:B6"/>
    <mergeCell ref="C5:C6"/>
    <mergeCell ref="D5:E5"/>
    <mergeCell ref="F5:F6"/>
    <mergeCell ref="G5:G6"/>
    <mergeCell ref="K5:K6"/>
    <mergeCell ref="L5:L6"/>
    <mergeCell ref="H5:H6"/>
    <mergeCell ref="A4:H4"/>
    <mergeCell ref="M5:M6"/>
    <mergeCell ref="N5:O5"/>
    <mergeCell ref="P5:P6"/>
    <mergeCell ref="K19:K20"/>
    <mergeCell ref="L19:L20"/>
    <mergeCell ref="M19:M20"/>
    <mergeCell ref="N19:O19"/>
    <mergeCell ref="M11:M12"/>
    <mergeCell ref="A146:A149"/>
    <mergeCell ref="K146:K149"/>
    <mergeCell ref="K114:K115"/>
    <mergeCell ref="L114:L115"/>
    <mergeCell ref="A74:A77"/>
    <mergeCell ref="M31:M32"/>
    <mergeCell ref="N31:O31"/>
    <mergeCell ref="A65:A68"/>
    <mergeCell ref="K65:K68"/>
    <mergeCell ref="K74:K77"/>
    <mergeCell ref="A78:A81"/>
    <mergeCell ref="A82:A85"/>
    <mergeCell ref="A86:A89"/>
    <mergeCell ref="M114:M115"/>
    <mergeCell ref="N114:N115"/>
    <mergeCell ref="O114:P114"/>
    <mergeCell ref="B114:B115"/>
    <mergeCell ref="C114:C115"/>
    <mergeCell ref="D114:D115"/>
    <mergeCell ref="P31:P32"/>
    <mergeCell ref="Q31:Q32"/>
    <mergeCell ref="A31:A32"/>
    <mergeCell ref="B31:B32"/>
    <mergeCell ref="C31:C32"/>
    <mergeCell ref="D31:E31"/>
    <mergeCell ref="F31:F32"/>
    <mergeCell ref="G31:G32"/>
    <mergeCell ref="H31:H32"/>
    <mergeCell ref="K31:K32"/>
    <mergeCell ref="L31:L32"/>
    <mergeCell ref="R59:R60"/>
    <mergeCell ref="A61:A64"/>
    <mergeCell ref="K61:K64"/>
    <mergeCell ref="H59:H60"/>
    <mergeCell ref="K59:K60"/>
    <mergeCell ref="L59:L60"/>
    <mergeCell ref="M59:M60"/>
    <mergeCell ref="N59:N60"/>
    <mergeCell ref="O59:P59"/>
    <mergeCell ref="A59:A60"/>
    <mergeCell ref="B59:B60"/>
    <mergeCell ref="C59:C60"/>
    <mergeCell ref="D59:D60"/>
    <mergeCell ref="E59:F59"/>
    <mergeCell ref="G59:G60"/>
    <mergeCell ref="I59:I60"/>
    <mergeCell ref="Q59:Q60"/>
    <mergeCell ref="L93:L94"/>
    <mergeCell ref="M93:M94"/>
    <mergeCell ref="N93:N94"/>
    <mergeCell ref="O93:P93"/>
    <mergeCell ref="Q93:Q94"/>
    <mergeCell ref="Q46:Q47"/>
    <mergeCell ref="A48:A49"/>
    <mergeCell ref="K48:K49"/>
    <mergeCell ref="A50:A51"/>
    <mergeCell ref="K50:K51"/>
    <mergeCell ref="A52:A53"/>
    <mergeCell ref="R114:R115"/>
    <mergeCell ref="K116:K119"/>
    <mergeCell ref="K120:K123"/>
    <mergeCell ref="K124:K127"/>
    <mergeCell ref="K128:K131"/>
    <mergeCell ref="A135:I135"/>
    <mergeCell ref="A138:A141"/>
    <mergeCell ref="K138:K141"/>
    <mergeCell ref="A142:A145"/>
    <mergeCell ref="K142:K145"/>
    <mergeCell ref="A116:A119"/>
    <mergeCell ref="A120:A123"/>
    <mergeCell ref="A124:A127"/>
    <mergeCell ref="A128:A131"/>
    <mergeCell ref="E114:F114"/>
    <mergeCell ref="G114:G115"/>
    <mergeCell ref="H114:H115"/>
    <mergeCell ref="I114:I115"/>
    <mergeCell ref="M38:M39"/>
    <mergeCell ref="N38:O38"/>
    <mergeCell ref="P38:P39"/>
    <mergeCell ref="Q38:Q39"/>
    <mergeCell ref="K58:R58"/>
    <mergeCell ref="K37:Q37"/>
    <mergeCell ref="A37:H37"/>
    <mergeCell ref="A58:I58"/>
    <mergeCell ref="A54:A55"/>
    <mergeCell ref="K54:K55"/>
    <mergeCell ref="C38:C39"/>
    <mergeCell ref="D38:E38"/>
    <mergeCell ref="F38:F39"/>
    <mergeCell ref="G38:G39"/>
    <mergeCell ref="K38:K39"/>
    <mergeCell ref="L38:L39"/>
    <mergeCell ref="H38:H39"/>
    <mergeCell ref="R46:R47"/>
    <mergeCell ref="K52:K53"/>
  </mergeCells>
  <conditionalFormatting sqref="P28 T172:T1048576">
    <cfRule type="cellIs" dxfId="57" priority="11" operator="lessThan">
      <formula>-5</formula>
    </cfRule>
    <cfRule type="cellIs" dxfId="56" priority="12" operator="greaterThan">
      <formula>5</formula>
    </cfRule>
  </conditionalFormatting>
  <conditionalFormatting sqref="AA7:AF149">
    <cfRule type="cellIs" dxfId="55" priority="3" operator="lessThan">
      <formula>-3</formula>
    </cfRule>
    <cfRule type="cellIs" dxfId="54" priority="4" operator="greaterThan">
      <formula>3</formula>
    </cfRule>
  </conditionalFormatting>
  <conditionalFormatting sqref="AA157:AF171">
    <cfRule type="cellIs" dxfId="53" priority="1" operator="lessThan">
      <formula>-3</formula>
    </cfRule>
    <cfRule type="cellIs" dxfId="52" priority="2" operator="greaterThan">
      <formula>3</formula>
    </cfRule>
  </conditionalFormatting>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A1:AH64"/>
  <sheetViews>
    <sheetView topLeftCell="A49" workbookViewId="0">
      <selection activeCell="H8" sqref="H8"/>
    </sheetView>
  </sheetViews>
  <sheetFormatPr defaultColWidth="9.109375" defaultRowHeight="13.8" x14ac:dyDescent="0.3"/>
  <cols>
    <col min="1" max="1" width="15.44140625" style="20" customWidth="1"/>
    <col min="2" max="2" width="15.44140625" style="12" customWidth="1"/>
    <col min="3" max="8" width="11.33203125" style="12" customWidth="1"/>
    <col min="9" max="10" width="9.109375" style="12"/>
    <col min="11" max="12" width="15.44140625" style="1" customWidth="1"/>
    <col min="13" max="17" width="11.33203125" style="1" customWidth="1"/>
    <col min="18" max="18" width="11.33203125" style="19" customWidth="1"/>
    <col min="19" max="25" width="9.109375" style="19"/>
    <col min="26" max="26" width="9.109375" style="12"/>
    <col min="27" max="27" width="9.109375" style="20"/>
    <col min="28" max="34" width="9.109375" style="12"/>
    <col min="35" max="16384" width="9.109375" style="20"/>
  </cols>
  <sheetData>
    <row r="1" spans="1:32" x14ac:dyDescent="0.3">
      <c r="A1" s="17" t="s">
        <v>62</v>
      </c>
      <c r="K1" s="18" t="s">
        <v>62</v>
      </c>
      <c r="S1" s="20"/>
      <c r="Z1" s="20"/>
    </row>
    <row r="2" spans="1:32" x14ac:dyDescent="0.3">
      <c r="A2" s="17"/>
      <c r="K2" s="18"/>
      <c r="S2" s="20"/>
      <c r="Z2" s="20"/>
    </row>
    <row r="3" spans="1:32" x14ac:dyDescent="0.3">
      <c r="A3" s="17"/>
      <c r="K3" s="18"/>
      <c r="S3" s="20"/>
      <c r="Z3" s="20"/>
    </row>
    <row r="4" spans="1:32" s="12" customFormat="1" ht="27" customHeight="1" x14ac:dyDescent="0.3">
      <c r="A4" s="224" t="s">
        <v>142</v>
      </c>
      <c r="B4" s="224"/>
      <c r="C4" s="224"/>
      <c r="D4" s="224"/>
      <c r="E4" s="224"/>
      <c r="F4" s="224"/>
      <c r="G4" s="224"/>
      <c r="H4" s="224"/>
      <c r="K4" s="225" t="s">
        <v>142</v>
      </c>
      <c r="L4" s="226"/>
      <c r="M4" s="226"/>
      <c r="N4" s="226"/>
      <c r="O4" s="226"/>
      <c r="P4" s="226"/>
      <c r="Q4" s="226"/>
      <c r="R4" s="1"/>
      <c r="T4" s="1"/>
      <c r="U4" s="1"/>
      <c r="V4" s="1"/>
      <c r="W4" s="1"/>
      <c r="X4" s="1"/>
      <c r="Y4" s="1"/>
      <c r="AA4" s="15"/>
      <c r="AB4" s="15"/>
      <c r="AC4" s="15"/>
      <c r="AD4" s="15"/>
      <c r="AE4" s="15"/>
      <c r="AF4" s="15"/>
    </row>
    <row r="5" spans="1:32" s="12" customFormat="1" ht="32.25" customHeight="1" x14ac:dyDescent="0.3">
      <c r="A5" s="227"/>
      <c r="B5" s="228" t="s">
        <v>0</v>
      </c>
      <c r="C5" s="228" t="s">
        <v>1</v>
      </c>
      <c r="D5" s="228" t="s">
        <v>2</v>
      </c>
      <c r="E5" s="228"/>
      <c r="F5" s="228" t="s">
        <v>3</v>
      </c>
      <c r="G5" s="228" t="s">
        <v>4</v>
      </c>
      <c r="H5" s="229" t="s">
        <v>40</v>
      </c>
      <c r="K5" s="231"/>
      <c r="L5" s="223" t="s">
        <v>0</v>
      </c>
      <c r="M5" s="223" t="s">
        <v>1</v>
      </c>
      <c r="N5" s="223" t="s">
        <v>2</v>
      </c>
      <c r="O5" s="223"/>
      <c r="P5" s="223" t="s">
        <v>3</v>
      </c>
      <c r="Q5" s="223" t="s">
        <v>4</v>
      </c>
      <c r="R5" s="1"/>
      <c r="T5" s="1"/>
      <c r="U5" s="1"/>
      <c r="V5" s="1"/>
      <c r="W5" s="1"/>
      <c r="X5" s="1"/>
      <c r="Y5" s="1"/>
    </row>
    <row r="6" spans="1:32" s="12" customFormat="1" ht="12.75" customHeight="1" x14ac:dyDescent="0.3">
      <c r="A6" s="227"/>
      <c r="B6" s="228"/>
      <c r="C6" s="228"/>
      <c r="D6" s="14" t="s">
        <v>6</v>
      </c>
      <c r="E6" s="14" t="s">
        <v>5</v>
      </c>
      <c r="F6" s="228"/>
      <c r="G6" s="228"/>
      <c r="H6" s="230"/>
      <c r="K6" s="231"/>
      <c r="L6" s="223"/>
      <c r="M6" s="223"/>
      <c r="N6" s="14" t="s">
        <v>6</v>
      </c>
      <c r="O6" s="14" t="s">
        <v>5</v>
      </c>
      <c r="P6" s="223"/>
      <c r="Q6" s="223"/>
      <c r="R6" s="1"/>
      <c r="T6" s="1"/>
      <c r="U6" s="1"/>
      <c r="V6" s="1"/>
      <c r="W6" s="1"/>
      <c r="X6" s="1"/>
      <c r="Y6" s="1"/>
      <c r="AA6" s="143"/>
    </row>
    <row r="7" spans="1:32" s="12" customFormat="1" ht="12.75" customHeight="1" x14ac:dyDescent="0.3">
      <c r="A7" s="16" t="s">
        <v>7</v>
      </c>
      <c r="B7" s="13">
        <v>17974</v>
      </c>
      <c r="C7" s="13">
        <v>12727</v>
      </c>
      <c r="D7" s="13">
        <v>4356</v>
      </c>
      <c r="E7" s="13">
        <v>891</v>
      </c>
      <c r="F7" s="13">
        <v>5039</v>
      </c>
      <c r="G7" s="13">
        <v>25165</v>
      </c>
      <c r="H7" s="13">
        <v>48178</v>
      </c>
      <c r="K7" s="22" t="s">
        <v>7</v>
      </c>
      <c r="L7" s="4">
        <f>B7/$H7*100</f>
        <v>37.30748474407406</v>
      </c>
      <c r="M7" s="4">
        <f t="shared" ref="M7" si="0">C7/$H7*100</f>
        <v>26.416621694549381</v>
      </c>
      <c r="N7" s="4">
        <f t="shared" ref="N7" si="1">D7/$H7*100</f>
        <v>9.041471210926149</v>
      </c>
      <c r="O7" s="4">
        <f t="shared" ref="O7" si="2">E7/$H7*100</f>
        <v>1.8493918385985304</v>
      </c>
      <c r="P7" s="4">
        <f t="shared" ref="P7" si="3">F7/$H7*100</f>
        <v>10.459130723566773</v>
      </c>
      <c r="Q7" s="4">
        <f t="shared" ref="Q7" si="4">G7/$H7*100</f>
        <v>52.233384532359175</v>
      </c>
      <c r="R7" s="1"/>
      <c r="T7" s="1"/>
      <c r="U7" s="1"/>
      <c r="V7" s="1"/>
      <c r="W7" s="1"/>
      <c r="X7" s="1"/>
      <c r="Y7" s="1"/>
      <c r="AA7" s="1"/>
      <c r="AB7" s="1"/>
      <c r="AC7" s="1"/>
      <c r="AD7" s="1"/>
      <c r="AE7" s="1"/>
      <c r="AF7" s="1"/>
    </row>
    <row r="8" spans="1:32" s="12" customFormat="1" ht="12.75" customHeight="1" x14ac:dyDescent="0.3">
      <c r="A8" s="18"/>
      <c r="K8" s="21"/>
      <c r="L8" s="1"/>
      <c r="M8" s="1"/>
      <c r="N8" s="1"/>
      <c r="O8" s="1"/>
      <c r="P8" s="1"/>
      <c r="Q8" s="1"/>
      <c r="R8" s="1"/>
      <c r="T8" s="1"/>
      <c r="U8" s="1"/>
      <c r="V8" s="1"/>
      <c r="W8" s="1"/>
      <c r="X8" s="1"/>
      <c r="Y8" s="1"/>
      <c r="AA8" s="1"/>
      <c r="AB8" s="1"/>
      <c r="AC8" s="1"/>
      <c r="AD8" s="1"/>
      <c r="AE8" s="1"/>
      <c r="AF8" s="1"/>
    </row>
    <row r="9" spans="1:32" s="12" customFormat="1" ht="12.75" customHeight="1" x14ac:dyDescent="0.3">
      <c r="A9" s="18"/>
      <c r="K9" s="21"/>
      <c r="L9" s="1"/>
      <c r="M9" s="1"/>
      <c r="N9" s="1"/>
      <c r="O9" s="1"/>
      <c r="P9" s="1"/>
      <c r="Q9" s="1"/>
      <c r="R9" s="1"/>
      <c r="T9" s="1"/>
      <c r="U9" s="1"/>
      <c r="V9" s="1"/>
      <c r="W9" s="1"/>
      <c r="X9" s="1"/>
      <c r="Y9" s="1"/>
    </row>
    <row r="10" spans="1:32" s="12" customFormat="1" ht="27" customHeight="1" x14ac:dyDescent="0.3">
      <c r="A10" s="224" t="s">
        <v>143</v>
      </c>
      <c r="B10" s="224"/>
      <c r="C10" s="224"/>
      <c r="D10" s="224"/>
      <c r="E10" s="224"/>
      <c r="F10" s="224"/>
      <c r="G10" s="224"/>
      <c r="H10" s="224"/>
      <c r="K10" s="225" t="s">
        <v>143</v>
      </c>
      <c r="L10" s="226"/>
      <c r="M10" s="226"/>
      <c r="N10" s="226"/>
      <c r="O10" s="226"/>
      <c r="P10" s="226"/>
      <c r="Q10" s="226"/>
      <c r="R10" s="1"/>
      <c r="T10" s="1"/>
      <c r="U10" s="1"/>
      <c r="V10" s="1"/>
      <c r="W10" s="1"/>
      <c r="X10" s="1"/>
      <c r="Y10" s="1"/>
      <c r="AA10" s="15"/>
      <c r="AB10" s="15"/>
      <c r="AC10" s="15"/>
      <c r="AD10" s="15"/>
      <c r="AE10" s="15"/>
      <c r="AF10" s="15"/>
    </row>
    <row r="11" spans="1:32" s="12" customFormat="1" ht="32.25" customHeight="1" x14ac:dyDescent="0.3">
      <c r="A11" s="227"/>
      <c r="B11" s="228" t="s">
        <v>0</v>
      </c>
      <c r="C11" s="228" t="s">
        <v>1</v>
      </c>
      <c r="D11" s="228" t="s">
        <v>2</v>
      </c>
      <c r="E11" s="228"/>
      <c r="F11" s="228" t="s">
        <v>3</v>
      </c>
      <c r="G11" s="228" t="s">
        <v>4</v>
      </c>
      <c r="H11" s="229" t="s">
        <v>40</v>
      </c>
      <c r="K11" s="231"/>
      <c r="L11" s="223" t="s">
        <v>0</v>
      </c>
      <c r="M11" s="223" t="s">
        <v>1</v>
      </c>
      <c r="N11" s="223" t="s">
        <v>2</v>
      </c>
      <c r="O11" s="223"/>
      <c r="P11" s="223" t="s">
        <v>3</v>
      </c>
      <c r="Q11" s="223" t="s">
        <v>4</v>
      </c>
      <c r="R11" s="1"/>
      <c r="T11" s="1"/>
      <c r="U11" s="1"/>
      <c r="V11" s="1"/>
      <c r="W11" s="1"/>
      <c r="X11" s="1"/>
      <c r="Y11" s="1"/>
    </row>
    <row r="12" spans="1:32" s="12" customFormat="1" ht="14.4" x14ac:dyDescent="0.3">
      <c r="A12" s="227"/>
      <c r="B12" s="228"/>
      <c r="C12" s="228"/>
      <c r="D12" s="14" t="s">
        <v>6</v>
      </c>
      <c r="E12" s="14" t="s">
        <v>5</v>
      </c>
      <c r="F12" s="228"/>
      <c r="G12" s="228"/>
      <c r="H12" s="230"/>
      <c r="K12" s="231"/>
      <c r="L12" s="223"/>
      <c r="M12" s="223"/>
      <c r="N12" s="14" t="s">
        <v>6</v>
      </c>
      <c r="O12" s="14" t="s">
        <v>5</v>
      </c>
      <c r="P12" s="223"/>
      <c r="Q12" s="223"/>
      <c r="R12" s="1"/>
      <c r="T12" s="1"/>
      <c r="U12" s="1"/>
      <c r="V12" s="1"/>
      <c r="W12" s="1"/>
      <c r="X12" s="1"/>
      <c r="Y12" s="1"/>
      <c r="AA12" s="143"/>
    </row>
    <row r="13" spans="1:32" s="12" customFormat="1" x14ac:dyDescent="0.3">
      <c r="A13" s="11" t="s">
        <v>26</v>
      </c>
      <c r="B13" s="13">
        <v>10382</v>
      </c>
      <c r="C13" s="13">
        <v>8042</v>
      </c>
      <c r="D13" s="13">
        <v>2149</v>
      </c>
      <c r="E13" s="13">
        <v>190</v>
      </c>
      <c r="F13" s="13">
        <v>367</v>
      </c>
      <c r="G13" s="13">
        <v>6580</v>
      </c>
      <c r="H13" s="13">
        <v>17328</v>
      </c>
      <c r="K13" s="11" t="s">
        <v>26</v>
      </c>
      <c r="L13" s="4">
        <f>B13/$H13*100</f>
        <v>59.914589104339797</v>
      </c>
      <c r="M13" s="4">
        <f t="shared" ref="M13:Q15" si="5">C13/$H13*100</f>
        <v>46.410433979686054</v>
      </c>
      <c r="N13" s="4">
        <f t="shared" si="5"/>
        <v>12.401892890120036</v>
      </c>
      <c r="O13" s="4">
        <f t="shared" si="5"/>
        <v>1.0964912280701753</v>
      </c>
      <c r="P13" s="4">
        <f t="shared" si="5"/>
        <v>2.1179593721144965</v>
      </c>
      <c r="Q13" s="4">
        <f t="shared" si="5"/>
        <v>37.973222530009231</v>
      </c>
      <c r="R13" s="1"/>
      <c r="T13" s="1"/>
      <c r="U13" s="1"/>
      <c r="V13" s="1"/>
      <c r="W13" s="1"/>
      <c r="X13" s="1"/>
      <c r="Y13" s="1"/>
      <c r="AA13" s="1"/>
      <c r="AB13" s="1"/>
      <c r="AC13" s="1"/>
      <c r="AD13" s="1"/>
      <c r="AE13" s="1"/>
      <c r="AF13" s="1"/>
    </row>
    <row r="14" spans="1:32" s="12" customFormat="1" x14ac:dyDescent="0.3">
      <c r="A14" s="11" t="s">
        <v>27</v>
      </c>
      <c r="B14" s="13">
        <v>803</v>
      </c>
      <c r="C14" s="13">
        <v>689</v>
      </c>
      <c r="D14" s="13">
        <v>98</v>
      </c>
      <c r="E14" s="13">
        <v>16</v>
      </c>
      <c r="F14" s="13">
        <v>237</v>
      </c>
      <c r="G14" s="13">
        <v>2186</v>
      </c>
      <c r="H14" s="13">
        <v>3226</v>
      </c>
      <c r="K14" s="11" t="s">
        <v>27</v>
      </c>
      <c r="L14" s="4">
        <f>B14/$H14*100</f>
        <v>24.891506509609425</v>
      </c>
      <c r="M14" s="4">
        <f t="shared" si="5"/>
        <v>21.357718536887788</v>
      </c>
      <c r="N14" s="4">
        <f t="shared" si="5"/>
        <v>3.037817730936144</v>
      </c>
      <c r="O14" s="4">
        <f t="shared" si="5"/>
        <v>0.49597024178549287</v>
      </c>
      <c r="P14" s="4">
        <f t="shared" si="5"/>
        <v>7.3465592064476128</v>
      </c>
      <c r="Q14" s="4">
        <f t="shared" si="5"/>
        <v>67.761934283942963</v>
      </c>
      <c r="R14" s="1"/>
      <c r="T14" s="1"/>
      <c r="U14" s="1"/>
      <c r="V14" s="1"/>
      <c r="W14" s="1"/>
      <c r="X14" s="1"/>
      <c r="Y14" s="1"/>
      <c r="AA14" s="1"/>
      <c r="AB14" s="1"/>
      <c r="AC14" s="1"/>
      <c r="AD14" s="1"/>
      <c r="AE14" s="1"/>
      <c r="AF14" s="1"/>
    </row>
    <row r="15" spans="1:32" s="12" customFormat="1" x14ac:dyDescent="0.3">
      <c r="A15" s="11" t="s">
        <v>8</v>
      </c>
      <c r="B15" s="13">
        <v>6789</v>
      </c>
      <c r="C15" s="13">
        <v>3996</v>
      </c>
      <c r="D15" s="13">
        <v>2109</v>
      </c>
      <c r="E15" s="13">
        <v>685</v>
      </c>
      <c r="F15" s="13">
        <v>4435</v>
      </c>
      <c r="G15" s="13">
        <v>16331</v>
      </c>
      <c r="H15" s="13">
        <v>27556</v>
      </c>
      <c r="K15" s="11" t="s">
        <v>8</v>
      </c>
      <c r="L15" s="4">
        <f>B15/$H15*100</f>
        <v>24.637102627376979</v>
      </c>
      <c r="M15" s="4">
        <f t="shared" si="5"/>
        <v>14.501379010015967</v>
      </c>
      <c r="N15" s="4">
        <f t="shared" si="5"/>
        <v>7.6535055886195389</v>
      </c>
      <c r="O15" s="4">
        <f t="shared" si="5"/>
        <v>2.4858470024677022</v>
      </c>
      <c r="P15" s="4">
        <f t="shared" si="5"/>
        <v>16.094498475831035</v>
      </c>
      <c r="Q15" s="4">
        <f t="shared" si="5"/>
        <v>59.264769923065749</v>
      </c>
      <c r="R15" s="1"/>
      <c r="T15" s="1"/>
      <c r="U15" s="1"/>
      <c r="V15" s="1"/>
      <c r="W15" s="1"/>
      <c r="X15" s="1"/>
      <c r="Y15" s="1"/>
      <c r="AA15" s="1"/>
      <c r="AB15" s="1"/>
      <c r="AC15" s="1"/>
      <c r="AD15" s="1"/>
      <c r="AE15" s="1"/>
      <c r="AF15" s="1"/>
    </row>
    <row r="16" spans="1:32" s="12" customFormat="1" x14ac:dyDescent="0.3">
      <c r="A16" s="18"/>
      <c r="H16" s="36">
        <f>SUM(H13:H15)</f>
        <v>48110</v>
      </c>
      <c r="K16" s="21"/>
      <c r="L16" s="1"/>
      <c r="M16" s="1"/>
      <c r="N16" s="1"/>
      <c r="O16" s="1"/>
      <c r="P16" s="1"/>
      <c r="Q16" s="1"/>
      <c r="R16" s="1"/>
      <c r="T16" s="1"/>
      <c r="U16" s="1"/>
      <c r="V16" s="1"/>
      <c r="W16" s="1"/>
      <c r="X16" s="1"/>
      <c r="Y16" s="1"/>
    </row>
    <row r="17" spans="1:32" s="12" customFormat="1" x14ac:dyDescent="0.3">
      <c r="A17" s="18"/>
      <c r="K17" s="21"/>
      <c r="L17" s="1"/>
      <c r="M17" s="1"/>
      <c r="N17" s="1"/>
      <c r="O17" s="1"/>
      <c r="P17" s="1"/>
      <c r="Q17" s="1"/>
      <c r="R17" s="1"/>
      <c r="T17" s="1"/>
      <c r="U17" s="1"/>
      <c r="V17" s="1"/>
      <c r="W17" s="1"/>
      <c r="X17" s="1"/>
      <c r="Y17" s="1"/>
    </row>
    <row r="18" spans="1:32" s="12" customFormat="1" ht="27" customHeight="1" x14ac:dyDescent="0.3">
      <c r="A18" s="238" t="s">
        <v>144</v>
      </c>
      <c r="B18" s="238"/>
      <c r="C18" s="238"/>
      <c r="D18" s="238"/>
      <c r="E18" s="238"/>
      <c r="F18" s="238"/>
      <c r="G18" s="238"/>
      <c r="H18" s="238"/>
      <c r="K18" s="238" t="s">
        <v>144</v>
      </c>
      <c r="L18" s="245"/>
      <c r="M18" s="245"/>
      <c r="N18" s="245"/>
      <c r="O18" s="245"/>
      <c r="P18" s="245"/>
      <c r="Q18" s="245"/>
      <c r="R18" s="1"/>
      <c r="T18" s="1"/>
      <c r="U18" s="1"/>
      <c r="V18" s="1"/>
      <c r="W18" s="1"/>
      <c r="X18" s="1"/>
      <c r="Y18" s="1"/>
    </row>
    <row r="19" spans="1:32" s="12" customFormat="1" x14ac:dyDescent="0.3">
      <c r="A19" s="227"/>
      <c r="B19" s="228" t="s">
        <v>0</v>
      </c>
      <c r="C19" s="228" t="s">
        <v>1</v>
      </c>
      <c r="D19" s="228" t="s">
        <v>2</v>
      </c>
      <c r="E19" s="228"/>
      <c r="F19" s="228" t="s">
        <v>3</v>
      </c>
      <c r="G19" s="228" t="s">
        <v>4</v>
      </c>
      <c r="H19" s="229" t="s">
        <v>40</v>
      </c>
      <c r="K19" s="231"/>
      <c r="L19" s="223" t="s">
        <v>0</v>
      </c>
      <c r="M19" s="223" t="s">
        <v>1</v>
      </c>
      <c r="N19" s="223" t="s">
        <v>2</v>
      </c>
      <c r="O19" s="223"/>
      <c r="P19" s="223" t="s">
        <v>3</v>
      </c>
      <c r="Q19" s="223" t="s">
        <v>4</v>
      </c>
      <c r="R19" s="1"/>
      <c r="T19" s="1"/>
      <c r="U19" s="1"/>
      <c r="V19" s="1"/>
      <c r="W19" s="1"/>
      <c r="X19" s="1"/>
      <c r="Y19" s="1"/>
    </row>
    <row r="20" spans="1:32" s="12" customFormat="1" ht="30.75" customHeight="1" x14ac:dyDescent="0.3">
      <c r="A20" s="227"/>
      <c r="B20" s="228"/>
      <c r="C20" s="228"/>
      <c r="D20" s="14" t="s">
        <v>6</v>
      </c>
      <c r="E20" s="14" t="s">
        <v>5</v>
      </c>
      <c r="F20" s="228"/>
      <c r="G20" s="228"/>
      <c r="H20" s="230"/>
      <c r="K20" s="231"/>
      <c r="L20" s="223"/>
      <c r="M20" s="223"/>
      <c r="N20" s="14" t="s">
        <v>6</v>
      </c>
      <c r="O20" s="14" t="s">
        <v>5</v>
      </c>
      <c r="P20" s="223"/>
      <c r="Q20" s="223"/>
      <c r="R20" s="1"/>
      <c r="T20" s="1"/>
      <c r="U20" s="1"/>
      <c r="V20" s="1"/>
      <c r="W20" s="1"/>
      <c r="X20" s="1"/>
      <c r="Y20" s="1"/>
      <c r="AA20" s="143"/>
    </row>
    <row r="21" spans="1:32" s="12" customFormat="1" x14ac:dyDescent="0.3">
      <c r="A21" s="16" t="s">
        <v>20</v>
      </c>
      <c r="B21" s="13">
        <v>6043</v>
      </c>
      <c r="C21" s="13">
        <v>4332</v>
      </c>
      <c r="D21" s="13">
        <v>1378</v>
      </c>
      <c r="E21" s="13">
        <v>333</v>
      </c>
      <c r="F21" s="13">
        <v>1838</v>
      </c>
      <c r="G21" s="13">
        <v>9411</v>
      </c>
      <c r="H21" s="13">
        <v>17293</v>
      </c>
      <c r="K21" s="22" t="s">
        <v>20</v>
      </c>
      <c r="L21" s="4">
        <f>B21/$H21*100</f>
        <v>34.944775342624183</v>
      </c>
      <c r="M21" s="4">
        <f t="shared" ref="M21:Q22" si="6">C21/$H21*100</f>
        <v>25.050598508066845</v>
      </c>
      <c r="N21" s="4">
        <f>D21/$H21*100</f>
        <v>7.968542184699011</v>
      </c>
      <c r="O21" s="4">
        <f t="shared" si="6"/>
        <v>1.9256346498583241</v>
      </c>
      <c r="P21" s="4">
        <f t="shared" si="6"/>
        <v>10.628578037356155</v>
      </c>
      <c r="Q21" s="4">
        <f t="shared" si="6"/>
        <v>54.420863933383444</v>
      </c>
      <c r="R21" s="1"/>
      <c r="T21" s="1"/>
      <c r="U21" s="1"/>
      <c r="V21" s="1"/>
      <c r="W21" s="1"/>
      <c r="X21" s="1"/>
      <c r="Y21" s="1"/>
      <c r="AA21" s="1"/>
      <c r="AB21" s="1"/>
      <c r="AC21" s="1"/>
      <c r="AD21" s="1"/>
      <c r="AE21" s="1"/>
      <c r="AF21" s="1"/>
    </row>
    <row r="22" spans="1:32" s="12" customFormat="1" x14ac:dyDescent="0.3">
      <c r="A22" s="16" t="s">
        <v>23</v>
      </c>
      <c r="B22" s="13">
        <v>11345</v>
      </c>
      <c r="C22" s="13">
        <v>7911</v>
      </c>
      <c r="D22" s="13">
        <v>2888</v>
      </c>
      <c r="E22" s="13">
        <v>546</v>
      </c>
      <c r="F22" s="13">
        <v>3124</v>
      </c>
      <c r="G22" s="13">
        <v>14833</v>
      </c>
      <c r="H22" s="13">
        <v>29303</v>
      </c>
      <c r="K22" s="22" t="s">
        <v>21</v>
      </c>
      <c r="L22" s="4">
        <f>B22/$H22*100</f>
        <v>38.716172405555746</v>
      </c>
      <c r="M22" s="4">
        <f t="shared" si="6"/>
        <v>26.997235777906699</v>
      </c>
      <c r="N22" s="4">
        <f t="shared" si="6"/>
        <v>9.8556461795720569</v>
      </c>
      <c r="O22" s="4">
        <f t="shared" si="6"/>
        <v>1.8632904480769887</v>
      </c>
      <c r="P22" s="4">
        <f t="shared" si="6"/>
        <v>10.661024468484454</v>
      </c>
      <c r="Q22" s="4">
        <f t="shared" si="6"/>
        <v>50.61939050609152</v>
      </c>
      <c r="R22" s="1"/>
      <c r="T22" s="1"/>
      <c r="U22" s="1"/>
      <c r="V22" s="1"/>
      <c r="W22" s="1"/>
      <c r="X22" s="1"/>
      <c r="Y22" s="1"/>
      <c r="AA22" s="1"/>
      <c r="AB22" s="1"/>
      <c r="AC22" s="1"/>
      <c r="AD22" s="1"/>
      <c r="AE22" s="1"/>
      <c r="AF22" s="1"/>
    </row>
    <row r="23" spans="1:32" s="12" customFormat="1" x14ac:dyDescent="0.3">
      <c r="H23" s="36">
        <f>SUM(H21:H22)</f>
        <v>46596</v>
      </c>
      <c r="K23" s="21"/>
      <c r="L23" s="1"/>
      <c r="M23" s="1"/>
      <c r="N23" s="1"/>
      <c r="O23" s="1"/>
      <c r="P23" s="1"/>
      <c r="Q23" s="1"/>
      <c r="R23" s="1"/>
      <c r="T23" s="1"/>
      <c r="U23" s="1"/>
      <c r="V23" s="1"/>
      <c r="W23" s="1"/>
      <c r="X23" s="1"/>
      <c r="Y23" s="1"/>
      <c r="AA23" s="1"/>
      <c r="AB23" s="1"/>
      <c r="AC23" s="1"/>
      <c r="AD23" s="1"/>
      <c r="AE23" s="1"/>
      <c r="AF23" s="1"/>
    </row>
    <row r="24" spans="1:32" s="12" customFormat="1" x14ac:dyDescent="0.3">
      <c r="K24" s="1"/>
      <c r="L24" s="1"/>
      <c r="M24" s="1"/>
      <c r="N24" s="1"/>
      <c r="O24" s="1"/>
      <c r="P24" s="1"/>
      <c r="Q24" s="1"/>
      <c r="R24" s="1"/>
      <c r="T24" s="1"/>
      <c r="U24" s="1"/>
      <c r="V24" s="1"/>
      <c r="W24" s="1"/>
      <c r="X24" s="1"/>
      <c r="Y24" s="1"/>
    </row>
    <row r="25" spans="1:32" s="12" customFormat="1" ht="27" customHeight="1" x14ac:dyDescent="0.3">
      <c r="A25" s="238" t="s">
        <v>145</v>
      </c>
      <c r="B25" s="238"/>
      <c r="C25" s="238"/>
      <c r="D25" s="238"/>
      <c r="E25" s="238"/>
      <c r="F25" s="238"/>
      <c r="G25" s="238"/>
      <c r="H25" s="238"/>
      <c r="K25" s="225" t="s">
        <v>145</v>
      </c>
      <c r="L25" s="226"/>
      <c r="M25" s="226"/>
      <c r="N25" s="226"/>
      <c r="O25" s="226"/>
      <c r="P25" s="226"/>
      <c r="Q25" s="226"/>
      <c r="R25" s="1"/>
      <c r="T25" s="1"/>
      <c r="U25" s="1"/>
      <c r="V25" s="1"/>
      <c r="W25" s="1"/>
      <c r="X25" s="1"/>
      <c r="Y25" s="1"/>
    </row>
    <row r="26" spans="1:32" s="12" customFormat="1" ht="32.25" customHeight="1" x14ac:dyDescent="0.3">
      <c r="A26" s="227"/>
      <c r="B26" s="228" t="s">
        <v>0</v>
      </c>
      <c r="C26" s="228" t="s">
        <v>1</v>
      </c>
      <c r="D26" s="228" t="s">
        <v>2</v>
      </c>
      <c r="E26" s="228"/>
      <c r="F26" s="228" t="s">
        <v>3</v>
      </c>
      <c r="G26" s="228" t="s">
        <v>4</v>
      </c>
      <c r="H26" s="229" t="s">
        <v>40</v>
      </c>
      <c r="K26" s="231"/>
      <c r="L26" s="223" t="s">
        <v>0</v>
      </c>
      <c r="M26" s="223" t="s">
        <v>1</v>
      </c>
      <c r="N26" s="223" t="s">
        <v>2</v>
      </c>
      <c r="O26" s="223"/>
      <c r="P26" s="223" t="s">
        <v>3</v>
      </c>
      <c r="Q26" s="223" t="s">
        <v>4</v>
      </c>
      <c r="R26" s="1"/>
      <c r="T26" s="1"/>
      <c r="U26" s="1"/>
      <c r="V26" s="1"/>
      <c r="W26" s="1"/>
      <c r="X26" s="1"/>
      <c r="Y26" s="1"/>
    </row>
    <row r="27" spans="1:32" s="12" customFormat="1" ht="14.4" x14ac:dyDescent="0.3">
      <c r="A27" s="227"/>
      <c r="B27" s="228"/>
      <c r="C27" s="228"/>
      <c r="D27" s="14" t="s">
        <v>6</v>
      </c>
      <c r="E27" s="14" t="s">
        <v>5</v>
      </c>
      <c r="F27" s="228"/>
      <c r="G27" s="228"/>
      <c r="H27" s="230"/>
      <c r="K27" s="231"/>
      <c r="L27" s="223"/>
      <c r="M27" s="223"/>
      <c r="N27" s="14" t="s">
        <v>6</v>
      </c>
      <c r="O27" s="14" t="s">
        <v>5</v>
      </c>
      <c r="P27" s="223"/>
      <c r="Q27" s="223"/>
      <c r="R27" s="1"/>
      <c r="T27" s="1"/>
      <c r="U27" s="1"/>
      <c r="V27" s="1"/>
      <c r="W27" s="1"/>
      <c r="X27" s="1"/>
      <c r="Y27" s="1"/>
      <c r="AA27" s="143"/>
    </row>
    <row r="28" spans="1:32" s="12" customFormat="1" x14ac:dyDescent="0.3">
      <c r="A28" s="16" t="s">
        <v>18</v>
      </c>
      <c r="B28" s="13">
        <v>4655</v>
      </c>
      <c r="C28" s="13">
        <v>3198</v>
      </c>
      <c r="D28" s="13">
        <v>1099</v>
      </c>
      <c r="E28" s="13">
        <v>358</v>
      </c>
      <c r="F28" s="13">
        <v>1263</v>
      </c>
      <c r="G28" s="13">
        <v>3987</v>
      </c>
      <c r="H28" s="13">
        <v>9906</v>
      </c>
      <c r="K28" s="22" t="s">
        <v>18</v>
      </c>
      <c r="L28" s="4">
        <f>B28/$H28*100</f>
        <v>46.991722188572581</v>
      </c>
      <c r="M28" s="4">
        <f t="shared" ref="M28:Q30" si="7">C28/$H28*100</f>
        <v>32.283464566929133</v>
      </c>
      <c r="N28" s="4">
        <f t="shared" si="7"/>
        <v>11.094286291136685</v>
      </c>
      <c r="O28" s="4">
        <f t="shared" si="7"/>
        <v>3.6139713305067636</v>
      </c>
      <c r="P28" s="4">
        <f t="shared" si="7"/>
        <v>12.749848576620229</v>
      </c>
      <c r="Q28" s="4">
        <f t="shared" si="7"/>
        <v>40.248334342822531</v>
      </c>
      <c r="R28" s="1"/>
      <c r="T28" s="1"/>
      <c r="U28" s="1"/>
      <c r="V28" s="1"/>
      <c r="W28" s="1"/>
      <c r="X28" s="1"/>
      <c r="Y28" s="1"/>
      <c r="AA28" s="1"/>
      <c r="AB28" s="1"/>
      <c r="AC28" s="1"/>
      <c r="AD28" s="1"/>
      <c r="AE28" s="1"/>
      <c r="AF28" s="1"/>
    </row>
    <row r="29" spans="1:32" s="12" customFormat="1" x14ac:dyDescent="0.3">
      <c r="A29" s="11" t="s">
        <v>33</v>
      </c>
      <c r="B29" s="13">
        <v>1980</v>
      </c>
      <c r="C29" s="13">
        <v>1195</v>
      </c>
      <c r="D29" s="13">
        <v>600</v>
      </c>
      <c r="E29" s="13">
        <v>185</v>
      </c>
      <c r="F29" s="13">
        <v>1132</v>
      </c>
      <c r="G29" s="13">
        <v>4482</v>
      </c>
      <c r="H29" s="13">
        <v>7594</v>
      </c>
      <c r="K29" s="11" t="s">
        <v>33</v>
      </c>
      <c r="L29" s="4">
        <f>B29/$H29*100</f>
        <v>26.073215696602581</v>
      </c>
      <c r="M29" s="4">
        <f t="shared" si="7"/>
        <v>15.736107453252568</v>
      </c>
      <c r="N29" s="4">
        <f t="shared" si="7"/>
        <v>7.9009744535159339</v>
      </c>
      <c r="O29" s="4">
        <f t="shared" si="7"/>
        <v>2.4361337898340794</v>
      </c>
      <c r="P29" s="4">
        <f t="shared" si="7"/>
        <v>14.906505135633394</v>
      </c>
      <c r="Q29" s="4">
        <f t="shared" si="7"/>
        <v>59.020279167764023</v>
      </c>
      <c r="R29" s="1"/>
      <c r="T29" s="1"/>
      <c r="U29" s="1"/>
      <c r="V29" s="1"/>
      <c r="W29" s="1"/>
      <c r="X29" s="1"/>
      <c r="Y29" s="1"/>
      <c r="AA29" s="1"/>
      <c r="AB29" s="1"/>
      <c r="AC29" s="1"/>
      <c r="AD29" s="1"/>
      <c r="AE29" s="1"/>
      <c r="AF29" s="1"/>
    </row>
    <row r="30" spans="1:32" s="12" customFormat="1" x14ac:dyDescent="0.3">
      <c r="A30" s="16" t="s">
        <v>19</v>
      </c>
      <c r="B30" s="13">
        <v>11320</v>
      </c>
      <c r="C30" s="13">
        <v>8318</v>
      </c>
      <c r="D30" s="13">
        <v>2655</v>
      </c>
      <c r="E30" s="13">
        <v>347</v>
      </c>
      <c r="F30" s="13">
        <v>2643</v>
      </c>
      <c r="G30" s="13">
        <v>16625</v>
      </c>
      <c r="H30" s="13">
        <v>30588</v>
      </c>
      <c r="K30" s="22" t="s">
        <v>19</v>
      </c>
      <c r="L30" s="4">
        <f>B30/$H30*100</f>
        <v>37.007976984438343</v>
      </c>
      <c r="M30" s="4">
        <f t="shared" si="7"/>
        <v>27.193670720544006</v>
      </c>
      <c r="N30" s="4">
        <f t="shared" si="7"/>
        <v>8.6798744605727745</v>
      </c>
      <c r="O30" s="4">
        <f t="shared" si="7"/>
        <v>1.1344318033215639</v>
      </c>
      <c r="P30" s="4">
        <f t="shared" si="7"/>
        <v>8.640643389564536</v>
      </c>
      <c r="Q30" s="4">
        <f t="shared" si="7"/>
        <v>54.351379625997119</v>
      </c>
      <c r="R30" s="1"/>
      <c r="T30" s="1"/>
      <c r="U30" s="1"/>
      <c r="V30" s="1"/>
      <c r="W30" s="1"/>
      <c r="X30" s="1"/>
      <c r="Y30" s="1"/>
      <c r="AA30" s="1"/>
      <c r="AB30" s="1"/>
      <c r="AC30" s="1"/>
      <c r="AD30" s="1"/>
      <c r="AE30" s="1"/>
      <c r="AF30" s="1"/>
    </row>
    <row r="31" spans="1:32" s="12" customFormat="1" x14ac:dyDescent="0.3">
      <c r="A31" s="18"/>
      <c r="H31" s="36">
        <f>SUM(H28:H30)</f>
        <v>48088</v>
      </c>
      <c r="K31" s="21"/>
      <c r="L31" s="1"/>
      <c r="M31" s="1"/>
      <c r="N31" s="1"/>
      <c r="O31" s="1"/>
      <c r="P31" s="1"/>
      <c r="Q31" s="1"/>
      <c r="R31" s="1"/>
      <c r="T31" s="1"/>
      <c r="U31" s="1"/>
      <c r="V31" s="1"/>
      <c r="W31" s="1"/>
      <c r="X31" s="1"/>
      <c r="Y31" s="1"/>
    </row>
    <row r="32" spans="1:32" s="12" customFormat="1" x14ac:dyDescent="0.3">
      <c r="A32" s="18"/>
      <c r="K32" s="21"/>
      <c r="L32" s="1"/>
      <c r="M32" s="1"/>
      <c r="N32" s="1"/>
      <c r="O32" s="1"/>
      <c r="P32" s="1"/>
      <c r="Q32" s="1"/>
      <c r="R32" s="1"/>
      <c r="T32" s="1"/>
      <c r="U32" s="1"/>
      <c r="V32" s="1"/>
      <c r="W32" s="1"/>
      <c r="X32" s="1"/>
      <c r="Y32" s="1"/>
    </row>
    <row r="33" spans="1:34" s="12" customFormat="1" ht="27" customHeight="1" x14ac:dyDescent="0.3">
      <c r="A33" s="238" t="s">
        <v>146</v>
      </c>
      <c r="B33" s="238"/>
      <c r="C33" s="238"/>
      <c r="D33" s="238"/>
      <c r="E33" s="238"/>
      <c r="F33" s="238"/>
      <c r="G33" s="238"/>
      <c r="H33" s="238"/>
      <c r="I33" s="238"/>
      <c r="K33" s="238" t="s">
        <v>146</v>
      </c>
      <c r="L33" s="245"/>
      <c r="M33" s="245"/>
      <c r="N33" s="245"/>
      <c r="O33" s="245"/>
      <c r="P33" s="245"/>
      <c r="Q33" s="245"/>
      <c r="R33" s="245"/>
      <c r="T33" s="1"/>
      <c r="U33" s="1"/>
      <c r="V33" s="1"/>
      <c r="W33" s="1"/>
      <c r="X33" s="1"/>
      <c r="Y33" s="1"/>
    </row>
    <row r="34" spans="1:34" s="12" customFormat="1" ht="32.25" customHeight="1" x14ac:dyDescent="0.3">
      <c r="A34" s="248" t="s">
        <v>22</v>
      </c>
      <c r="B34" s="239" t="s">
        <v>28</v>
      </c>
      <c r="C34" s="228" t="s">
        <v>0</v>
      </c>
      <c r="D34" s="228" t="s">
        <v>1</v>
      </c>
      <c r="E34" s="228" t="s">
        <v>2</v>
      </c>
      <c r="F34" s="228"/>
      <c r="G34" s="228" t="s">
        <v>3</v>
      </c>
      <c r="H34" s="228" t="s">
        <v>4</v>
      </c>
      <c r="I34" s="229" t="s">
        <v>40</v>
      </c>
      <c r="K34" s="246" t="s">
        <v>22</v>
      </c>
      <c r="L34" s="239" t="s">
        <v>28</v>
      </c>
      <c r="M34" s="223" t="s">
        <v>0</v>
      </c>
      <c r="N34" s="223" t="s">
        <v>1</v>
      </c>
      <c r="O34" s="223" t="s">
        <v>2</v>
      </c>
      <c r="P34" s="223"/>
      <c r="Q34" s="223" t="s">
        <v>3</v>
      </c>
      <c r="R34" s="223" t="s">
        <v>4</v>
      </c>
      <c r="T34" s="1"/>
      <c r="U34" s="1"/>
      <c r="V34" s="1"/>
      <c r="W34" s="1"/>
      <c r="X34" s="1"/>
      <c r="Y34" s="1"/>
    </row>
    <row r="35" spans="1:34" s="12" customFormat="1" x14ac:dyDescent="0.3">
      <c r="A35" s="249"/>
      <c r="B35" s="240"/>
      <c r="C35" s="228"/>
      <c r="D35" s="228"/>
      <c r="E35" s="14" t="s">
        <v>6</v>
      </c>
      <c r="F35" s="14" t="s">
        <v>5</v>
      </c>
      <c r="G35" s="228"/>
      <c r="H35" s="228"/>
      <c r="I35" s="230"/>
      <c r="K35" s="247"/>
      <c r="L35" s="240"/>
      <c r="M35" s="223"/>
      <c r="N35" s="223"/>
      <c r="O35" s="14" t="s">
        <v>6</v>
      </c>
      <c r="P35" s="14" t="s">
        <v>5</v>
      </c>
      <c r="Q35" s="223"/>
      <c r="R35" s="223"/>
      <c r="T35" s="1"/>
      <c r="U35" s="1"/>
      <c r="V35" s="1"/>
      <c r="W35" s="1"/>
      <c r="X35" s="1"/>
      <c r="Y35" s="1"/>
    </row>
    <row r="36" spans="1:34" s="12" customFormat="1" ht="14.4" x14ac:dyDescent="0.3">
      <c r="A36" s="232" t="s">
        <v>20</v>
      </c>
      <c r="B36" s="23"/>
      <c r="C36" s="7"/>
      <c r="D36" s="7"/>
      <c r="E36" s="7"/>
      <c r="F36" s="7"/>
      <c r="G36" s="7"/>
      <c r="H36" s="7"/>
      <c r="I36" s="13"/>
      <c r="K36" s="234" t="s">
        <v>20</v>
      </c>
      <c r="L36" s="24"/>
      <c r="M36" s="25"/>
      <c r="N36" s="25"/>
      <c r="O36" s="25"/>
      <c r="P36" s="25"/>
      <c r="Q36" s="25"/>
      <c r="R36" s="25"/>
      <c r="T36" s="1"/>
      <c r="U36" s="1"/>
      <c r="V36" s="1"/>
      <c r="W36" s="1"/>
      <c r="X36" s="1"/>
      <c r="Y36" s="1"/>
      <c r="AB36" s="143"/>
    </row>
    <row r="37" spans="1:34" s="12" customFormat="1" x14ac:dyDescent="0.3">
      <c r="A37" s="233"/>
      <c r="B37" s="26" t="s">
        <v>18</v>
      </c>
      <c r="C37" s="9">
        <v>1702</v>
      </c>
      <c r="D37" s="9">
        <v>1217</v>
      </c>
      <c r="E37" s="9">
        <v>369</v>
      </c>
      <c r="F37" s="9">
        <v>116</v>
      </c>
      <c r="G37" s="9">
        <v>436</v>
      </c>
      <c r="H37" s="9">
        <v>1625</v>
      </c>
      <c r="I37" s="13">
        <v>3763</v>
      </c>
      <c r="K37" s="235"/>
      <c r="L37" s="27" t="s">
        <v>18</v>
      </c>
      <c r="M37" s="4">
        <f>C37/$I37*100</f>
        <v>45.229869784746214</v>
      </c>
      <c r="N37" s="4">
        <f t="shared" ref="N37:R43" si="8">D37/$I37*100</f>
        <v>32.341217114004785</v>
      </c>
      <c r="O37" s="4">
        <f t="shared" si="8"/>
        <v>9.8060058463991489</v>
      </c>
      <c r="P37" s="4">
        <f t="shared" si="8"/>
        <v>3.0826468243422802</v>
      </c>
      <c r="Q37" s="4">
        <f t="shared" si="8"/>
        <v>11.586500132872708</v>
      </c>
      <c r="R37" s="28">
        <f t="shared" si="8"/>
        <v>43.183630082381079</v>
      </c>
      <c r="T37" s="1"/>
      <c r="U37" s="1"/>
      <c r="V37" s="1"/>
      <c r="W37" s="1"/>
      <c r="X37" s="1"/>
      <c r="Y37" s="1"/>
      <c r="AA37" s="1"/>
      <c r="AB37" s="1"/>
      <c r="AC37" s="1"/>
      <c r="AD37" s="1"/>
      <c r="AE37" s="1"/>
      <c r="AF37" s="1"/>
      <c r="AG37" s="1"/>
    </row>
    <row r="38" spans="1:34" s="12" customFormat="1" x14ac:dyDescent="0.3">
      <c r="A38" s="233"/>
      <c r="B38" s="11" t="s">
        <v>33</v>
      </c>
      <c r="C38" s="13">
        <v>669</v>
      </c>
      <c r="D38" s="13">
        <v>398</v>
      </c>
      <c r="E38" s="13">
        <v>207</v>
      </c>
      <c r="F38" s="13">
        <v>64</v>
      </c>
      <c r="G38" s="13">
        <v>400</v>
      </c>
      <c r="H38" s="13">
        <v>1543</v>
      </c>
      <c r="I38" s="13">
        <v>2612</v>
      </c>
      <c r="K38" s="235"/>
      <c r="L38" s="11" t="s">
        <v>33</v>
      </c>
      <c r="M38" s="4">
        <f t="shared" ref="M38:M43" si="9">C38/$I38*100</f>
        <v>25.612557427258803</v>
      </c>
      <c r="N38" s="4">
        <f t="shared" si="8"/>
        <v>15.237366003062789</v>
      </c>
      <c r="O38" s="4">
        <f t="shared" si="8"/>
        <v>7.9249617151607961</v>
      </c>
      <c r="P38" s="4">
        <f t="shared" si="8"/>
        <v>2.4502297090352223</v>
      </c>
      <c r="Q38" s="4">
        <f t="shared" si="8"/>
        <v>15.313935681470136</v>
      </c>
      <c r="R38" s="28">
        <f t="shared" si="8"/>
        <v>59.073506891271052</v>
      </c>
      <c r="T38" s="1"/>
      <c r="U38" s="1"/>
      <c r="V38" s="1"/>
      <c r="W38" s="1"/>
      <c r="X38" s="1"/>
      <c r="Y38" s="1"/>
      <c r="AA38" s="1"/>
      <c r="AB38" s="1"/>
      <c r="AC38" s="1"/>
      <c r="AD38" s="1"/>
      <c r="AE38" s="1"/>
      <c r="AF38" s="1"/>
      <c r="AG38" s="1"/>
    </row>
    <row r="39" spans="1:34" s="12" customFormat="1" x14ac:dyDescent="0.3">
      <c r="A39" s="233"/>
      <c r="B39" s="26" t="s">
        <v>19</v>
      </c>
      <c r="C39" s="13">
        <v>3671</v>
      </c>
      <c r="D39" s="13">
        <v>2716</v>
      </c>
      <c r="E39" s="13">
        <v>802</v>
      </c>
      <c r="F39" s="13">
        <v>154</v>
      </c>
      <c r="G39" s="13">
        <v>1002</v>
      </c>
      <c r="H39" s="13">
        <v>6241</v>
      </c>
      <c r="I39" s="13">
        <v>10915</v>
      </c>
      <c r="K39" s="235"/>
      <c r="L39" s="27" t="s">
        <v>19</v>
      </c>
      <c r="M39" s="4">
        <f t="shared" si="9"/>
        <v>33.632615666513971</v>
      </c>
      <c r="N39" s="4">
        <f t="shared" si="8"/>
        <v>24.883188273018781</v>
      </c>
      <c r="O39" s="4">
        <f>E39/$I39*100</f>
        <v>7.3476866697205683</v>
      </c>
      <c r="P39" s="4">
        <f t="shared" si="8"/>
        <v>1.4109024278515803</v>
      </c>
      <c r="Q39" s="4">
        <f t="shared" si="8"/>
        <v>9.1800274851122321</v>
      </c>
      <c r="R39" s="28">
        <f t="shared" si="8"/>
        <v>57.178195144296836</v>
      </c>
      <c r="T39" s="1"/>
      <c r="U39" s="1"/>
      <c r="V39" s="1"/>
      <c r="W39" s="1"/>
      <c r="X39" s="1"/>
      <c r="Y39" s="1"/>
      <c r="AA39" s="1"/>
      <c r="AB39" s="1"/>
      <c r="AC39" s="1"/>
      <c r="AD39" s="1"/>
      <c r="AE39" s="1"/>
      <c r="AF39" s="1"/>
      <c r="AG39" s="1"/>
    </row>
    <row r="40" spans="1:34" s="12" customFormat="1" x14ac:dyDescent="0.3">
      <c r="A40" s="232" t="s">
        <v>21</v>
      </c>
      <c r="B40" s="26"/>
      <c r="C40" s="13"/>
      <c r="D40" s="13"/>
      <c r="E40" s="13"/>
      <c r="F40" s="13"/>
      <c r="G40" s="13"/>
      <c r="H40" s="13"/>
      <c r="I40" s="13"/>
      <c r="K40" s="234" t="s">
        <v>21</v>
      </c>
      <c r="L40" s="27"/>
      <c r="M40" s="4"/>
      <c r="N40" s="4"/>
      <c r="O40" s="4"/>
      <c r="P40" s="4"/>
      <c r="Q40" s="4"/>
      <c r="R40" s="28"/>
      <c r="T40" s="1"/>
      <c r="U40" s="1"/>
      <c r="V40" s="1"/>
      <c r="W40" s="1"/>
      <c r="X40" s="1"/>
      <c r="Y40" s="1"/>
      <c r="AA40" s="1"/>
      <c r="AB40" s="1"/>
      <c r="AC40" s="1"/>
      <c r="AD40" s="1"/>
      <c r="AE40" s="1"/>
      <c r="AF40" s="1"/>
      <c r="AG40" s="1"/>
    </row>
    <row r="41" spans="1:34" s="12" customFormat="1" x14ac:dyDescent="0.3">
      <c r="A41" s="233"/>
      <c r="B41" s="26" t="s">
        <v>18</v>
      </c>
      <c r="C41" s="9">
        <v>2801</v>
      </c>
      <c r="D41" s="9">
        <v>1865</v>
      </c>
      <c r="E41" s="9">
        <v>700</v>
      </c>
      <c r="F41" s="9">
        <v>236</v>
      </c>
      <c r="G41" s="9">
        <v>800</v>
      </c>
      <c r="H41" s="9">
        <v>2140</v>
      </c>
      <c r="I41" s="13">
        <v>5742</v>
      </c>
      <c r="K41" s="235"/>
      <c r="L41" s="27" t="s">
        <v>18</v>
      </c>
      <c r="M41" s="4">
        <f t="shared" si="9"/>
        <v>48.780912574016021</v>
      </c>
      <c r="N41" s="4">
        <f t="shared" si="8"/>
        <v>32.47997213514455</v>
      </c>
      <c r="O41" s="4">
        <f t="shared" si="8"/>
        <v>12.190874259839777</v>
      </c>
      <c r="P41" s="4">
        <f t="shared" si="8"/>
        <v>4.1100661790316959</v>
      </c>
      <c r="Q41" s="4">
        <f t="shared" si="8"/>
        <v>13.932427725531173</v>
      </c>
      <c r="R41" s="28">
        <f t="shared" si="8"/>
        <v>37.26924416579589</v>
      </c>
      <c r="T41" s="1"/>
      <c r="U41" s="1"/>
      <c r="V41" s="1"/>
      <c r="W41" s="1"/>
      <c r="X41" s="1"/>
      <c r="Y41" s="1"/>
      <c r="AA41" s="1"/>
      <c r="AB41" s="1"/>
      <c r="AC41" s="1"/>
      <c r="AD41" s="1"/>
      <c r="AE41" s="1"/>
      <c r="AF41" s="1"/>
      <c r="AG41" s="1"/>
    </row>
    <row r="42" spans="1:34" s="12" customFormat="1" x14ac:dyDescent="0.3">
      <c r="A42" s="233"/>
      <c r="B42" s="11" t="s">
        <v>33</v>
      </c>
      <c r="C42" s="13">
        <v>1238</v>
      </c>
      <c r="D42" s="13">
        <v>737</v>
      </c>
      <c r="E42" s="13">
        <v>383</v>
      </c>
      <c r="F42" s="13">
        <v>118</v>
      </c>
      <c r="G42" s="13">
        <v>717</v>
      </c>
      <c r="H42" s="13">
        <v>2775</v>
      </c>
      <c r="I42" s="13">
        <v>4730</v>
      </c>
      <c r="K42" s="235"/>
      <c r="L42" s="11" t="s">
        <v>33</v>
      </c>
      <c r="M42" s="4">
        <f t="shared" si="9"/>
        <v>26.173361522198729</v>
      </c>
      <c r="N42" s="4">
        <f t="shared" si="8"/>
        <v>15.58139534883721</v>
      </c>
      <c r="O42" s="4">
        <f t="shared" si="8"/>
        <v>8.0972515856236793</v>
      </c>
      <c r="P42" s="4">
        <f t="shared" si="8"/>
        <v>2.4947145877378434</v>
      </c>
      <c r="Q42" s="4">
        <f t="shared" si="8"/>
        <v>15.158562367864695</v>
      </c>
      <c r="R42" s="28">
        <f t="shared" si="8"/>
        <v>58.668076109936571</v>
      </c>
      <c r="T42" s="1"/>
      <c r="U42" s="1"/>
      <c r="V42" s="1"/>
      <c r="W42" s="1"/>
      <c r="X42" s="1"/>
      <c r="Y42" s="1"/>
      <c r="AA42" s="1"/>
      <c r="AB42" s="1"/>
      <c r="AC42" s="1"/>
      <c r="AD42" s="1"/>
      <c r="AE42" s="1"/>
      <c r="AF42" s="1"/>
      <c r="AG42" s="1"/>
    </row>
    <row r="43" spans="1:34" s="12" customFormat="1" x14ac:dyDescent="0.3">
      <c r="A43" s="236"/>
      <c r="B43" s="29" t="s">
        <v>19</v>
      </c>
      <c r="C43" s="13">
        <v>7305</v>
      </c>
      <c r="D43" s="13">
        <v>5308</v>
      </c>
      <c r="E43" s="13">
        <v>1806</v>
      </c>
      <c r="F43" s="13">
        <v>192</v>
      </c>
      <c r="G43" s="13">
        <v>1607</v>
      </c>
      <c r="H43" s="13">
        <v>9914</v>
      </c>
      <c r="I43" s="13">
        <v>18826</v>
      </c>
      <c r="K43" s="237"/>
      <c r="L43" s="30" t="s">
        <v>19</v>
      </c>
      <c r="M43" s="4">
        <f t="shared" si="9"/>
        <v>38.802719643046849</v>
      </c>
      <c r="N43" s="4">
        <f t="shared" si="8"/>
        <v>28.19504939976628</v>
      </c>
      <c r="O43" s="4">
        <f t="shared" si="8"/>
        <v>9.5931159035376599</v>
      </c>
      <c r="P43" s="4">
        <f t="shared" si="8"/>
        <v>1.0198661425687878</v>
      </c>
      <c r="Q43" s="4">
        <f t="shared" si="8"/>
        <v>8.5360671411877185</v>
      </c>
      <c r="R43" s="28">
        <f t="shared" si="8"/>
        <v>52.661213215765436</v>
      </c>
      <c r="T43" s="1"/>
      <c r="U43" s="1"/>
      <c r="V43" s="1"/>
      <c r="W43" s="1"/>
      <c r="X43" s="1"/>
      <c r="Y43" s="1"/>
      <c r="AA43" s="1"/>
      <c r="AB43" s="1"/>
      <c r="AC43" s="1"/>
      <c r="AD43" s="1"/>
      <c r="AE43" s="1"/>
      <c r="AF43" s="1"/>
      <c r="AG43" s="1"/>
    </row>
    <row r="44" spans="1:34" s="12" customFormat="1" x14ac:dyDescent="0.3">
      <c r="A44" s="18"/>
      <c r="I44" s="12">
        <f>SUM(I37:I43)</f>
        <v>46588</v>
      </c>
      <c r="K44" s="21"/>
      <c r="L44" s="1"/>
      <c r="M44" s="1"/>
      <c r="N44" s="1"/>
      <c r="O44" s="1"/>
      <c r="P44" s="1"/>
      <c r="Q44" s="1"/>
      <c r="R44" s="1"/>
      <c r="T44" s="1"/>
      <c r="U44" s="1"/>
      <c r="V44" s="1"/>
      <c r="W44" s="1"/>
      <c r="X44" s="1"/>
      <c r="Y44" s="1"/>
    </row>
    <row r="45" spans="1:34" s="12" customFormat="1" x14ac:dyDescent="0.3">
      <c r="K45" s="1"/>
      <c r="L45" s="1"/>
      <c r="M45" s="1"/>
      <c r="N45" s="1"/>
      <c r="O45" s="1"/>
      <c r="P45" s="1"/>
      <c r="Q45" s="1"/>
      <c r="R45" s="1"/>
      <c r="T45" s="1"/>
      <c r="U45" s="1"/>
      <c r="V45" s="1"/>
      <c r="W45" s="1"/>
      <c r="X45" s="1"/>
      <c r="Y45" s="1"/>
    </row>
    <row r="46" spans="1:34" s="12" customFormat="1" ht="27" customHeight="1" x14ac:dyDescent="0.3">
      <c r="A46" s="238" t="s">
        <v>147</v>
      </c>
      <c r="B46" s="238"/>
      <c r="C46" s="238"/>
      <c r="D46" s="238"/>
      <c r="E46" s="238"/>
      <c r="F46" s="238"/>
      <c r="G46" s="238"/>
      <c r="H46" s="238"/>
      <c r="I46" s="238"/>
      <c r="K46" s="238" t="s">
        <v>147</v>
      </c>
      <c r="L46" s="245"/>
      <c r="M46" s="245"/>
      <c r="N46" s="245"/>
      <c r="O46" s="245"/>
      <c r="P46" s="245"/>
      <c r="Q46" s="245"/>
      <c r="R46" s="245"/>
      <c r="T46" s="1"/>
      <c r="U46" s="1"/>
      <c r="V46" s="1"/>
      <c r="W46" s="1"/>
      <c r="X46" s="1"/>
      <c r="Y46" s="1"/>
    </row>
    <row r="47" spans="1:34" s="12" customFormat="1" ht="32.25" customHeight="1" x14ac:dyDescent="0.3">
      <c r="A47" s="239" t="s">
        <v>28</v>
      </c>
      <c r="B47" s="243" t="s">
        <v>10</v>
      </c>
      <c r="C47" s="228" t="s">
        <v>0</v>
      </c>
      <c r="D47" s="228" t="s">
        <v>1</v>
      </c>
      <c r="E47" s="228" t="s">
        <v>2</v>
      </c>
      <c r="F47" s="228"/>
      <c r="G47" s="228" t="s">
        <v>3</v>
      </c>
      <c r="H47" s="228" t="s">
        <v>4</v>
      </c>
      <c r="I47" s="229" t="s">
        <v>40</v>
      </c>
      <c r="K47" s="239" t="s">
        <v>28</v>
      </c>
      <c r="L47" s="241" t="s">
        <v>10</v>
      </c>
      <c r="M47" s="223" t="s">
        <v>0</v>
      </c>
      <c r="N47" s="223" t="s">
        <v>1</v>
      </c>
      <c r="O47" s="223" t="s">
        <v>2</v>
      </c>
      <c r="P47" s="223"/>
      <c r="Q47" s="223" t="s">
        <v>3</v>
      </c>
      <c r="R47" s="223" t="s">
        <v>4</v>
      </c>
      <c r="T47" s="1"/>
      <c r="U47" s="1"/>
      <c r="V47" s="1"/>
      <c r="W47" s="1"/>
      <c r="X47" s="1"/>
      <c r="Y47" s="1"/>
      <c r="AC47" s="1"/>
      <c r="AD47" s="1"/>
      <c r="AE47" s="1"/>
      <c r="AF47" s="1"/>
      <c r="AG47" s="1"/>
      <c r="AH47" s="1"/>
    </row>
    <row r="48" spans="1:34" s="12" customFormat="1" x14ac:dyDescent="0.3">
      <c r="A48" s="240"/>
      <c r="B48" s="244"/>
      <c r="C48" s="228"/>
      <c r="D48" s="228"/>
      <c r="E48" s="14" t="s">
        <v>6</v>
      </c>
      <c r="F48" s="14" t="s">
        <v>5</v>
      </c>
      <c r="G48" s="228"/>
      <c r="H48" s="228"/>
      <c r="I48" s="230"/>
      <c r="K48" s="240"/>
      <c r="L48" s="242"/>
      <c r="M48" s="223"/>
      <c r="N48" s="223"/>
      <c r="O48" s="14" t="s">
        <v>6</v>
      </c>
      <c r="P48" s="14" t="s">
        <v>5</v>
      </c>
      <c r="Q48" s="223"/>
      <c r="R48" s="223"/>
      <c r="T48" s="1"/>
      <c r="U48" s="1"/>
      <c r="V48" s="1"/>
      <c r="W48" s="1"/>
      <c r="X48" s="1"/>
      <c r="Y48" s="1"/>
      <c r="AC48" s="1"/>
      <c r="AD48" s="1"/>
      <c r="AE48" s="1"/>
      <c r="AF48" s="1"/>
      <c r="AG48" s="1"/>
      <c r="AH48" s="1"/>
    </row>
    <row r="49" spans="1:34" s="12" customFormat="1" ht="14.4" x14ac:dyDescent="0.3">
      <c r="A49" s="217" t="s">
        <v>18</v>
      </c>
      <c r="B49" s="13"/>
      <c r="C49" s="9"/>
      <c r="D49" s="9"/>
      <c r="E49" s="9"/>
      <c r="F49" s="9"/>
      <c r="G49" s="9"/>
      <c r="H49" s="9"/>
      <c r="I49" s="13"/>
      <c r="K49" s="220" t="s">
        <v>18</v>
      </c>
      <c r="L49" s="22"/>
      <c r="M49" s="31"/>
      <c r="N49" s="31"/>
      <c r="O49" s="31"/>
      <c r="P49" s="31"/>
      <c r="Q49" s="31"/>
      <c r="R49" s="31"/>
      <c r="T49" s="1"/>
      <c r="U49" s="1"/>
      <c r="V49" s="1"/>
      <c r="W49" s="1"/>
      <c r="X49" s="1"/>
      <c r="Y49" s="1"/>
      <c r="AB49" s="143"/>
      <c r="AC49" s="1"/>
      <c r="AD49" s="1"/>
      <c r="AE49" s="1"/>
      <c r="AF49" s="1"/>
      <c r="AG49" s="1"/>
      <c r="AH49" s="1"/>
    </row>
    <row r="50" spans="1:34" s="12" customFormat="1" x14ac:dyDescent="0.3">
      <c r="A50" s="218"/>
      <c r="B50" s="11" t="s">
        <v>26</v>
      </c>
      <c r="C50" s="13">
        <v>2959</v>
      </c>
      <c r="D50" s="13">
        <v>2329</v>
      </c>
      <c r="E50" s="13">
        <v>560</v>
      </c>
      <c r="F50" s="13">
        <v>69</v>
      </c>
      <c r="G50" s="13">
        <v>97</v>
      </c>
      <c r="H50" s="13">
        <v>1102</v>
      </c>
      <c r="I50" s="13">
        <v>4157</v>
      </c>
      <c r="J50" s="12" t="s">
        <v>25</v>
      </c>
      <c r="K50" s="221"/>
      <c r="L50" s="11" t="s">
        <v>26</v>
      </c>
      <c r="M50" s="4">
        <f>C50/$I50*100</f>
        <v>71.181140245369249</v>
      </c>
      <c r="N50" s="4">
        <f t="shared" ref="N50:R56" si="10">D50/$I50*100</f>
        <v>56.025980274236233</v>
      </c>
      <c r="O50" s="4">
        <f t="shared" si="10"/>
        <v>13.471253307673802</v>
      </c>
      <c r="P50" s="4">
        <f t="shared" si="10"/>
        <v>1.6598508539812367</v>
      </c>
      <c r="Q50" s="4">
        <f t="shared" si="10"/>
        <v>2.3334135193649264</v>
      </c>
      <c r="R50" s="4">
        <f t="shared" si="10"/>
        <v>26.509502044743805</v>
      </c>
      <c r="T50" s="1"/>
      <c r="U50" s="1"/>
      <c r="V50" s="1"/>
      <c r="W50" s="1"/>
      <c r="X50" s="1"/>
      <c r="Y50" s="1"/>
      <c r="AA50" s="1"/>
      <c r="AB50" s="1"/>
      <c r="AC50" s="1"/>
      <c r="AD50" s="1"/>
      <c r="AE50" s="1"/>
      <c r="AF50" s="1"/>
      <c r="AG50" s="1"/>
      <c r="AH50" s="1"/>
    </row>
    <row r="51" spans="1:34" s="12" customFormat="1" x14ac:dyDescent="0.3">
      <c r="A51" s="218"/>
      <c r="B51" s="11" t="s">
        <v>27</v>
      </c>
      <c r="C51" s="13">
        <v>28</v>
      </c>
      <c r="D51" s="13">
        <v>20</v>
      </c>
      <c r="E51" s="13">
        <v>7</v>
      </c>
      <c r="F51" s="13">
        <v>1</v>
      </c>
      <c r="G51" s="13">
        <v>41</v>
      </c>
      <c r="H51" s="13">
        <v>300</v>
      </c>
      <c r="I51" s="13">
        <v>369</v>
      </c>
      <c r="J51" s="12" t="s">
        <v>25</v>
      </c>
      <c r="K51" s="221"/>
      <c r="L51" s="11" t="s">
        <v>27</v>
      </c>
      <c r="M51" s="4">
        <f t="shared" ref="M51:N56" si="11">C51/$I51*100</f>
        <v>7.5880758807588071</v>
      </c>
      <c r="N51" s="4">
        <f t="shared" si="10"/>
        <v>5.4200542005420056</v>
      </c>
      <c r="O51" s="4">
        <f t="shared" si="10"/>
        <v>1.8970189701897018</v>
      </c>
      <c r="P51" s="4">
        <f t="shared" si="10"/>
        <v>0.27100271002710025</v>
      </c>
      <c r="Q51" s="4">
        <f t="shared" si="10"/>
        <v>11.111111111111111</v>
      </c>
      <c r="R51" s="4">
        <f t="shared" si="10"/>
        <v>81.300813008130078</v>
      </c>
      <c r="T51" s="1"/>
      <c r="U51" s="1"/>
      <c r="V51" s="1"/>
      <c r="W51" s="1"/>
      <c r="X51" s="1"/>
      <c r="Y51" s="1"/>
      <c r="AA51" s="1"/>
      <c r="AB51" s="1"/>
      <c r="AC51" s="1"/>
      <c r="AD51" s="1"/>
      <c r="AE51" s="1"/>
      <c r="AF51" s="1"/>
      <c r="AG51" s="32"/>
    </row>
    <row r="52" spans="1:34" s="12" customFormat="1" x14ac:dyDescent="0.3">
      <c r="A52" s="219"/>
      <c r="B52" s="11" t="s">
        <v>8</v>
      </c>
      <c r="C52" s="13">
        <v>1669</v>
      </c>
      <c r="D52" s="13">
        <v>849</v>
      </c>
      <c r="E52" s="13">
        <v>532</v>
      </c>
      <c r="F52" s="13">
        <v>288</v>
      </c>
      <c r="G52" s="13">
        <v>1125</v>
      </c>
      <c r="H52" s="13">
        <v>2579</v>
      </c>
      <c r="I52" s="13">
        <v>5372</v>
      </c>
      <c r="K52" s="222"/>
      <c r="L52" s="11" t="s">
        <v>8</v>
      </c>
      <c r="M52" s="4">
        <f t="shared" si="11"/>
        <v>31.06850335070737</v>
      </c>
      <c r="N52" s="4">
        <f>D52/$I52*100</f>
        <v>15.804169769173493</v>
      </c>
      <c r="O52" s="4">
        <f t="shared" si="10"/>
        <v>9.9032017870439315</v>
      </c>
      <c r="P52" s="4">
        <f t="shared" si="10"/>
        <v>5.3611317944899479</v>
      </c>
      <c r="Q52" s="4">
        <f t="shared" si="10"/>
        <v>20.941921072226357</v>
      </c>
      <c r="R52" s="4">
        <f t="shared" si="10"/>
        <v>48.008190618019356</v>
      </c>
      <c r="T52" s="1"/>
      <c r="U52" s="1"/>
      <c r="V52" s="1"/>
      <c r="W52" s="1"/>
      <c r="X52" s="1"/>
      <c r="Y52" s="1"/>
      <c r="AA52" s="1"/>
      <c r="AB52" s="1"/>
      <c r="AC52" s="1"/>
      <c r="AD52" s="1"/>
      <c r="AE52" s="1"/>
      <c r="AF52" s="1"/>
      <c r="AG52" s="1"/>
    </row>
    <row r="53" spans="1:34" s="12" customFormat="1" x14ac:dyDescent="0.3">
      <c r="A53" s="232" t="s">
        <v>33</v>
      </c>
      <c r="B53" s="13"/>
      <c r="C53" s="13"/>
      <c r="D53" s="13"/>
      <c r="E53" s="13"/>
      <c r="F53" s="13"/>
      <c r="G53" s="13"/>
      <c r="H53" s="13"/>
      <c r="I53" s="13"/>
      <c r="K53" s="234" t="s">
        <v>33</v>
      </c>
      <c r="L53" s="22"/>
      <c r="M53" s="4"/>
      <c r="N53" s="4"/>
      <c r="O53" s="4"/>
      <c r="P53" s="4"/>
      <c r="Q53" s="4"/>
      <c r="R53" s="4"/>
      <c r="T53" s="1"/>
      <c r="U53" s="1"/>
      <c r="V53" s="1"/>
      <c r="W53" s="1"/>
      <c r="X53" s="1"/>
      <c r="Y53" s="1"/>
      <c r="AA53" s="1"/>
      <c r="AB53" s="1"/>
      <c r="AC53" s="1"/>
      <c r="AD53" s="1"/>
      <c r="AE53" s="1"/>
      <c r="AF53" s="1"/>
      <c r="AG53" s="1"/>
    </row>
    <row r="54" spans="1:34" s="12" customFormat="1" x14ac:dyDescent="0.3">
      <c r="A54" s="233"/>
      <c r="B54" s="11" t="s">
        <v>26</v>
      </c>
      <c r="C54" s="13">
        <v>957</v>
      </c>
      <c r="D54" s="13">
        <v>697</v>
      </c>
      <c r="E54" s="13">
        <v>224</v>
      </c>
      <c r="F54" s="13">
        <v>36</v>
      </c>
      <c r="G54" s="13">
        <v>77</v>
      </c>
      <c r="H54" s="13">
        <v>1147</v>
      </c>
      <c r="I54" s="13">
        <v>2181</v>
      </c>
      <c r="K54" s="235"/>
      <c r="L54" s="11" t="s">
        <v>26</v>
      </c>
      <c r="M54" s="4">
        <f t="shared" si="11"/>
        <v>43.878954607977995</v>
      </c>
      <c r="N54" s="4">
        <f t="shared" si="11"/>
        <v>31.957817514901421</v>
      </c>
      <c r="O54" s="4">
        <f t="shared" si="10"/>
        <v>10.270518110958276</v>
      </c>
      <c r="P54" s="4">
        <f t="shared" si="10"/>
        <v>1.6506189821182942</v>
      </c>
      <c r="Q54" s="4">
        <f t="shared" si="10"/>
        <v>3.5304906006419072</v>
      </c>
      <c r="R54" s="4">
        <f t="shared" si="10"/>
        <v>52.590554791380107</v>
      </c>
      <c r="T54" s="1"/>
      <c r="U54" s="1"/>
      <c r="V54" s="1"/>
      <c r="W54" s="1"/>
      <c r="X54" s="1"/>
      <c r="Y54" s="1"/>
      <c r="AA54" s="1"/>
      <c r="AB54" s="1"/>
      <c r="AC54" s="1"/>
      <c r="AD54" s="1"/>
      <c r="AE54" s="1"/>
      <c r="AF54" s="1"/>
      <c r="AG54" s="1"/>
    </row>
    <row r="55" spans="1:34" s="12" customFormat="1" x14ac:dyDescent="0.3">
      <c r="A55" s="233"/>
      <c r="B55" s="11" t="s">
        <v>27</v>
      </c>
      <c r="C55" s="13">
        <v>54</v>
      </c>
      <c r="D55" s="13">
        <v>38</v>
      </c>
      <c r="E55" s="13">
        <v>9</v>
      </c>
      <c r="F55" s="13">
        <v>7</v>
      </c>
      <c r="G55" s="13">
        <v>48</v>
      </c>
      <c r="H55" s="13">
        <v>394</v>
      </c>
      <c r="I55" s="13">
        <v>496</v>
      </c>
      <c r="K55" s="235"/>
      <c r="L55" s="11" t="s">
        <v>27</v>
      </c>
      <c r="M55" s="4">
        <f t="shared" si="11"/>
        <v>10.887096774193548</v>
      </c>
      <c r="N55" s="4">
        <f t="shared" si="11"/>
        <v>7.661290322580645</v>
      </c>
      <c r="O55" s="4">
        <f t="shared" si="10"/>
        <v>1.8145161290322582</v>
      </c>
      <c r="P55" s="4">
        <f t="shared" si="10"/>
        <v>1.411290322580645</v>
      </c>
      <c r="Q55" s="4">
        <f t="shared" si="10"/>
        <v>9.67741935483871</v>
      </c>
      <c r="R55" s="4">
        <f t="shared" si="10"/>
        <v>79.435483870967744</v>
      </c>
      <c r="T55" s="1"/>
      <c r="U55" s="1"/>
      <c r="V55" s="1"/>
      <c r="W55" s="1"/>
      <c r="X55" s="1"/>
      <c r="Y55" s="1"/>
      <c r="AA55" s="1"/>
      <c r="AB55" s="1"/>
      <c r="AC55" s="1"/>
      <c r="AD55" s="1"/>
      <c r="AE55" s="1"/>
      <c r="AF55" s="1"/>
      <c r="AG55" s="1"/>
    </row>
    <row r="56" spans="1:34" s="12" customFormat="1" x14ac:dyDescent="0.3">
      <c r="A56" s="236"/>
      <c r="B56" s="11" t="s">
        <v>8</v>
      </c>
      <c r="C56" s="13">
        <v>969</v>
      </c>
      <c r="D56" s="13">
        <v>460</v>
      </c>
      <c r="E56" s="13">
        <v>367</v>
      </c>
      <c r="F56" s="13">
        <v>142</v>
      </c>
      <c r="G56" s="13">
        <v>1007</v>
      </c>
      <c r="H56" s="13">
        <v>2925</v>
      </c>
      <c r="I56" s="13">
        <v>4902</v>
      </c>
      <c r="K56" s="237"/>
      <c r="L56" s="11" t="s">
        <v>8</v>
      </c>
      <c r="M56" s="4">
        <f t="shared" si="11"/>
        <v>19.767441860465116</v>
      </c>
      <c r="N56" s="4">
        <f t="shared" si="11"/>
        <v>9.383924928600571</v>
      </c>
      <c r="O56" s="4">
        <f t="shared" si="10"/>
        <v>7.486740106079151</v>
      </c>
      <c r="P56" s="4">
        <f t="shared" si="10"/>
        <v>2.8967768257853939</v>
      </c>
      <c r="Q56" s="4">
        <f t="shared" si="10"/>
        <v>20.54263565891473</v>
      </c>
      <c r="R56" s="4">
        <f t="shared" si="10"/>
        <v>59.669522643818851</v>
      </c>
      <c r="T56" s="1"/>
      <c r="U56" s="1"/>
      <c r="V56" s="1"/>
      <c r="W56" s="1"/>
      <c r="X56" s="1"/>
      <c r="Y56" s="1"/>
      <c r="AA56" s="1"/>
      <c r="AB56" s="1"/>
      <c r="AC56" s="1"/>
      <c r="AD56" s="1"/>
      <c r="AE56" s="1"/>
      <c r="AF56" s="1"/>
      <c r="AG56" s="1"/>
    </row>
    <row r="57" spans="1:34" s="12" customFormat="1" x14ac:dyDescent="0.3">
      <c r="A57" s="217" t="s">
        <v>19</v>
      </c>
      <c r="B57" s="13"/>
      <c r="C57" s="13"/>
      <c r="D57" s="13"/>
      <c r="E57" s="13"/>
      <c r="F57" s="13"/>
      <c r="G57" s="13"/>
      <c r="H57" s="13"/>
      <c r="I57" s="13"/>
      <c r="K57" s="220" t="s">
        <v>19</v>
      </c>
      <c r="L57" s="4"/>
      <c r="M57" s="4"/>
      <c r="N57" s="4"/>
      <c r="O57" s="4"/>
      <c r="P57" s="4"/>
      <c r="Q57" s="4"/>
      <c r="R57" s="4"/>
      <c r="T57" s="1"/>
      <c r="U57" s="1"/>
      <c r="V57" s="1"/>
      <c r="W57" s="1"/>
      <c r="X57" s="1"/>
      <c r="Y57" s="1"/>
      <c r="AA57" s="1"/>
      <c r="AB57" s="1"/>
      <c r="AC57" s="1"/>
      <c r="AD57" s="1"/>
      <c r="AE57" s="1"/>
      <c r="AF57" s="1"/>
      <c r="AG57" s="1"/>
    </row>
    <row r="58" spans="1:34" s="12" customFormat="1" x14ac:dyDescent="0.3">
      <c r="A58" s="218"/>
      <c r="B58" s="11" t="s">
        <v>26</v>
      </c>
      <c r="C58" s="13">
        <v>6456</v>
      </c>
      <c r="D58" s="13">
        <v>5008</v>
      </c>
      <c r="E58" s="13">
        <v>1362</v>
      </c>
      <c r="F58" s="13">
        <v>85</v>
      </c>
      <c r="G58" s="13">
        <v>193</v>
      </c>
      <c r="H58" s="13">
        <v>4291</v>
      </c>
      <c r="I58" s="13">
        <v>10940</v>
      </c>
      <c r="K58" s="221"/>
      <c r="L58" s="11" t="s">
        <v>26</v>
      </c>
      <c r="M58" s="4">
        <f>C58/$I58*100</f>
        <v>59.012797074954292</v>
      </c>
      <c r="N58" s="4">
        <f t="shared" ref="N58:R60" si="12">D58/$I58*100</f>
        <v>45.776965265082268</v>
      </c>
      <c r="O58" s="4">
        <f t="shared" si="12"/>
        <v>12.449725776965265</v>
      </c>
      <c r="P58" s="4">
        <f t="shared" si="12"/>
        <v>0.77696526508226693</v>
      </c>
      <c r="Q58" s="4">
        <f t="shared" si="12"/>
        <v>1.7641681901279707</v>
      </c>
      <c r="R58" s="4">
        <f t="shared" si="12"/>
        <v>39.223034734917732</v>
      </c>
      <c r="T58" s="1"/>
      <c r="U58" s="1"/>
      <c r="V58" s="1"/>
      <c r="W58" s="1"/>
      <c r="X58" s="1"/>
      <c r="Y58" s="1"/>
      <c r="AA58" s="1"/>
      <c r="AB58" s="1"/>
      <c r="AC58" s="1"/>
      <c r="AD58" s="1"/>
      <c r="AE58" s="1"/>
      <c r="AF58" s="1"/>
      <c r="AG58" s="1"/>
    </row>
    <row r="59" spans="1:34" s="12" customFormat="1" x14ac:dyDescent="0.3">
      <c r="A59" s="218"/>
      <c r="B59" s="11" t="s">
        <v>27</v>
      </c>
      <c r="C59" s="13">
        <v>721</v>
      </c>
      <c r="D59" s="13">
        <v>630</v>
      </c>
      <c r="E59" s="13">
        <v>82</v>
      </c>
      <c r="F59" s="13">
        <v>9</v>
      </c>
      <c r="G59" s="13">
        <v>148</v>
      </c>
      <c r="H59" s="13">
        <v>1490</v>
      </c>
      <c r="I59" s="13">
        <v>2358</v>
      </c>
      <c r="K59" s="221"/>
      <c r="L59" s="11" t="s">
        <v>27</v>
      </c>
      <c r="M59" s="4">
        <f>C59/$I59*100</f>
        <v>30.576759966072942</v>
      </c>
      <c r="N59" s="4">
        <f t="shared" si="12"/>
        <v>26.717557251908396</v>
      </c>
      <c r="O59" s="4">
        <f t="shared" si="12"/>
        <v>3.4775233248515689</v>
      </c>
      <c r="P59" s="4">
        <f t="shared" si="12"/>
        <v>0.38167938931297707</v>
      </c>
      <c r="Q59" s="4">
        <f t="shared" si="12"/>
        <v>6.2765055131467351</v>
      </c>
      <c r="R59" s="4">
        <f t="shared" si="12"/>
        <v>63.189143341815104</v>
      </c>
      <c r="T59" s="1"/>
      <c r="U59" s="1"/>
      <c r="V59" s="1"/>
      <c r="W59" s="1"/>
      <c r="X59" s="1"/>
      <c r="Y59" s="1"/>
      <c r="AA59" s="1"/>
      <c r="AB59" s="1"/>
      <c r="AC59" s="1"/>
      <c r="AD59" s="1"/>
      <c r="AE59" s="1"/>
      <c r="AF59" s="1"/>
      <c r="AG59" s="1"/>
    </row>
    <row r="60" spans="1:34" s="12" customFormat="1" x14ac:dyDescent="0.3">
      <c r="A60" s="219"/>
      <c r="B60" s="11" t="s">
        <v>8</v>
      </c>
      <c r="C60" s="13">
        <v>4144</v>
      </c>
      <c r="D60" s="13">
        <v>2680</v>
      </c>
      <c r="E60" s="13">
        <v>1210</v>
      </c>
      <c r="F60" s="13">
        <v>254</v>
      </c>
      <c r="G60" s="13">
        <v>2303</v>
      </c>
      <c r="H60" s="13">
        <v>10799</v>
      </c>
      <c r="I60" s="13">
        <v>17245</v>
      </c>
      <c r="K60" s="222"/>
      <c r="L60" s="11" t="s">
        <v>8</v>
      </c>
      <c r="M60" s="4">
        <f>C60/$I60*100</f>
        <v>24.030153667729774</v>
      </c>
      <c r="N60" s="4">
        <f t="shared" si="12"/>
        <v>15.540736445346479</v>
      </c>
      <c r="O60" s="4">
        <f t="shared" si="12"/>
        <v>7.0165265294288197</v>
      </c>
      <c r="P60" s="4">
        <f t="shared" si="12"/>
        <v>1.4728906929544796</v>
      </c>
      <c r="Q60" s="4">
        <f t="shared" si="12"/>
        <v>13.354595534937664</v>
      </c>
      <c r="R60" s="4">
        <f t="shared" si="12"/>
        <v>62.621049579588281</v>
      </c>
      <c r="T60" s="1"/>
      <c r="U60" s="1"/>
      <c r="V60" s="1"/>
      <c r="W60" s="1"/>
      <c r="X60" s="1"/>
      <c r="Y60" s="1"/>
      <c r="AA60" s="1"/>
      <c r="AB60" s="1"/>
      <c r="AC60" s="1"/>
      <c r="AD60" s="1"/>
      <c r="AE60" s="1"/>
      <c r="AF60" s="1"/>
      <c r="AG60" s="1"/>
    </row>
    <row r="61" spans="1:34" s="12" customFormat="1" x14ac:dyDescent="0.3">
      <c r="A61" s="33"/>
      <c r="B61" s="18"/>
      <c r="I61" s="36">
        <f>SUM(I46:I60)</f>
        <v>48020</v>
      </c>
      <c r="K61" s="34"/>
      <c r="L61" s="21"/>
      <c r="M61" s="1"/>
      <c r="N61" s="1"/>
      <c r="O61" s="1"/>
      <c r="P61" s="1"/>
      <c r="Q61" s="1"/>
      <c r="R61" s="19"/>
      <c r="T61" s="1"/>
      <c r="U61" s="1"/>
      <c r="V61" s="1"/>
      <c r="W61" s="1"/>
      <c r="X61" s="1"/>
      <c r="Y61" s="1"/>
    </row>
    <row r="62" spans="1:34" s="12" customFormat="1" x14ac:dyDescent="0.3">
      <c r="A62" s="33"/>
      <c r="B62" s="18"/>
      <c r="K62" s="34"/>
      <c r="L62" s="21"/>
      <c r="M62" s="1"/>
      <c r="N62" s="1"/>
      <c r="O62" s="1"/>
      <c r="P62" s="1"/>
      <c r="Q62" s="1"/>
      <c r="R62" s="19"/>
      <c r="T62" s="1"/>
      <c r="U62" s="1"/>
      <c r="V62" s="1"/>
      <c r="W62" s="1"/>
      <c r="X62" s="1"/>
      <c r="Y62" s="1"/>
    </row>
    <row r="63" spans="1:34" s="12" customFormat="1" x14ac:dyDescent="0.3">
      <c r="A63" s="33"/>
      <c r="B63" s="18"/>
      <c r="J63" s="34"/>
      <c r="K63" s="21"/>
      <c r="L63" s="1"/>
      <c r="M63" s="1"/>
      <c r="N63" s="1"/>
      <c r="O63" s="1"/>
      <c r="P63" s="1"/>
      <c r="Q63" s="19"/>
      <c r="R63" s="1"/>
      <c r="T63" s="1"/>
      <c r="U63" s="1"/>
      <c r="V63" s="1"/>
      <c r="W63" s="1"/>
      <c r="X63" s="1"/>
      <c r="Y63" s="1"/>
    </row>
    <row r="64" spans="1:34" s="12" customFormat="1" x14ac:dyDescent="0.3">
      <c r="K64" s="1"/>
      <c r="L64" s="1"/>
      <c r="M64" s="1"/>
      <c r="N64" s="1"/>
      <c r="O64" s="1"/>
      <c r="P64" s="1"/>
      <c r="Q64" s="1"/>
      <c r="R64" s="1"/>
      <c r="T64" s="1"/>
      <c r="U64" s="1"/>
      <c r="V64" s="1"/>
      <c r="W64" s="1"/>
      <c r="X64" s="1"/>
      <c r="Y64" s="1"/>
    </row>
  </sheetData>
  <mergeCells count="104">
    <mergeCell ref="A10:H10"/>
    <mergeCell ref="K10:Q10"/>
    <mergeCell ref="A11:A12"/>
    <mergeCell ref="B11:B12"/>
    <mergeCell ref="C11:C12"/>
    <mergeCell ref="D11:E11"/>
    <mergeCell ref="F11:F12"/>
    <mergeCell ref="G11:G12"/>
    <mergeCell ref="H11:H12"/>
    <mergeCell ref="K11:K12"/>
    <mergeCell ref="C19:C20"/>
    <mergeCell ref="D19:E19"/>
    <mergeCell ref="F19:F20"/>
    <mergeCell ref="G19:G20"/>
    <mergeCell ref="L11:L12"/>
    <mergeCell ref="M11:M12"/>
    <mergeCell ref="N11:O11"/>
    <mergeCell ref="P11:P12"/>
    <mergeCell ref="Q11:Q12"/>
    <mergeCell ref="A18:H18"/>
    <mergeCell ref="K18:Q18"/>
    <mergeCell ref="K26:K27"/>
    <mergeCell ref="L26:L27"/>
    <mergeCell ref="M26:M27"/>
    <mergeCell ref="N26:O26"/>
    <mergeCell ref="P26:P27"/>
    <mergeCell ref="Q26:Q27"/>
    <mergeCell ref="Q19:Q20"/>
    <mergeCell ref="A25:H25"/>
    <mergeCell ref="K25:Q25"/>
    <mergeCell ref="A26:A27"/>
    <mergeCell ref="B26:B27"/>
    <mergeCell ref="C26:C27"/>
    <mergeCell ref="D26:E26"/>
    <mergeCell ref="F26:F27"/>
    <mergeCell ref="G26:G27"/>
    <mergeCell ref="H26:H27"/>
    <mergeCell ref="H19:H20"/>
    <mergeCell ref="K19:K20"/>
    <mergeCell ref="L19:L20"/>
    <mergeCell ref="M19:M20"/>
    <mergeCell ref="N19:O19"/>
    <mergeCell ref="P19:P20"/>
    <mergeCell ref="A19:A20"/>
    <mergeCell ref="B19:B20"/>
    <mergeCell ref="K46:R46"/>
    <mergeCell ref="K34:K35"/>
    <mergeCell ref="L34:L35"/>
    <mergeCell ref="M34:M35"/>
    <mergeCell ref="N34:N35"/>
    <mergeCell ref="O34:P34"/>
    <mergeCell ref="Q34:Q35"/>
    <mergeCell ref="A33:I33"/>
    <mergeCell ref="K33:R33"/>
    <mergeCell ref="A34:A35"/>
    <mergeCell ref="B34:B35"/>
    <mergeCell ref="C34:C35"/>
    <mergeCell ref="D34:D35"/>
    <mergeCell ref="E34:F34"/>
    <mergeCell ref="G34:G35"/>
    <mergeCell ref="H34:H35"/>
    <mergeCell ref="I34:I35"/>
    <mergeCell ref="R34:R35"/>
    <mergeCell ref="R47:R48"/>
    <mergeCell ref="A49:A52"/>
    <mergeCell ref="K49:K52"/>
    <mergeCell ref="A53:A56"/>
    <mergeCell ref="K53:K56"/>
    <mergeCell ref="H47:H48"/>
    <mergeCell ref="I47:I48"/>
    <mergeCell ref="K47:K48"/>
    <mergeCell ref="L47:L48"/>
    <mergeCell ref="M47:M48"/>
    <mergeCell ref="N47:N48"/>
    <mergeCell ref="A47:A48"/>
    <mergeCell ref="B47:B48"/>
    <mergeCell ref="C47:C48"/>
    <mergeCell ref="D47:D48"/>
    <mergeCell ref="E47:F47"/>
    <mergeCell ref="G47:G48"/>
    <mergeCell ref="A57:A60"/>
    <mergeCell ref="K57:K60"/>
    <mergeCell ref="O47:P47"/>
    <mergeCell ref="Q47:Q48"/>
    <mergeCell ref="A4:H4"/>
    <mergeCell ref="K4:Q4"/>
    <mergeCell ref="A5:A6"/>
    <mergeCell ref="B5:B6"/>
    <mergeCell ref="C5:C6"/>
    <mergeCell ref="D5:E5"/>
    <mergeCell ref="F5:F6"/>
    <mergeCell ref="G5:G6"/>
    <mergeCell ref="Q5:Q6"/>
    <mergeCell ref="H5:H6"/>
    <mergeCell ref="K5:K6"/>
    <mergeCell ref="L5:L6"/>
    <mergeCell ref="M5:M6"/>
    <mergeCell ref="N5:O5"/>
    <mergeCell ref="P5:P6"/>
    <mergeCell ref="A36:A39"/>
    <mergeCell ref="K36:K39"/>
    <mergeCell ref="A40:A43"/>
    <mergeCell ref="K40:K43"/>
    <mergeCell ref="A46:I46"/>
  </mergeCells>
  <conditionalFormatting sqref="Z65:Z1048576">
    <cfRule type="cellIs" dxfId="51" priority="49" operator="lessThan">
      <formula>-5</formula>
    </cfRule>
    <cfRule type="cellIs" dxfId="50" priority="50" operator="greaterThan">
      <formula>5</formula>
    </cfRule>
  </conditionalFormatting>
  <conditionalFormatting sqref="AB1:AH3 AB23:AH27 AB31:AH35 AB37:AH46 AC36:AH36 AG10:AH10 AB50 AB47:AB48 AB9:AH9 AA21:AH22 AB51:AH62 AB64:AH1048576 AA63:AG63 AB11:AH20 AA13:AA15 AA21:AF23 AA28:AH30">
    <cfRule type="cellIs" dxfId="49" priority="27" operator="lessThan">
      <formula>-5</formula>
    </cfRule>
    <cfRule type="cellIs" dxfId="48" priority="28" operator="greaterThan">
      <formula>5</formula>
    </cfRule>
  </conditionalFormatting>
  <conditionalFormatting sqref="AD47:AH50">
    <cfRule type="cellIs" dxfId="47" priority="25" operator="lessThan">
      <formula>-5</formula>
    </cfRule>
    <cfRule type="cellIs" dxfId="46" priority="26" operator="greaterThan">
      <formula>5</formula>
    </cfRule>
  </conditionalFormatting>
  <conditionalFormatting sqref="AC47:AH50">
    <cfRule type="cellIs" dxfId="45" priority="23" operator="lessThan">
      <formula>-5</formula>
    </cfRule>
    <cfRule type="cellIs" dxfId="44" priority="24" operator="greaterThan">
      <formula>5</formula>
    </cfRule>
  </conditionalFormatting>
  <conditionalFormatting sqref="AB5:AH8 AG4:AH4">
    <cfRule type="cellIs" dxfId="43" priority="21" operator="lessThan">
      <formula>-5</formula>
    </cfRule>
    <cfRule type="cellIs" dxfId="42" priority="22" operator="greaterThan">
      <formula>5</formula>
    </cfRule>
  </conditionalFormatting>
  <conditionalFormatting sqref="AA7:AF8">
    <cfRule type="cellIs" dxfId="41" priority="19" operator="lessThan">
      <formula>-5</formula>
    </cfRule>
    <cfRule type="cellIs" dxfId="40" priority="20" operator="greaterThan">
      <formula>5</formula>
    </cfRule>
  </conditionalFormatting>
  <conditionalFormatting sqref="AB6:AH6 AA7:AH61">
    <cfRule type="cellIs" dxfId="39" priority="17" operator="lessThan">
      <formula>-3</formula>
    </cfRule>
    <cfRule type="cellIs" dxfId="38" priority="18" operator="greaterThan">
      <formula>3</formula>
    </cfRule>
  </conditionalFormatting>
  <conditionalFormatting sqref="AB13:AF15">
    <cfRule type="cellIs" dxfId="37" priority="15" operator="lessThan">
      <formula>-5</formula>
    </cfRule>
    <cfRule type="cellIs" dxfId="36" priority="16" operator="greaterThan">
      <formula>5</formula>
    </cfRule>
  </conditionalFormatting>
  <conditionalFormatting sqref="AA13:AF15">
    <cfRule type="cellIs" dxfId="35" priority="13" operator="lessThan">
      <formula>-5</formula>
    </cfRule>
    <cfRule type="cellIs" dxfId="34" priority="14" operator="greaterThan">
      <formula>5</formula>
    </cfRule>
  </conditionalFormatting>
  <conditionalFormatting sqref="AB21:AF23">
    <cfRule type="cellIs" dxfId="33" priority="11" operator="lessThan">
      <formula>-5</formula>
    </cfRule>
    <cfRule type="cellIs" dxfId="32" priority="12" operator="greaterThan">
      <formula>5</formula>
    </cfRule>
  </conditionalFormatting>
  <conditionalFormatting sqref="AA21:AF23">
    <cfRule type="cellIs" dxfId="31" priority="9" operator="lessThan">
      <formula>-5</formula>
    </cfRule>
    <cfRule type="cellIs" dxfId="30" priority="10" operator="greaterThan">
      <formula>5</formula>
    </cfRule>
  </conditionalFormatting>
  <conditionalFormatting sqref="AB28:AF30">
    <cfRule type="cellIs" dxfId="29" priority="7" operator="lessThan">
      <formula>-5</formula>
    </cfRule>
    <cfRule type="cellIs" dxfId="28" priority="8" operator="greaterThan">
      <formula>5</formula>
    </cfRule>
  </conditionalFormatting>
  <conditionalFormatting sqref="AA28:AF30">
    <cfRule type="cellIs" dxfId="27" priority="5" operator="lessThan">
      <formula>-5</formula>
    </cfRule>
    <cfRule type="cellIs" dxfId="26" priority="6" operator="greaterThan">
      <formula>5</formula>
    </cfRule>
  </conditionalFormatting>
  <conditionalFormatting sqref="AA50:AA60">
    <cfRule type="cellIs" dxfId="25" priority="1" operator="lessThan">
      <formula>-5</formula>
    </cfRule>
    <cfRule type="cellIs" dxfId="24" priority="2" operator="greaterThan">
      <formula>5</formula>
    </cfRule>
  </conditionalFormatting>
  <conditionalFormatting sqref="AA37:AA43">
    <cfRule type="cellIs" dxfId="23" priority="3" operator="lessThan">
      <formula>-5</formula>
    </cfRule>
    <cfRule type="cellIs" dxfId="22" priority="4" operator="greaterThan">
      <formula>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34998626667073579"/>
  </sheetPr>
  <dimension ref="A1:V71"/>
  <sheetViews>
    <sheetView topLeftCell="A49" workbookViewId="0">
      <selection activeCell="K15" sqref="K15"/>
    </sheetView>
  </sheetViews>
  <sheetFormatPr defaultColWidth="9.109375" defaultRowHeight="13.8" x14ac:dyDescent="0.3"/>
  <cols>
    <col min="1" max="1" width="15.88671875" style="12" customWidth="1"/>
    <col min="2" max="2" width="15.6640625" style="12" customWidth="1"/>
    <col min="3" max="10" width="11.44140625" style="12" customWidth="1"/>
    <col min="11" max="11" width="11.6640625" style="12" bestFit="1" customWidth="1"/>
    <col min="12" max="12" width="10.109375" style="12" bestFit="1" customWidth="1"/>
    <col min="13" max="13" width="15.88671875" style="3" customWidth="1"/>
    <col min="14" max="14" width="15.6640625" style="3" customWidth="1"/>
    <col min="15" max="22" width="11.44140625" style="3" customWidth="1"/>
    <col min="23" max="16384" width="9.109375" style="36"/>
  </cols>
  <sheetData>
    <row r="1" spans="1:22" s="35" customFormat="1" x14ac:dyDescent="0.3">
      <c r="A1" s="18" t="s">
        <v>63</v>
      </c>
      <c r="B1" s="12"/>
      <c r="C1" s="12"/>
      <c r="D1" s="12"/>
      <c r="E1" s="18"/>
      <c r="F1" s="12"/>
      <c r="G1" s="12"/>
      <c r="H1" s="12"/>
      <c r="I1" s="12"/>
      <c r="J1" s="12"/>
      <c r="K1" s="12"/>
      <c r="L1" s="12"/>
      <c r="M1" s="18" t="s">
        <v>63</v>
      </c>
      <c r="N1" s="3"/>
      <c r="O1" s="3"/>
      <c r="P1" s="3"/>
      <c r="Q1" s="3"/>
      <c r="R1" s="3"/>
      <c r="S1" s="3"/>
      <c r="T1" s="3"/>
      <c r="U1" s="3"/>
      <c r="V1" s="3"/>
    </row>
    <row r="2" spans="1:22" s="35" customFormat="1" x14ac:dyDescent="0.3">
      <c r="A2" s="18"/>
      <c r="B2" s="12"/>
      <c r="C2" s="12"/>
      <c r="D2" s="12"/>
      <c r="E2" s="18"/>
      <c r="F2" s="12"/>
      <c r="G2" s="12"/>
      <c r="H2" s="12"/>
      <c r="I2" s="12"/>
      <c r="J2" s="12"/>
      <c r="K2" s="12"/>
      <c r="L2" s="12"/>
      <c r="M2" s="18"/>
      <c r="N2" s="3"/>
      <c r="O2" s="3"/>
      <c r="P2" s="3"/>
      <c r="Q2" s="3"/>
      <c r="R2" s="3"/>
      <c r="S2" s="3"/>
      <c r="T2" s="3"/>
      <c r="U2" s="3"/>
      <c r="V2" s="3"/>
    </row>
    <row r="3" spans="1:22" s="35" customFormat="1" x14ac:dyDescent="0.3">
      <c r="A3" s="245" t="s">
        <v>148</v>
      </c>
      <c r="B3" s="245"/>
      <c r="C3" s="245"/>
      <c r="D3" s="245"/>
      <c r="E3" s="245"/>
      <c r="F3" s="245"/>
      <c r="G3" s="245"/>
      <c r="H3" s="245"/>
      <c r="I3" s="245"/>
      <c r="J3" s="245"/>
      <c r="K3" s="12"/>
      <c r="L3" s="12"/>
      <c r="M3" s="245" t="s">
        <v>148</v>
      </c>
      <c r="N3" s="245"/>
      <c r="O3" s="245"/>
      <c r="P3" s="245"/>
      <c r="Q3" s="245"/>
      <c r="R3" s="245"/>
      <c r="S3" s="245"/>
      <c r="T3" s="245"/>
      <c r="U3" s="245"/>
      <c r="V3" s="3"/>
    </row>
    <row r="4" spans="1:22" s="35" customFormat="1" ht="24" customHeight="1" x14ac:dyDescent="0.3">
      <c r="A4" s="262"/>
      <c r="B4" s="264" t="s">
        <v>0</v>
      </c>
      <c r="C4" s="264" t="s">
        <v>64</v>
      </c>
      <c r="D4" s="260" t="s">
        <v>65</v>
      </c>
      <c r="E4" s="261"/>
      <c r="F4" s="260" t="s">
        <v>66</v>
      </c>
      <c r="G4" s="261"/>
      <c r="H4" s="260" t="s">
        <v>67</v>
      </c>
      <c r="I4" s="261"/>
      <c r="J4" s="229" t="s">
        <v>40</v>
      </c>
      <c r="K4" s="12"/>
      <c r="L4" s="12"/>
      <c r="M4" s="266"/>
      <c r="N4" s="268" t="s">
        <v>0</v>
      </c>
      <c r="O4" s="268" t="s">
        <v>64</v>
      </c>
      <c r="P4" s="255" t="s">
        <v>65</v>
      </c>
      <c r="Q4" s="256"/>
      <c r="R4" s="255" t="s">
        <v>66</v>
      </c>
      <c r="S4" s="256"/>
      <c r="T4" s="255" t="s">
        <v>67</v>
      </c>
      <c r="U4" s="256"/>
      <c r="V4" s="3"/>
    </row>
    <row r="5" spans="1:22" s="35" customFormat="1" x14ac:dyDescent="0.3">
      <c r="A5" s="263"/>
      <c r="B5" s="265"/>
      <c r="C5" s="265"/>
      <c r="D5" s="7" t="s">
        <v>5</v>
      </c>
      <c r="E5" s="7" t="s">
        <v>6</v>
      </c>
      <c r="F5" s="7" t="s">
        <v>5</v>
      </c>
      <c r="G5" s="7" t="s">
        <v>6</v>
      </c>
      <c r="H5" s="7" t="s">
        <v>5</v>
      </c>
      <c r="I5" s="7" t="s">
        <v>6</v>
      </c>
      <c r="J5" s="230"/>
      <c r="K5" s="12"/>
      <c r="L5" s="12"/>
      <c r="M5" s="267"/>
      <c r="N5" s="269"/>
      <c r="O5" s="269"/>
      <c r="P5" s="37" t="s">
        <v>5</v>
      </c>
      <c r="Q5" s="37" t="s">
        <v>6</v>
      </c>
      <c r="R5" s="37" t="s">
        <v>5</v>
      </c>
      <c r="S5" s="37" t="s">
        <v>6</v>
      </c>
      <c r="T5" s="37" t="s">
        <v>5</v>
      </c>
      <c r="U5" s="37" t="s">
        <v>6</v>
      </c>
      <c r="V5" s="3"/>
    </row>
    <row r="6" spans="1:22" s="35" customFormat="1" x14ac:dyDescent="0.3">
      <c r="A6" s="16" t="s">
        <v>7</v>
      </c>
      <c r="B6" s="13">
        <v>1297720</v>
      </c>
      <c r="C6" s="13">
        <v>1046585</v>
      </c>
      <c r="D6" s="13">
        <v>50233</v>
      </c>
      <c r="E6" s="13">
        <v>119248</v>
      </c>
      <c r="F6" s="13">
        <v>13866</v>
      </c>
      <c r="G6" s="13">
        <v>57196</v>
      </c>
      <c r="H6" s="13">
        <v>3683</v>
      </c>
      <c r="I6" s="13">
        <v>6909</v>
      </c>
      <c r="J6" s="13">
        <v>2211755</v>
      </c>
      <c r="K6" s="12">
        <f>J6</f>
        <v>2211755</v>
      </c>
      <c r="L6" s="12"/>
      <c r="M6" s="38" t="s">
        <v>7</v>
      </c>
      <c r="N6" s="2">
        <f>B6/$J6*100</f>
        <v>58.673768116269663</v>
      </c>
      <c r="O6" s="2">
        <f t="shared" ref="O6" si="0">C6/$J6*100</f>
        <v>47.319210310364397</v>
      </c>
      <c r="P6" s="2">
        <f t="shared" ref="P6" si="1">D6/$J6*100</f>
        <v>2.2711828389672455</v>
      </c>
      <c r="Q6" s="2">
        <f t="shared" ref="Q6" si="2">E6/$J6*100</f>
        <v>5.3915555746454737</v>
      </c>
      <c r="R6" s="2">
        <f t="shared" ref="R6" si="3">F6/$J6*100</f>
        <v>0.62692296389066604</v>
      </c>
      <c r="S6" s="2">
        <f t="shared" ref="S6" si="4">G6/$J6*100</f>
        <v>2.5860007098435407</v>
      </c>
      <c r="T6" s="2">
        <f t="shared" ref="T6" si="5">H6/$J6*100</f>
        <v>0.16651934775777608</v>
      </c>
      <c r="U6" s="2">
        <f t="shared" ref="U6" si="6">I6/$J6*100</f>
        <v>0.31237637080056335</v>
      </c>
      <c r="V6" s="3"/>
    </row>
    <row r="7" spans="1:22" s="35" customFormat="1" ht="24" customHeight="1" x14ac:dyDescent="0.3">
      <c r="A7" s="250" t="s">
        <v>72</v>
      </c>
      <c r="B7" s="250"/>
      <c r="C7" s="250"/>
      <c r="D7" s="250"/>
      <c r="E7" s="250"/>
      <c r="F7" s="250"/>
      <c r="G7" s="250"/>
      <c r="H7" s="250"/>
      <c r="I7" s="250"/>
      <c r="J7" s="250"/>
      <c r="K7" s="12"/>
      <c r="L7" s="12"/>
      <c r="M7" s="250" t="s">
        <v>72</v>
      </c>
      <c r="N7" s="250"/>
      <c r="O7" s="250"/>
      <c r="P7" s="250"/>
      <c r="Q7" s="250"/>
      <c r="R7" s="250"/>
      <c r="S7" s="250"/>
      <c r="T7" s="250"/>
      <c r="U7" s="250"/>
    </row>
    <row r="8" spans="1:22" s="35" customFormat="1" ht="15.75" customHeight="1" x14ac:dyDescent="0.3">
      <c r="A8" s="137"/>
      <c r="B8" s="137"/>
      <c r="C8" s="137"/>
      <c r="D8" s="137"/>
      <c r="E8" s="137"/>
      <c r="F8" s="137"/>
      <c r="G8" s="137"/>
      <c r="H8" s="137"/>
      <c r="I8" s="137"/>
      <c r="J8" s="144"/>
      <c r="K8" s="12"/>
      <c r="L8" s="12"/>
      <c r="M8" s="137"/>
      <c r="N8" s="137"/>
      <c r="O8" s="137"/>
      <c r="P8" s="137"/>
      <c r="Q8" s="137"/>
      <c r="R8" s="137"/>
      <c r="S8" s="137"/>
      <c r="T8" s="137"/>
      <c r="U8" s="137"/>
    </row>
    <row r="9" spans="1:22" ht="12.75" customHeight="1" x14ac:dyDescent="0.3"/>
    <row r="10" spans="1:22" s="35" customFormat="1" ht="12.75" customHeight="1" x14ac:dyDescent="0.3">
      <c r="A10" s="245" t="s">
        <v>149</v>
      </c>
      <c r="B10" s="245"/>
      <c r="C10" s="245"/>
      <c r="D10" s="245"/>
      <c r="E10" s="245"/>
      <c r="F10" s="245"/>
      <c r="G10" s="245"/>
      <c r="H10" s="245"/>
      <c r="I10" s="245"/>
      <c r="J10" s="245"/>
      <c r="K10" s="12"/>
      <c r="L10" s="12"/>
      <c r="M10" s="245" t="s">
        <v>149</v>
      </c>
      <c r="N10" s="245"/>
      <c r="O10" s="245"/>
      <c r="P10" s="245"/>
      <c r="Q10" s="245"/>
      <c r="R10" s="245"/>
      <c r="S10" s="245"/>
      <c r="T10" s="245"/>
      <c r="U10" s="245"/>
      <c r="V10" s="3"/>
    </row>
    <row r="11" spans="1:22" s="35" customFormat="1" ht="24" customHeight="1" x14ac:dyDescent="0.3">
      <c r="A11" s="262"/>
      <c r="B11" s="264" t="s">
        <v>0</v>
      </c>
      <c r="C11" s="264" t="s">
        <v>64</v>
      </c>
      <c r="D11" s="260" t="s">
        <v>65</v>
      </c>
      <c r="E11" s="261"/>
      <c r="F11" s="260" t="s">
        <v>66</v>
      </c>
      <c r="G11" s="261"/>
      <c r="H11" s="260" t="s">
        <v>67</v>
      </c>
      <c r="I11" s="261"/>
      <c r="J11" s="229" t="s">
        <v>40</v>
      </c>
      <c r="K11" s="12"/>
      <c r="L11" s="12"/>
      <c r="M11" s="266"/>
      <c r="N11" s="268" t="s">
        <v>0</v>
      </c>
      <c r="O11" s="268" t="s">
        <v>64</v>
      </c>
      <c r="P11" s="255" t="s">
        <v>65</v>
      </c>
      <c r="Q11" s="256"/>
      <c r="R11" s="255" t="s">
        <v>66</v>
      </c>
      <c r="S11" s="256"/>
      <c r="T11" s="255" t="s">
        <v>67</v>
      </c>
      <c r="U11" s="256"/>
      <c r="V11" s="3"/>
    </row>
    <row r="12" spans="1:22" s="35" customFormat="1" x14ac:dyDescent="0.3">
      <c r="A12" s="263"/>
      <c r="B12" s="265"/>
      <c r="C12" s="265"/>
      <c r="D12" s="7" t="s">
        <v>5</v>
      </c>
      <c r="E12" s="7" t="s">
        <v>6</v>
      </c>
      <c r="F12" s="7" t="s">
        <v>5</v>
      </c>
      <c r="G12" s="7" t="s">
        <v>6</v>
      </c>
      <c r="H12" s="7" t="s">
        <v>5</v>
      </c>
      <c r="I12" s="7" t="s">
        <v>6</v>
      </c>
      <c r="J12" s="230"/>
      <c r="K12" s="12"/>
      <c r="L12" s="12"/>
      <c r="M12" s="267"/>
      <c r="N12" s="269"/>
      <c r="O12" s="269"/>
      <c r="P12" s="37" t="s">
        <v>5</v>
      </c>
      <c r="Q12" s="37" t="s">
        <v>6</v>
      </c>
      <c r="R12" s="37" t="s">
        <v>5</v>
      </c>
      <c r="S12" s="37" t="s">
        <v>6</v>
      </c>
      <c r="T12" s="37" t="s">
        <v>5</v>
      </c>
      <c r="U12" s="37" t="s">
        <v>6</v>
      </c>
      <c r="V12" s="3"/>
    </row>
    <row r="13" spans="1:22" s="35" customFormat="1" x14ac:dyDescent="0.3">
      <c r="A13" s="11" t="s">
        <v>26</v>
      </c>
      <c r="B13" s="13">
        <v>842066</v>
      </c>
      <c r="C13" s="13">
        <v>730971</v>
      </c>
      <c r="D13" s="13">
        <v>14740</v>
      </c>
      <c r="E13" s="13">
        <v>57859</v>
      </c>
      <c r="F13" s="13">
        <v>4161</v>
      </c>
      <c r="G13" s="13">
        <v>31971</v>
      </c>
      <c r="H13" s="13">
        <v>955</v>
      </c>
      <c r="I13" s="13">
        <v>1409</v>
      </c>
      <c r="J13" s="13">
        <v>1043336</v>
      </c>
      <c r="K13" s="5"/>
      <c r="L13" s="12"/>
      <c r="M13" s="11" t="s">
        <v>26</v>
      </c>
      <c r="N13" s="2">
        <f t="shared" ref="N13:N15" si="7">B13/$J13*100</f>
        <v>80.708994992984046</v>
      </c>
      <c r="O13" s="2">
        <f t="shared" ref="O13:U15" si="8">C13/$J13*100</f>
        <v>70.060939141369602</v>
      </c>
      <c r="P13" s="2">
        <f t="shared" si="8"/>
        <v>1.4127759417867303</v>
      </c>
      <c r="Q13" s="2">
        <f t="shared" si="8"/>
        <v>5.545576880314683</v>
      </c>
      <c r="R13" s="2">
        <f t="shared" si="8"/>
        <v>0.39881687203355387</v>
      </c>
      <c r="S13" s="2">
        <f t="shared" si="8"/>
        <v>3.0643052669513944</v>
      </c>
      <c r="T13" s="2">
        <f t="shared" si="8"/>
        <v>9.1533312374920447E-2</v>
      </c>
      <c r="U13" s="2">
        <f t="shared" si="8"/>
        <v>0.13504757815315488</v>
      </c>
      <c r="V13" s="3"/>
    </row>
    <row r="14" spans="1:22" s="35" customFormat="1" x14ac:dyDescent="0.3">
      <c r="A14" s="11" t="s">
        <v>27</v>
      </c>
      <c r="B14" s="13">
        <v>28982</v>
      </c>
      <c r="C14" s="13">
        <v>26002</v>
      </c>
      <c r="D14" s="13">
        <v>1184</v>
      </c>
      <c r="E14" s="13">
        <v>826</v>
      </c>
      <c r="F14" s="13">
        <v>377</v>
      </c>
      <c r="G14" s="13">
        <v>404</v>
      </c>
      <c r="H14" s="13">
        <v>57</v>
      </c>
      <c r="I14" s="13">
        <v>132</v>
      </c>
      <c r="J14" s="13">
        <v>138600</v>
      </c>
      <c r="K14" s="5"/>
      <c r="L14" s="12"/>
      <c r="M14" s="11" t="s">
        <v>27</v>
      </c>
      <c r="N14" s="2">
        <f t="shared" si="7"/>
        <v>20.910533910533911</v>
      </c>
      <c r="O14" s="2">
        <f t="shared" si="8"/>
        <v>18.760461760461762</v>
      </c>
      <c r="P14" s="2">
        <f t="shared" si="8"/>
        <v>0.85425685425685427</v>
      </c>
      <c r="Q14" s="2">
        <f t="shared" si="8"/>
        <v>0.59595959595959602</v>
      </c>
      <c r="R14" s="2">
        <f t="shared" si="8"/>
        <v>0.27200577200577203</v>
      </c>
      <c r="S14" s="2">
        <f t="shared" si="8"/>
        <v>0.29148629148629146</v>
      </c>
      <c r="T14" s="2">
        <f t="shared" si="8"/>
        <v>4.1125541125541128E-2</v>
      </c>
      <c r="U14" s="2">
        <f t="shared" si="8"/>
        <v>9.5238095238095233E-2</v>
      </c>
      <c r="V14" s="3"/>
    </row>
    <row r="15" spans="1:22" s="35" customFormat="1" x14ac:dyDescent="0.3">
      <c r="A15" s="11" t="s">
        <v>8</v>
      </c>
      <c r="B15" s="13">
        <v>426650</v>
      </c>
      <c r="C15" s="13">
        <v>289590</v>
      </c>
      <c r="D15" s="13">
        <v>34309</v>
      </c>
      <c r="E15" s="13">
        <v>60563</v>
      </c>
      <c r="F15" s="13">
        <v>9328</v>
      </c>
      <c r="G15" s="13">
        <v>24821</v>
      </c>
      <c r="H15" s="13">
        <v>2671</v>
      </c>
      <c r="I15" s="13">
        <v>5368</v>
      </c>
      <c r="J15" s="13">
        <v>1029672</v>
      </c>
      <c r="K15" s="5">
        <f>SUM(J13:J15)</f>
        <v>2211608</v>
      </c>
      <c r="L15" s="12"/>
      <c r="M15" s="11" t="s">
        <v>8</v>
      </c>
      <c r="N15" s="2">
        <f t="shared" si="7"/>
        <v>41.43552509925491</v>
      </c>
      <c r="O15" s="2">
        <f t="shared" si="8"/>
        <v>28.124490128895413</v>
      </c>
      <c r="P15" s="2">
        <f t="shared" si="8"/>
        <v>3.3320319480378218</v>
      </c>
      <c r="Q15" s="2">
        <f t="shared" si="8"/>
        <v>5.8817759441841675</v>
      </c>
      <c r="R15" s="2">
        <f t="shared" si="8"/>
        <v>0.90591955496507637</v>
      </c>
      <c r="S15" s="2">
        <f t="shared" si="8"/>
        <v>2.4105734641711147</v>
      </c>
      <c r="T15" s="2">
        <f t="shared" si="8"/>
        <v>0.25940299435159936</v>
      </c>
      <c r="U15" s="2">
        <f t="shared" si="8"/>
        <v>0.52133106464971368</v>
      </c>
      <c r="V15" s="3"/>
    </row>
    <row r="16" spans="1:22" s="35" customFormat="1" ht="25.5" customHeight="1" x14ac:dyDescent="0.3">
      <c r="A16" s="250" t="s">
        <v>72</v>
      </c>
      <c r="B16" s="250"/>
      <c r="C16" s="250"/>
      <c r="D16" s="250"/>
      <c r="E16" s="250"/>
      <c r="F16" s="250"/>
      <c r="G16" s="250"/>
      <c r="H16" s="250"/>
      <c r="I16" s="250"/>
      <c r="J16" s="250"/>
      <c r="K16" s="12"/>
      <c r="L16" s="12"/>
      <c r="M16" s="250" t="s">
        <v>72</v>
      </c>
      <c r="N16" s="250"/>
      <c r="O16" s="250"/>
      <c r="P16" s="250"/>
      <c r="Q16" s="250"/>
      <c r="R16" s="250"/>
      <c r="S16" s="250"/>
      <c r="T16" s="250"/>
      <c r="U16" s="250"/>
    </row>
    <row r="17" spans="1:22" x14ac:dyDescent="0.3">
      <c r="J17" s="36"/>
    </row>
    <row r="19" spans="1:22" s="35" customFormat="1" x14ac:dyDescent="0.3">
      <c r="A19" s="245" t="s">
        <v>150</v>
      </c>
      <c r="B19" s="245"/>
      <c r="C19" s="245"/>
      <c r="D19" s="245"/>
      <c r="E19" s="245"/>
      <c r="F19" s="245"/>
      <c r="G19" s="245"/>
      <c r="H19" s="245"/>
      <c r="I19" s="245"/>
      <c r="J19" s="245"/>
      <c r="K19" s="12"/>
      <c r="L19" s="12"/>
      <c r="M19" s="245" t="s">
        <v>150</v>
      </c>
      <c r="N19" s="245"/>
      <c r="O19" s="245"/>
      <c r="P19" s="245"/>
      <c r="Q19" s="245"/>
      <c r="R19" s="245"/>
      <c r="S19" s="245"/>
      <c r="T19" s="245"/>
      <c r="U19" s="245"/>
      <c r="V19" s="3"/>
    </row>
    <row r="20" spans="1:22" s="35" customFormat="1" ht="24" customHeight="1" x14ac:dyDescent="0.3">
      <c r="A20" s="262"/>
      <c r="B20" s="264" t="s">
        <v>0</v>
      </c>
      <c r="C20" s="264" t="s">
        <v>64</v>
      </c>
      <c r="D20" s="260" t="s">
        <v>65</v>
      </c>
      <c r="E20" s="261"/>
      <c r="F20" s="260" t="s">
        <v>66</v>
      </c>
      <c r="G20" s="261"/>
      <c r="H20" s="260" t="s">
        <v>67</v>
      </c>
      <c r="I20" s="261"/>
      <c r="J20" s="229" t="s">
        <v>40</v>
      </c>
      <c r="K20" s="12"/>
      <c r="L20" s="12"/>
      <c r="M20" s="266"/>
      <c r="N20" s="268" t="s">
        <v>0</v>
      </c>
      <c r="O20" s="268" t="s">
        <v>64</v>
      </c>
      <c r="P20" s="255" t="s">
        <v>65</v>
      </c>
      <c r="Q20" s="256"/>
      <c r="R20" s="255" t="s">
        <v>66</v>
      </c>
      <c r="S20" s="256"/>
      <c r="T20" s="255" t="s">
        <v>67</v>
      </c>
      <c r="U20" s="256"/>
      <c r="V20" s="3"/>
    </row>
    <row r="21" spans="1:22" s="35" customFormat="1" x14ac:dyDescent="0.3">
      <c r="A21" s="263"/>
      <c r="B21" s="265"/>
      <c r="C21" s="265"/>
      <c r="D21" s="7" t="s">
        <v>5</v>
      </c>
      <c r="E21" s="7" t="s">
        <v>6</v>
      </c>
      <c r="F21" s="7" t="s">
        <v>5</v>
      </c>
      <c r="G21" s="7" t="s">
        <v>6</v>
      </c>
      <c r="H21" s="7" t="s">
        <v>5</v>
      </c>
      <c r="I21" s="7" t="s">
        <v>6</v>
      </c>
      <c r="J21" s="230"/>
      <c r="K21" s="12"/>
      <c r="L21" s="12"/>
      <c r="M21" s="267"/>
      <c r="N21" s="269"/>
      <c r="O21" s="269"/>
      <c r="P21" s="37" t="s">
        <v>5</v>
      </c>
      <c r="Q21" s="37" t="s">
        <v>6</v>
      </c>
      <c r="R21" s="37" t="s">
        <v>5</v>
      </c>
      <c r="S21" s="37" t="s">
        <v>6</v>
      </c>
      <c r="T21" s="37" t="s">
        <v>5</v>
      </c>
      <c r="U21" s="37" t="s">
        <v>6</v>
      </c>
      <c r="V21" s="3"/>
    </row>
    <row r="22" spans="1:22" s="35" customFormat="1" x14ac:dyDescent="0.3">
      <c r="A22" s="16" t="s">
        <v>20</v>
      </c>
      <c r="B22" s="13">
        <v>539703</v>
      </c>
      <c r="C22" s="13">
        <v>435576</v>
      </c>
      <c r="D22" s="13">
        <v>20202</v>
      </c>
      <c r="E22" s="13">
        <v>50055</v>
      </c>
      <c r="F22" s="13">
        <v>6355</v>
      </c>
      <c r="G22" s="13">
        <v>24608</v>
      </c>
      <c r="H22" s="13">
        <v>778</v>
      </c>
      <c r="I22" s="13">
        <v>2128</v>
      </c>
      <c r="J22" s="13">
        <v>970559</v>
      </c>
      <c r="K22" s="12"/>
      <c r="L22" s="12"/>
      <c r="M22" s="38" t="s">
        <v>20</v>
      </c>
      <c r="N22" s="2">
        <f t="shared" ref="N22:N23" si="9">B22/$J22*100</f>
        <v>55.607438599817215</v>
      </c>
      <c r="O22" s="2">
        <f t="shared" ref="O22:U23" si="10">C22/$J22*100</f>
        <v>44.878879078963777</v>
      </c>
      <c r="P22" s="2">
        <f t="shared" si="10"/>
        <v>2.0814808785452508</v>
      </c>
      <c r="Q22" s="2">
        <f t="shared" si="10"/>
        <v>5.1573371634284984</v>
      </c>
      <c r="R22" s="2">
        <f t="shared" si="10"/>
        <v>0.65477729844347432</v>
      </c>
      <c r="S22" s="2">
        <f t="shared" si="10"/>
        <v>2.5354460676785235</v>
      </c>
      <c r="T22" s="2">
        <f t="shared" si="10"/>
        <v>8.0159990273646425E-2</v>
      </c>
      <c r="U22" s="2">
        <f t="shared" si="10"/>
        <v>0.21925508907753161</v>
      </c>
      <c r="V22" s="3"/>
    </row>
    <row r="23" spans="1:22" s="35" customFormat="1" x14ac:dyDescent="0.3">
      <c r="A23" s="16" t="s">
        <v>21</v>
      </c>
      <c r="B23" s="13">
        <v>691303</v>
      </c>
      <c r="C23" s="13">
        <v>551899</v>
      </c>
      <c r="D23" s="13">
        <v>28753</v>
      </c>
      <c r="E23" s="13">
        <v>64956</v>
      </c>
      <c r="F23" s="13">
        <v>7237</v>
      </c>
      <c r="G23" s="13">
        <v>30871</v>
      </c>
      <c r="H23" s="13">
        <v>2885</v>
      </c>
      <c r="I23" s="13">
        <v>4702</v>
      </c>
      <c r="J23" s="13">
        <v>1105512</v>
      </c>
      <c r="K23" s="12">
        <f>SUM(J22:J23)</f>
        <v>2076071</v>
      </c>
      <c r="L23" s="12"/>
      <c r="M23" s="38" t="s">
        <v>21</v>
      </c>
      <c r="N23" s="2">
        <f t="shared" si="9"/>
        <v>62.532383185347605</v>
      </c>
      <c r="O23" s="2">
        <f t="shared" si="10"/>
        <v>49.922479357980734</v>
      </c>
      <c r="P23" s="2">
        <f t="shared" si="10"/>
        <v>2.6008763360325351</v>
      </c>
      <c r="Q23" s="2">
        <f t="shared" si="10"/>
        <v>5.875648568265202</v>
      </c>
      <c r="R23" s="2">
        <f t="shared" si="10"/>
        <v>0.65462880547655744</v>
      </c>
      <c r="S23" s="2">
        <f t="shared" si="10"/>
        <v>2.7924617733683577</v>
      </c>
      <c r="T23" s="2">
        <f t="shared" si="10"/>
        <v>0.26096505510568857</v>
      </c>
      <c r="U23" s="2">
        <f t="shared" si="10"/>
        <v>0.42532328911852613</v>
      </c>
      <c r="V23" s="3"/>
    </row>
    <row r="24" spans="1:22" s="35" customFormat="1" ht="25.5" customHeight="1" x14ac:dyDescent="0.3">
      <c r="A24" s="250" t="s">
        <v>72</v>
      </c>
      <c r="B24" s="250"/>
      <c r="C24" s="250"/>
      <c r="D24" s="250"/>
      <c r="E24" s="250"/>
      <c r="F24" s="250"/>
      <c r="G24" s="250"/>
      <c r="H24" s="250"/>
      <c r="I24" s="250"/>
      <c r="J24" s="250"/>
      <c r="K24" s="12"/>
      <c r="L24" s="12"/>
      <c r="M24" s="250" t="s">
        <v>72</v>
      </c>
      <c r="N24" s="250"/>
      <c r="O24" s="250"/>
      <c r="P24" s="250"/>
      <c r="Q24" s="250"/>
      <c r="R24" s="250"/>
      <c r="S24" s="250"/>
      <c r="T24" s="250"/>
      <c r="U24" s="250"/>
    </row>
    <row r="27" spans="1:22" s="35" customFormat="1" x14ac:dyDescent="0.3">
      <c r="A27" s="245" t="s">
        <v>151</v>
      </c>
      <c r="B27" s="245"/>
      <c r="C27" s="245"/>
      <c r="D27" s="245"/>
      <c r="E27" s="245"/>
      <c r="F27" s="245"/>
      <c r="G27" s="245"/>
      <c r="H27" s="245"/>
      <c r="I27" s="245"/>
      <c r="J27" s="245"/>
      <c r="K27" s="12"/>
      <c r="L27" s="12"/>
      <c r="M27" s="245" t="s">
        <v>151</v>
      </c>
      <c r="N27" s="245"/>
      <c r="O27" s="245"/>
      <c r="P27" s="245"/>
      <c r="Q27" s="245"/>
      <c r="R27" s="245"/>
      <c r="S27" s="245"/>
      <c r="T27" s="245"/>
      <c r="U27" s="245"/>
      <c r="V27" s="3"/>
    </row>
    <row r="28" spans="1:22" s="35" customFormat="1" ht="24" customHeight="1" x14ac:dyDescent="0.3">
      <c r="A28" s="227"/>
      <c r="B28" s="264" t="s">
        <v>0</v>
      </c>
      <c r="C28" s="264" t="s">
        <v>64</v>
      </c>
      <c r="D28" s="260" t="s">
        <v>65</v>
      </c>
      <c r="E28" s="261"/>
      <c r="F28" s="260" t="s">
        <v>66</v>
      </c>
      <c r="G28" s="261"/>
      <c r="H28" s="260" t="s">
        <v>67</v>
      </c>
      <c r="I28" s="261"/>
      <c r="J28" s="229" t="s">
        <v>40</v>
      </c>
      <c r="K28" s="12"/>
      <c r="L28" s="12"/>
      <c r="M28" s="272"/>
      <c r="N28" s="268" t="s">
        <v>0</v>
      </c>
      <c r="O28" s="268" t="s">
        <v>64</v>
      </c>
      <c r="P28" s="255" t="s">
        <v>65</v>
      </c>
      <c r="Q28" s="256"/>
      <c r="R28" s="255" t="s">
        <v>66</v>
      </c>
      <c r="S28" s="256"/>
      <c r="T28" s="255" t="s">
        <v>67</v>
      </c>
      <c r="U28" s="256"/>
      <c r="V28" s="3"/>
    </row>
    <row r="29" spans="1:22" s="35" customFormat="1" x14ac:dyDescent="0.3">
      <c r="A29" s="227"/>
      <c r="B29" s="265"/>
      <c r="C29" s="265"/>
      <c r="D29" s="7" t="s">
        <v>5</v>
      </c>
      <c r="E29" s="7" t="s">
        <v>6</v>
      </c>
      <c r="F29" s="7" t="s">
        <v>5</v>
      </c>
      <c r="G29" s="7" t="s">
        <v>6</v>
      </c>
      <c r="H29" s="7" t="s">
        <v>5</v>
      </c>
      <c r="I29" s="7" t="s">
        <v>6</v>
      </c>
      <c r="J29" s="230"/>
      <c r="K29" s="12"/>
      <c r="L29" s="12"/>
      <c r="M29" s="272"/>
      <c r="N29" s="269"/>
      <c r="O29" s="269"/>
      <c r="P29" s="37" t="s">
        <v>5</v>
      </c>
      <c r="Q29" s="37" t="s">
        <v>6</v>
      </c>
      <c r="R29" s="37" t="s">
        <v>5</v>
      </c>
      <c r="S29" s="37" t="s">
        <v>6</v>
      </c>
      <c r="T29" s="37" t="s">
        <v>5</v>
      </c>
      <c r="U29" s="37" t="s">
        <v>6</v>
      </c>
      <c r="V29" s="3"/>
    </row>
    <row r="30" spans="1:22" s="35" customFormat="1" x14ac:dyDescent="0.3">
      <c r="A30" s="16" t="s">
        <v>18</v>
      </c>
      <c r="B30" s="13">
        <v>1101901</v>
      </c>
      <c r="C30" s="13">
        <v>879646</v>
      </c>
      <c r="D30" s="13">
        <v>44312</v>
      </c>
      <c r="E30" s="13">
        <v>107644</v>
      </c>
      <c r="F30" s="13">
        <v>11859</v>
      </c>
      <c r="G30" s="13">
        <v>50633</v>
      </c>
      <c r="H30" s="13">
        <v>2884</v>
      </c>
      <c r="I30" s="13">
        <v>4923</v>
      </c>
      <c r="J30" s="13">
        <v>1751315</v>
      </c>
      <c r="K30" s="12"/>
      <c r="L30" s="12"/>
      <c r="M30" s="38" t="s">
        <v>18</v>
      </c>
      <c r="N30" s="2">
        <f t="shared" ref="N30:N32" si="11">B30/$J30*100</f>
        <v>62.918492675503835</v>
      </c>
      <c r="O30" s="2">
        <f t="shared" ref="O30:U32" si="12">C30/$J30*100</f>
        <v>50.227743153002166</v>
      </c>
      <c r="P30" s="2">
        <f t="shared" si="12"/>
        <v>2.5302130113657451</v>
      </c>
      <c r="Q30" s="2">
        <f t="shared" si="12"/>
        <v>6.1464670833059731</v>
      </c>
      <c r="R30" s="2">
        <f t="shared" si="12"/>
        <v>0.67714831426670807</v>
      </c>
      <c r="S30" s="2">
        <f t="shared" si="12"/>
        <v>2.8911417991623436</v>
      </c>
      <c r="T30" s="2">
        <f t="shared" si="12"/>
        <v>0.1646762575550372</v>
      </c>
      <c r="U30" s="2">
        <f t="shared" si="12"/>
        <v>0.28110305684585585</v>
      </c>
      <c r="V30" s="3"/>
    </row>
    <row r="31" spans="1:22" s="35" customFormat="1" x14ac:dyDescent="0.3">
      <c r="A31" s="11" t="s">
        <v>33</v>
      </c>
      <c r="B31" s="13">
        <v>84616</v>
      </c>
      <c r="C31" s="13">
        <v>69713</v>
      </c>
      <c r="D31" s="13">
        <v>2903</v>
      </c>
      <c r="E31" s="13">
        <v>5704</v>
      </c>
      <c r="F31" s="13">
        <v>1021</v>
      </c>
      <c r="G31" s="13">
        <v>3955</v>
      </c>
      <c r="H31" s="13">
        <v>502</v>
      </c>
      <c r="I31" s="13">
        <v>818</v>
      </c>
      <c r="J31" s="13">
        <v>197142</v>
      </c>
      <c r="K31" s="12"/>
      <c r="L31" s="12"/>
      <c r="M31" s="11" t="s">
        <v>33</v>
      </c>
      <c r="N31" s="2">
        <f t="shared" si="11"/>
        <v>42.921346034837832</v>
      </c>
      <c r="O31" s="2">
        <f t="shared" si="12"/>
        <v>35.361820413711939</v>
      </c>
      <c r="P31" s="2">
        <f t="shared" si="12"/>
        <v>1.4725426342433372</v>
      </c>
      <c r="Q31" s="2">
        <f t="shared" si="12"/>
        <v>2.8933459130981731</v>
      </c>
      <c r="R31" s="2">
        <f t="shared" si="12"/>
        <v>0.51790080246725712</v>
      </c>
      <c r="S31" s="2">
        <f t="shared" si="12"/>
        <v>2.0061681427600413</v>
      </c>
      <c r="T31" s="2">
        <f t="shared" si="12"/>
        <v>0.25463878828458675</v>
      </c>
      <c r="U31" s="2">
        <f t="shared" si="12"/>
        <v>0.41492934027249395</v>
      </c>
      <c r="V31" s="3"/>
    </row>
    <row r="32" spans="1:22" s="35" customFormat="1" x14ac:dyDescent="0.3">
      <c r="A32" s="16" t="s">
        <v>19</v>
      </c>
      <c r="B32" s="13">
        <v>110026</v>
      </c>
      <c r="C32" s="13">
        <v>96115</v>
      </c>
      <c r="D32" s="13">
        <v>3004</v>
      </c>
      <c r="E32" s="13">
        <v>5886</v>
      </c>
      <c r="F32" s="13">
        <v>976</v>
      </c>
      <c r="G32" s="13">
        <v>2591</v>
      </c>
      <c r="H32" s="13">
        <v>288</v>
      </c>
      <c r="I32" s="13">
        <v>1165</v>
      </c>
      <c r="J32" s="13">
        <v>248891</v>
      </c>
      <c r="K32" s="12">
        <f>SUM(J30:J32)</f>
        <v>2197348</v>
      </c>
      <c r="L32" s="12"/>
      <c r="M32" s="38" t="s">
        <v>19</v>
      </c>
      <c r="N32" s="2">
        <f t="shared" si="11"/>
        <v>44.206500034151496</v>
      </c>
      <c r="O32" s="2">
        <f t="shared" si="12"/>
        <v>38.617306371062035</v>
      </c>
      <c r="P32" s="2">
        <f t="shared" si="12"/>
        <v>1.2069540481576273</v>
      </c>
      <c r="Q32" s="2">
        <f t="shared" si="12"/>
        <v>2.3648906549453375</v>
      </c>
      <c r="R32" s="2">
        <f t="shared" si="12"/>
        <v>0.39213953095933562</v>
      </c>
      <c r="S32" s="2">
        <f t="shared" si="12"/>
        <v>1.0410179556512691</v>
      </c>
      <c r="T32" s="2">
        <f t="shared" si="12"/>
        <v>0.11571330421750887</v>
      </c>
      <c r="U32" s="2">
        <f t="shared" si="12"/>
        <v>0.46807638685207581</v>
      </c>
      <c r="V32" s="3"/>
    </row>
    <row r="33" spans="1:22" s="35" customFormat="1" ht="24.75" customHeight="1" x14ac:dyDescent="0.3">
      <c r="A33" s="250" t="s">
        <v>72</v>
      </c>
      <c r="B33" s="250"/>
      <c r="C33" s="250"/>
      <c r="D33" s="250"/>
      <c r="E33" s="250"/>
      <c r="F33" s="250"/>
      <c r="G33" s="250"/>
      <c r="H33" s="250"/>
      <c r="I33" s="250"/>
      <c r="J33" s="250"/>
      <c r="K33" s="12"/>
      <c r="L33" s="12"/>
      <c r="M33" s="250" t="s">
        <v>72</v>
      </c>
      <c r="N33" s="250"/>
      <c r="O33" s="250"/>
      <c r="P33" s="250"/>
      <c r="Q33" s="250"/>
      <c r="R33" s="250"/>
      <c r="S33" s="250"/>
      <c r="T33" s="250"/>
      <c r="U33" s="250"/>
    </row>
    <row r="36" spans="1:22" ht="12.75" customHeight="1" x14ac:dyDescent="0.3">
      <c r="A36" s="238" t="s">
        <v>152</v>
      </c>
      <c r="B36" s="238"/>
      <c r="C36" s="238"/>
      <c r="D36" s="238"/>
      <c r="E36" s="238"/>
      <c r="F36" s="238"/>
      <c r="G36" s="238"/>
      <c r="H36" s="238"/>
      <c r="I36" s="238"/>
      <c r="J36" s="238"/>
      <c r="K36" s="238"/>
      <c r="M36" s="238" t="s">
        <v>152</v>
      </c>
      <c r="N36" s="245"/>
      <c r="O36" s="245"/>
      <c r="P36" s="245"/>
      <c r="Q36" s="245"/>
      <c r="R36" s="245"/>
      <c r="S36" s="245"/>
      <c r="T36" s="245"/>
      <c r="U36" s="245"/>
      <c r="V36" s="245"/>
    </row>
    <row r="37" spans="1:22" ht="24" customHeight="1" x14ac:dyDescent="0.3">
      <c r="A37" s="243" t="s">
        <v>22</v>
      </c>
      <c r="B37" s="239" t="s">
        <v>28</v>
      </c>
      <c r="C37" s="264" t="s">
        <v>0</v>
      </c>
      <c r="D37" s="264" t="s">
        <v>64</v>
      </c>
      <c r="E37" s="260" t="s">
        <v>65</v>
      </c>
      <c r="F37" s="261"/>
      <c r="G37" s="260" t="s">
        <v>66</v>
      </c>
      <c r="H37" s="261"/>
      <c r="I37" s="260" t="s">
        <v>67</v>
      </c>
      <c r="J37" s="261"/>
      <c r="K37" s="229" t="s">
        <v>40</v>
      </c>
      <c r="M37" s="270" t="s">
        <v>22</v>
      </c>
      <c r="N37" s="239" t="s">
        <v>28</v>
      </c>
      <c r="O37" s="268" t="s">
        <v>0</v>
      </c>
      <c r="P37" s="268" t="s">
        <v>64</v>
      </c>
      <c r="Q37" s="255" t="s">
        <v>65</v>
      </c>
      <c r="R37" s="256"/>
      <c r="S37" s="255" t="s">
        <v>66</v>
      </c>
      <c r="T37" s="256"/>
      <c r="U37" s="255" t="s">
        <v>67</v>
      </c>
      <c r="V37" s="256"/>
    </row>
    <row r="38" spans="1:22" x14ac:dyDescent="0.3">
      <c r="A38" s="244"/>
      <c r="B38" s="240"/>
      <c r="C38" s="265"/>
      <c r="D38" s="265"/>
      <c r="E38" s="7" t="s">
        <v>5</v>
      </c>
      <c r="F38" s="7" t="s">
        <v>6</v>
      </c>
      <c r="G38" s="7" t="s">
        <v>5</v>
      </c>
      <c r="H38" s="7" t="s">
        <v>6</v>
      </c>
      <c r="I38" s="7" t="s">
        <v>5</v>
      </c>
      <c r="J38" s="7" t="s">
        <v>6</v>
      </c>
      <c r="K38" s="230"/>
      <c r="M38" s="271"/>
      <c r="N38" s="240"/>
      <c r="O38" s="269"/>
      <c r="P38" s="269"/>
      <c r="Q38" s="37" t="s">
        <v>5</v>
      </c>
      <c r="R38" s="37" t="s">
        <v>6</v>
      </c>
      <c r="S38" s="37" t="s">
        <v>5</v>
      </c>
      <c r="T38" s="37" t="s">
        <v>6</v>
      </c>
      <c r="U38" s="37" t="s">
        <v>5</v>
      </c>
      <c r="V38" s="37" t="s">
        <v>6</v>
      </c>
    </row>
    <row r="39" spans="1:22" ht="15" customHeight="1" x14ac:dyDescent="0.3">
      <c r="A39" s="232" t="s">
        <v>20</v>
      </c>
      <c r="B39" s="39"/>
      <c r="C39" s="40"/>
      <c r="D39" s="13"/>
      <c r="F39" s="13"/>
      <c r="G39" s="7"/>
      <c r="H39" s="7"/>
      <c r="I39" s="7"/>
      <c r="J39" s="7"/>
      <c r="K39" s="13"/>
      <c r="M39" s="257" t="s">
        <v>20</v>
      </c>
      <c r="N39" s="41"/>
      <c r="O39" s="42"/>
      <c r="P39" s="42"/>
      <c r="Q39" s="42"/>
      <c r="R39" s="42"/>
      <c r="S39" s="42"/>
      <c r="T39" s="42"/>
      <c r="U39" s="42"/>
      <c r="V39" s="42"/>
    </row>
    <row r="40" spans="1:22" x14ac:dyDescent="0.3">
      <c r="A40" s="233"/>
      <c r="B40" s="16" t="s">
        <v>18</v>
      </c>
      <c r="C40" s="13">
        <v>456095</v>
      </c>
      <c r="D40" s="13">
        <v>364806</v>
      </c>
      <c r="E40" s="13">
        <v>17721</v>
      </c>
      <c r="F40" s="13">
        <v>44924</v>
      </c>
      <c r="G40" s="13">
        <v>5309</v>
      </c>
      <c r="H40" s="13">
        <v>21370</v>
      </c>
      <c r="I40" s="13">
        <v>599</v>
      </c>
      <c r="J40" s="13">
        <v>1366</v>
      </c>
      <c r="K40" s="13">
        <v>774628</v>
      </c>
      <c r="M40" s="258"/>
      <c r="N40" s="38" t="s">
        <v>18</v>
      </c>
      <c r="O40" s="42">
        <f t="shared" ref="O40:V46" si="13">C40/$K40*100</f>
        <v>58.879229772226147</v>
      </c>
      <c r="P40" s="42">
        <f t="shared" si="13"/>
        <v>47.094347222150503</v>
      </c>
      <c r="Q40" s="42">
        <f t="shared" si="13"/>
        <v>2.2876787309521474</v>
      </c>
      <c r="R40" s="42">
        <f t="shared" si="13"/>
        <v>5.7994288871561581</v>
      </c>
      <c r="S40" s="42">
        <f t="shared" si="13"/>
        <v>0.68536123145561478</v>
      </c>
      <c r="T40" s="42">
        <f t="shared" si="13"/>
        <v>2.7587435517435468</v>
      </c>
      <c r="U40" s="42">
        <f t="shared" si="13"/>
        <v>7.7327439751725985E-2</v>
      </c>
      <c r="V40" s="42">
        <f t="shared" si="13"/>
        <v>0.17634270901645693</v>
      </c>
    </row>
    <row r="41" spans="1:22" x14ac:dyDescent="0.3">
      <c r="A41" s="233"/>
      <c r="B41" s="11" t="s">
        <v>33</v>
      </c>
      <c r="C41" s="13">
        <v>38035</v>
      </c>
      <c r="D41" s="13">
        <v>31098</v>
      </c>
      <c r="E41" s="13">
        <v>1333</v>
      </c>
      <c r="F41" s="13">
        <v>2685</v>
      </c>
      <c r="G41" s="13">
        <v>551</v>
      </c>
      <c r="H41" s="13">
        <v>1951</v>
      </c>
      <c r="I41" s="13">
        <v>105</v>
      </c>
      <c r="J41" s="13">
        <v>311</v>
      </c>
      <c r="K41" s="13">
        <v>92412</v>
      </c>
      <c r="M41" s="258"/>
      <c r="N41" s="11" t="s">
        <v>33</v>
      </c>
      <c r="O41" s="42">
        <f t="shared" si="13"/>
        <v>41.15807470891226</v>
      </c>
      <c r="P41" s="42">
        <f t="shared" si="13"/>
        <v>33.651473834566943</v>
      </c>
      <c r="Q41" s="42">
        <f t="shared" si="13"/>
        <v>1.4424533610353634</v>
      </c>
      <c r="R41" s="42">
        <f t="shared" si="13"/>
        <v>2.9054668224905855</v>
      </c>
      <c r="S41" s="42">
        <f t="shared" si="13"/>
        <v>0.59624291217590786</v>
      </c>
      <c r="T41" s="42">
        <f t="shared" si="13"/>
        <v>2.1111976799549841</v>
      </c>
      <c r="U41" s="42">
        <f t="shared" si="13"/>
        <v>0.11362160758343072</v>
      </c>
      <c r="V41" s="42">
        <f t="shared" si="13"/>
        <v>0.33653638055663765</v>
      </c>
    </row>
    <row r="42" spans="1:22" x14ac:dyDescent="0.3">
      <c r="A42" s="233"/>
      <c r="B42" s="16" t="s">
        <v>19</v>
      </c>
      <c r="C42" s="13">
        <v>45398</v>
      </c>
      <c r="D42" s="13">
        <v>39497</v>
      </c>
      <c r="E42" s="13">
        <v>1148</v>
      </c>
      <c r="F42" s="13">
        <v>2446</v>
      </c>
      <c r="G42" s="13">
        <v>495</v>
      </c>
      <c r="H42" s="13">
        <v>1287</v>
      </c>
      <c r="I42" s="13">
        <v>74</v>
      </c>
      <c r="J42" s="13">
        <v>451</v>
      </c>
      <c r="K42" s="13">
        <v>103042</v>
      </c>
      <c r="M42" s="258"/>
      <c r="N42" s="38" t="s">
        <v>19</v>
      </c>
      <c r="O42" s="42">
        <f t="shared" si="13"/>
        <v>44.05776285398187</v>
      </c>
      <c r="P42" s="42">
        <f t="shared" si="13"/>
        <v>38.330971836726775</v>
      </c>
      <c r="Q42" s="42">
        <f t="shared" si="13"/>
        <v>1.1141088099998058</v>
      </c>
      <c r="R42" s="42">
        <f t="shared" si="13"/>
        <v>2.3737893286232796</v>
      </c>
      <c r="S42" s="42">
        <f t="shared" si="13"/>
        <v>0.48038663845810448</v>
      </c>
      <c r="T42" s="42">
        <f t="shared" si="13"/>
        <v>1.2490052599910717</v>
      </c>
      <c r="U42" s="42">
        <f t="shared" si="13"/>
        <v>7.1815376254342894E-2</v>
      </c>
      <c r="V42" s="42">
        <f t="shared" si="13"/>
        <v>0.4376856039284952</v>
      </c>
    </row>
    <row r="43" spans="1:22" ht="15" customHeight="1" x14ac:dyDescent="0.3">
      <c r="A43" s="232" t="s">
        <v>21</v>
      </c>
      <c r="B43" s="29"/>
      <c r="C43" s="8"/>
      <c r="D43" s="13"/>
      <c r="E43" s="13"/>
      <c r="F43" s="13"/>
      <c r="G43" s="13"/>
      <c r="H43" s="13"/>
      <c r="I43" s="13"/>
      <c r="J43" s="13"/>
      <c r="K43" s="13"/>
      <c r="M43" s="257" t="s">
        <v>21</v>
      </c>
      <c r="N43" s="43"/>
      <c r="O43" s="42"/>
      <c r="P43" s="42"/>
      <c r="Q43" s="42"/>
      <c r="R43" s="42"/>
      <c r="S43" s="42"/>
      <c r="T43" s="42"/>
      <c r="U43" s="42"/>
      <c r="V43" s="42"/>
    </row>
    <row r="44" spans="1:22" x14ac:dyDescent="0.3">
      <c r="A44" s="233"/>
      <c r="B44" s="16" t="s">
        <v>18</v>
      </c>
      <c r="C44" s="13">
        <v>600316</v>
      </c>
      <c r="D44" s="13">
        <v>475121</v>
      </c>
      <c r="E44" s="13">
        <v>25564</v>
      </c>
      <c r="F44" s="13">
        <v>59478</v>
      </c>
      <c r="G44" s="13">
        <v>6337</v>
      </c>
      <c r="H44" s="13">
        <v>28039</v>
      </c>
      <c r="I44" s="13">
        <v>2276</v>
      </c>
      <c r="J44" s="13">
        <v>3502</v>
      </c>
      <c r="K44" s="13">
        <v>893562</v>
      </c>
      <c r="M44" s="258"/>
      <c r="N44" s="38" t="s">
        <v>18</v>
      </c>
      <c r="O44" s="42">
        <f t="shared" si="13"/>
        <v>67.182355561225748</v>
      </c>
      <c r="P44" s="42">
        <f t="shared" si="13"/>
        <v>53.17157623086031</v>
      </c>
      <c r="Q44" s="42">
        <f t="shared" si="13"/>
        <v>2.8609094836172533</v>
      </c>
      <c r="R44" s="42">
        <f t="shared" si="13"/>
        <v>6.656281265317908</v>
      </c>
      <c r="S44" s="42">
        <f t="shared" si="13"/>
        <v>0.70918414167119914</v>
      </c>
      <c r="T44" s="42">
        <f t="shared" si="13"/>
        <v>3.1378908234683216</v>
      </c>
      <c r="U44" s="42">
        <f t="shared" si="13"/>
        <v>0.25471092101051745</v>
      </c>
      <c r="V44" s="42">
        <f t="shared" si="13"/>
        <v>0.39191460693270302</v>
      </c>
    </row>
    <row r="45" spans="1:22" x14ac:dyDescent="0.3">
      <c r="A45" s="233"/>
      <c r="B45" s="11" t="s">
        <v>33</v>
      </c>
      <c r="C45" s="13">
        <v>35932</v>
      </c>
      <c r="D45" s="13">
        <v>29011</v>
      </c>
      <c r="E45" s="13">
        <v>1462</v>
      </c>
      <c r="F45" s="13">
        <v>2463</v>
      </c>
      <c r="G45" s="13">
        <v>443</v>
      </c>
      <c r="H45" s="13">
        <v>1659</v>
      </c>
      <c r="I45" s="13">
        <v>397</v>
      </c>
      <c r="J45" s="13">
        <v>497</v>
      </c>
      <c r="K45" s="13">
        <v>84622</v>
      </c>
      <c r="M45" s="258"/>
      <c r="N45" s="11" t="s">
        <v>33</v>
      </c>
      <c r="O45" s="42">
        <f t="shared" si="13"/>
        <v>42.461771170617567</v>
      </c>
      <c r="P45" s="42">
        <f t="shared" si="13"/>
        <v>34.283046961782986</v>
      </c>
      <c r="Q45" s="42">
        <f t="shared" si="13"/>
        <v>1.7276831084115243</v>
      </c>
      <c r="R45" s="42">
        <f t="shared" si="13"/>
        <v>2.9105906265510151</v>
      </c>
      <c r="S45" s="42">
        <f t="shared" si="13"/>
        <v>0.5235045260097847</v>
      </c>
      <c r="T45" s="42">
        <f t="shared" si="13"/>
        <v>1.9604830895039116</v>
      </c>
      <c r="U45" s="42">
        <f t="shared" si="13"/>
        <v>0.46914513956181608</v>
      </c>
      <c r="V45" s="42">
        <f t="shared" si="13"/>
        <v>0.58731771879653039</v>
      </c>
    </row>
    <row r="46" spans="1:22" x14ac:dyDescent="0.3">
      <c r="A46" s="236"/>
      <c r="B46" s="16" t="s">
        <v>19</v>
      </c>
      <c r="C46" s="13">
        <v>54805</v>
      </c>
      <c r="D46" s="13">
        <v>47517</v>
      </c>
      <c r="E46" s="13">
        <v>1727</v>
      </c>
      <c r="F46" s="13">
        <v>3015</v>
      </c>
      <c r="G46" s="13">
        <v>457</v>
      </c>
      <c r="H46" s="13">
        <v>1174</v>
      </c>
      <c r="I46" s="13">
        <v>212</v>
      </c>
      <c r="J46" s="13">
        <v>702</v>
      </c>
      <c r="K46" s="13">
        <v>126744</v>
      </c>
      <c r="L46" s="12">
        <f>SUM(K40:K46)</f>
        <v>2075010</v>
      </c>
      <c r="M46" s="259"/>
      <c r="N46" s="38" t="s">
        <v>19</v>
      </c>
      <c r="O46" s="42">
        <f t="shared" si="13"/>
        <v>43.240705674430345</v>
      </c>
      <c r="P46" s="42">
        <f t="shared" si="13"/>
        <v>37.490532096193903</v>
      </c>
      <c r="Q46" s="42">
        <f t="shared" si="13"/>
        <v>1.3625891560941741</v>
      </c>
      <c r="R46" s="42">
        <f t="shared" si="13"/>
        <v>2.3788108312819545</v>
      </c>
      <c r="S46" s="42">
        <f t="shared" si="13"/>
        <v>0.36056933661553997</v>
      </c>
      <c r="T46" s="42">
        <f t="shared" si="13"/>
        <v>0.92627658902985543</v>
      </c>
      <c r="U46" s="42">
        <f t="shared" si="13"/>
        <v>0.16726630057438616</v>
      </c>
      <c r="V46" s="42">
        <f t="shared" si="13"/>
        <v>0.55387237265669387</v>
      </c>
    </row>
    <row r="47" spans="1:22" ht="25.5" customHeight="1" x14ac:dyDescent="0.3">
      <c r="A47" s="250" t="s">
        <v>72</v>
      </c>
      <c r="B47" s="250"/>
      <c r="C47" s="250"/>
      <c r="D47" s="250"/>
      <c r="E47" s="250"/>
      <c r="F47" s="250"/>
      <c r="G47" s="250"/>
      <c r="H47" s="250"/>
      <c r="I47" s="250"/>
      <c r="J47" s="250"/>
      <c r="K47" s="250"/>
      <c r="M47" s="250" t="s">
        <v>72</v>
      </c>
      <c r="N47" s="251"/>
      <c r="O47" s="251"/>
      <c r="P47" s="251"/>
      <c r="Q47" s="251"/>
      <c r="R47" s="251"/>
      <c r="S47" s="251"/>
      <c r="T47" s="251"/>
      <c r="U47" s="251"/>
      <c r="V47" s="251"/>
    </row>
    <row r="50" spans="1:22" ht="12.75" customHeight="1" x14ac:dyDescent="0.3">
      <c r="A50" s="238" t="s">
        <v>153</v>
      </c>
      <c r="B50" s="238"/>
      <c r="C50" s="238"/>
      <c r="D50" s="238"/>
      <c r="E50" s="238"/>
      <c r="F50" s="238"/>
      <c r="G50" s="238"/>
      <c r="H50" s="238"/>
      <c r="I50" s="238"/>
      <c r="J50" s="238"/>
      <c r="K50" s="238"/>
      <c r="M50" s="238" t="s">
        <v>153</v>
      </c>
      <c r="N50" s="245"/>
      <c r="O50" s="245"/>
      <c r="P50" s="245"/>
      <c r="Q50" s="245"/>
      <c r="R50" s="245"/>
      <c r="S50" s="245"/>
      <c r="T50" s="245"/>
      <c r="U50" s="245"/>
      <c r="V50" s="245"/>
    </row>
    <row r="51" spans="1:22" ht="24" customHeight="1" x14ac:dyDescent="0.3">
      <c r="A51" s="239" t="s">
        <v>28</v>
      </c>
      <c r="B51" s="243" t="s">
        <v>10</v>
      </c>
      <c r="C51" s="264" t="s">
        <v>0</v>
      </c>
      <c r="D51" s="264" t="s">
        <v>64</v>
      </c>
      <c r="E51" s="260" t="s">
        <v>65</v>
      </c>
      <c r="F51" s="261"/>
      <c r="G51" s="260" t="s">
        <v>66</v>
      </c>
      <c r="H51" s="261"/>
      <c r="I51" s="260" t="s">
        <v>67</v>
      </c>
      <c r="J51" s="261"/>
      <c r="K51" s="229" t="s">
        <v>40</v>
      </c>
      <c r="M51" s="239" t="s">
        <v>28</v>
      </c>
      <c r="N51" s="270" t="s">
        <v>10</v>
      </c>
      <c r="O51" s="268" t="s">
        <v>0</v>
      </c>
      <c r="P51" s="268" t="s">
        <v>64</v>
      </c>
      <c r="Q51" s="255" t="s">
        <v>65</v>
      </c>
      <c r="R51" s="256"/>
      <c r="S51" s="255" t="s">
        <v>66</v>
      </c>
      <c r="T51" s="256"/>
      <c r="U51" s="255" t="s">
        <v>67</v>
      </c>
      <c r="V51" s="256"/>
    </row>
    <row r="52" spans="1:22" x14ac:dyDescent="0.3">
      <c r="A52" s="240"/>
      <c r="B52" s="244"/>
      <c r="C52" s="265"/>
      <c r="D52" s="265"/>
      <c r="E52" s="7" t="s">
        <v>5</v>
      </c>
      <c r="F52" s="7" t="s">
        <v>6</v>
      </c>
      <c r="G52" s="7" t="s">
        <v>5</v>
      </c>
      <c r="H52" s="7" t="s">
        <v>6</v>
      </c>
      <c r="I52" s="7" t="s">
        <v>5</v>
      </c>
      <c r="J52" s="7" t="s">
        <v>6</v>
      </c>
      <c r="K52" s="230"/>
      <c r="M52" s="240"/>
      <c r="N52" s="271"/>
      <c r="O52" s="269"/>
      <c r="P52" s="269"/>
      <c r="Q52" s="37" t="s">
        <v>5</v>
      </c>
      <c r="R52" s="37" t="s">
        <v>6</v>
      </c>
      <c r="S52" s="37" t="s">
        <v>5</v>
      </c>
      <c r="T52" s="37" t="s">
        <v>6</v>
      </c>
      <c r="U52" s="37" t="s">
        <v>5</v>
      </c>
      <c r="V52" s="37" t="s">
        <v>6</v>
      </c>
    </row>
    <row r="53" spans="1:22" x14ac:dyDescent="0.3">
      <c r="A53" s="217" t="s">
        <v>18</v>
      </c>
      <c r="B53" s="16"/>
      <c r="C53" s="13"/>
      <c r="D53" s="13"/>
      <c r="E53" s="13"/>
      <c r="F53" s="13"/>
      <c r="G53" s="13"/>
      <c r="H53" s="13"/>
      <c r="I53" s="13"/>
      <c r="J53" s="13"/>
      <c r="K53" s="13"/>
      <c r="M53" s="252" t="s">
        <v>18</v>
      </c>
      <c r="N53" s="38"/>
      <c r="O53" s="2"/>
      <c r="P53" s="2"/>
      <c r="Q53" s="2"/>
      <c r="R53" s="2"/>
      <c r="S53" s="2"/>
      <c r="T53" s="2"/>
      <c r="U53" s="2"/>
      <c r="V53" s="2"/>
    </row>
    <row r="54" spans="1:22" x14ac:dyDescent="0.3">
      <c r="A54" s="218"/>
      <c r="B54" s="11" t="s">
        <v>26</v>
      </c>
      <c r="C54" s="13">
        <v>740514</v>
      </c>
      <c r="D54" s="13">
        <v>638962</v>
      </c>
      <c r="E54" s="13">
        <v>13217</v>
      </c>
      <c r="F54" s="13">
        <v>53294</v>
      </c>
      <c r="G54" s="13">
        <v>3796</v>
      </c>
      <c r="H54" s="13">
        <v>29290</v>
      </c>
      <c r="I54" s="13">
        <v>802</v>
      </c>
      <c r="J54" s="13">
        <v>1154</v>
      </c>
      <c r="K54" s="13">
        <v>874711</v>
      </c>
      <c r="M54" s="253"/>
      <c r="N54" s="11" t="s">
        <v>26</v>
      </c>
      <c r="O54" s="2">
        <f>C54/$K54*100</f>
        <v>84.658132800433521</v>
      </c>
      <c r="P54" s="2">
        <f t="shared" ref="P54:V64" si="14">D54/$K54*100</f>
        <v>73.048355399669148</v>
      </c>
      <c r="Q54" s="2">
        <f t="shared" si="14"/>
        <v>1.5110133518384929</v>
      </c>
      <c r="R54" s="2">
        <f t="shared" si="14"/>
        <v>6.0927552071484179</v>
      </c>
      <c r="S54" s="2">
        <f t="shared" si="14"/>
        <v>0.43397190614957398</v>
      </c>
      <c r="T54" s="2">
        <f t="shared" si="14"/>
        <v>3.3485345445524293</v>
      </c>
      <c r="U54" s="2">
        <f t="shared" si="14"/>
        <v>9.1687425904098604E-2</v>
      </c>
      <c r="V54" s="2">
        <f t="shared" si="14"/>
        <v>0.13192928864504963</v>
      </c>
    </row>
    <row r="55" spans="1:22" x14ac:dyDescent="0.3">
      <c r="A55" s="218"/>
      <c r="B55" s="11" t="s">
        <v>27</v>
      </c>
      <c r="C55" s="13">
        <v>8044</v>
      </c>
      <c r="D55" s="13">
        <v>7005</v>
      </c>
      <c r="E55" s="13">
        <v>570</v>
      </c>
      <c r="F55" s="13">
        <v>201</v>
      </c>
      <c r="G55" s="13">
        <v>108</v>
      </c>
      <c r="H55" s="13">
        <v>83</v>
      </c>
      <c r="I55" s="13">
        <v>46</v>
      </c>
      <c r="J55" s="13">
        <v>32</v>
      </c>
      <c r="K55" s="13">
        <v>58007</v>
      </c>
      <c r="M55" s="253"/>
      <c r="N55" s="11" t="s">
        <v>27</v>
      </c>
      <c r="O55" s="2">
        <f t="shared" ref="O55:O64" si="15">C55/$K55*100</f>
        <v>13.867291878566379</v>
      </c>
      <c r="P55" s="2">
        <f t="shared" si="14"/>
        <v>12.076128743082732</v>
      </c>
      <c r="Q55" s="2">
        <f t="shared" si="14"/>
        <v>0.98264002620373403</v>
      </c>
      <c r="R55" s="2">
        <f t="shared" si="14"/>
        <v>0.34650990397710618</v>
      </c>
      <c r="S55" s="2">
        <f t="shared" si="14"/>
        <v>0.18618442601754961</v>
      </c>
      <c r="T55" s="2">
        <f t="shared" si="14"/>
        <v>0.14308617925422795</v>
      </c>
      <c r="U55" s="2">
        <f t="shared" si="14"/>
        <v>7.9300774044511871E-2</v>
      </c>
      <c r="V55" s="2">
        <f t="shared" si="14"/>
        <v>5.5165755857051732E-2</v>
      </c>
    </row>
    <row r="56" spans="1:22" x14ac:dyDescent="0.3">
      <c r="A56" s="219"/>
      <c r="B56" s="11" t="s">
        <v>8</v>
      </c>
      <c r="C56" s="13">
        <v>353343</v>
      </c>
      <c r="D56" s="13">
        <v>233679</v>
      </c>
      <c r="E56" s="13">
        <v>30524</v>
      </c>
      <c r="F56" s="13">
        <v>54149</v>
      </c>
      <c r="G56" s="13">
        <v>7956</v>
      </c>
      <c r="H56" s="13">
        <v>21260</v>
      </c>
      <c r="I56" s="13">
        <v>2036</v>
      </c>
      <c r="J56" s="13">
        <v>3737</v>
      </c>
      <c r="K56" s="13">
        <v>818597</v>
      </c>
      <c r="M56" s="254"/>
      <c r="N56" s="11" t="s">
        <v>8</v>
      </c>
      <c r="O56" s="2">
        <f t="shared" si="15"/>
        <v>43.164463099669312</v>
      </c>
      <c r="P56" s="2">
        <f t="shared" si="14"/>
        <v>28.546281014956076</v>
      </c>
      <c r="Q56" s="2">
        <f t="shared" si="14"/>
        <v>3.7288189426543217</v>
      </c>
      <c r="R56" s="2">
        <f t="shared" si="14"/>
        <v>6.6148544399747378</v>
      </c>
      <c r="S56" s="2">
        <f t="shared" si="14"/>
        <v>0.9719068112880942</v>
      </c>
      <c r="T56" s="2">
        <f t="shared" si="14"/>
        <v>2.5971265470066469</v>
      </c>
      <c r="U56" s="2">
        <f t="shared" si="14"/>
        <v>0.24871823375849167</v>
      </c>
      <c r="V56" s="2">
        <f t="shared" si="14"/>
        <v>0.45651278956556163</v>
      </c>
    </row>
    <row r="57" spans="1:22" x14ac:dyDescent="0.3">
      <c r="A57" s="232" t="s">
        <v>33</v>
      </c>
      <c r="B57" s="16"/>
      <c r="C57" s="13"/>
      <c r="D57" s="13"/>
      <c r="E57" s="13"/>
      <c r="F57" s="13"/>
      <c r="G57" s="13"/>
      <c r="H57" s="13"/>
      <c r="I57" s="13"/>
      <c r="J57" s="13"/>
      <c r="K57" s="13"/>
      <c r="M57" s="257" t="s">
        <v>33</v>
      </c>
      <c r="N57" s="38"/>
      <c r="O57" s="2"/>
      <c r="P57" s="2"/>
      <c r="Q57" s="2"/>
      <c r="R57" s="2"/>
      <c r="S57" s="2"/>
      <c r="T57" s="2"/>
      <c r="U57" s="2"/>
      <c r="V57" s="2"/>
    </row>
    <row r="58" spans="1:22" x14ac:dyDescent="0.3">
      <c r="A58" s="233"/>
      <c r="B58" s="11" t="s">
        <v>26</v>
      </c>
      <c r="C58" s="13">
        <v>49970</v>
      </c>
      <c r="D58" s="13">
        <v>44422</v>
      </c>
      <c r="E58" s="13">
        <v>771</v>
      </c>
      <c r="F58" s="13">
        <v>2330</v>
      </c>
      <c r="G58" s="13">
        <v>218</v>
      </c>
      <c r="H58" s="13">
        <v>1994</v>
      </c>
      <c r="I58" s="13">
        <v>96</v>
      </c>
      <c r="J58" s="13">
        <v>138</v>
      </c>
      <c r="K58" s="13">
        <v>81120</v>
      </c>
      <c r="M58" s="258"/>
      <c r="N58" s="11" t="s">
        <v>26</v>
      </c>
      <c r="O58" s="2">
        <f t="shared" si="15"/>
        <v>61.600098619329394</v>
      </c>
      <c r="P58" s="2">
        <f t="shared" si="14"/>
        <v>54.760848126232744</v>
      </c>
      <c r="Q58" s="2">
        <f t="shared" si="14"/>
        <v>0.95044378698224863</v>
      </c>
      <c r="R58" s="2">
        <f t="shared" si="14"/>
        <v>2.8722879684418148</v>
      </c>
      <c r="S58" s="2">
        <f t="shared" si="14"/>
        <v>0.26873767258382647</v>
      </c>
      <c r="T58" s="2">
        <f t="shared" si="14"/>
        <v>2.4580867850098618</v>
      </c>
      <c r="U58" s="2">
        <f t="shared" si="14"/>
        <v>0.1183431952662722</v>
      </c>
      <c r="V58" s="2">
        <f t="shared" si="14"/>
        <v>0.17011834319526625</v>
      </c>
    </row>
    <row r="59" spans="1:22" x14ac:dyDescent="0.3">
      <c r="A59" s="233"/>
      <c r="B59" s="11" t="s">
        <v>27</v>
      </c>
      <c r="C59" s="13">
        <v>3613</v>
      </c>
      <c r="D59" s="13">
        <v>3118</v>
      </c>
      <c r="E59" s="13">
        <v>196</v>
      </c>
      <c r="F59" s="13">
        <v>96</v>
      </c>
      <c r="G59" s="13">
        <v>71</v>
      </c>
      <c r="H59" s="13">
        <v>105</v>
      </c>
      <c r="I59" s="13">
        <v>6</v>
      </c>
      <c r="J59" s="13">
        <v>22</v>
      </c>
      <c r="K59" s="13">
        <v>22680</v>
      </c>
      <c r="M59" s="258"/>
      <c r="N59" s="11" t="s">
        <v>27</v>
      </c>
      <c r="O59" s="2">
        <f t="shared" si="15"/>
        <v>15.930335097001763</v>
      </c>
      <c r="P59" s="2">
        <f t="shared" si="14"/>
        <v>13.747795414462081</v>
      </c>
      <c r="Q59" s="2">
        <f t="shared" si="14"/>
        <v>0.86419753086419748</v>
      </c>
      <c r="R59" s="2">
        <f t="shared" si="14"/>
        <v>0.42328042328042331</v>
      </c>
      <c r="S59" s="2">
        <f t="shared" si="14"/>
        <v>0.31305114638447973</v>
      </c>
      <c r="T59" s="2">
        <f t="shared" si="14"/>
        <v>0.46296296296296291</v>
      </c>
      <c r="U59" s="2">
        <f t="shared" si="14"/>
        <v>2.6455026455026457E-2</v>
      </c>
      <c r="V59" s="2">
        <f t="shared" si="14"/>
        <v>9.700176366843033E-2</v>
      </c>
    </row>
    <row r="60" spans="1:22" x14ac:dyDescent="0.3">
      <c r="A60" s="236"/>
      <c r="B60" s="11" t="s">
        <v>8</v>
      </c>
      <c r="C60" s="13">
        <v>31033</v>
      </c>
      <c r="D60" s="13">
        <v>22173</v>
      </c>
      <c r="E60" s="13">
        <v>1936</v>
      </c>
      <c r="F60" s="13">
        <v>3279</v>
      </c>
      <c r="G60" s="13">
        <v>732</v>
      </c>
      <c r="H60" s="13">
        <v>1856</v>
      </c>
      <c r="I60" s="13">
        <v>401</v>
      </c>
      <c r="J60" s="13">
        <v>657</v>
      </c>
      <c r="K60" s="13">
        <v>93330</v>
      </c>
      <c r="M60" s="259"/>
      <c r="N60" s="11" t="s">
        <v>8</v>
      </c>
      <c r="O60" s="2">
        <f t="shared" si="15"/>
        <v>33.250830386799528</v>
      </c>
      <c r="P60" s="2">
        <f t="shared" si="14"/>
        <v>23.757634201221471</v>
      </c>
      <c r="Q60" s="2">
        <f t="shared" si="14"/>
        <v>2.0743597985642346</v>
      </c>
      <c r="R60" s="2">
        <f t="shared" si="14"/>
        <v>3.5133397621343621</v>
      </c>
      <c r="S60" s="2">
        <f t="shared" si="14"/>
        <v>0.78431372549019607</v>
      </c>
      <c r="T60" s="2">
        <f t="shared" si="14"/>
        <v>1.9886424515161256</v>
      </c>
      <c r="U60" s="2">
        <f t="shared" si="14"/>
        <v>0.42965820207864569</v>
      </c>
      <c r="V60" s="2">
        <f t="shared" si="14"/>
        <v>0.70395371263259399</v>
      </c>
    </row>
    <row r="61" spans="1:22" x14ac:dyDescent="0.3">
      <c r="A61" s="217" t="s">
        <v>19</v>
      </c>
      <c r="B61" s="13"/>
      <c r="C61" s="13"/>
      <c r="D61" s="13"/>
      <c r="E61" s="13"/>
      <c r="F61" s="13"/>
      <c r="G61" s="13"/>
      <c r="H61" s="13"/>
      <c r="I61" s="13"/>
      <c r="J61" s="13"/>
      <c r="K61" s="13"/>
      <c r="M61" s="252" t="s">
        <v>19</v>
      </c>
      <c r="N61" s="2"/>
      <c r="O61" s="2"/>
      <c r="P61" s="2"/>
      <c r="Q61" s="2"/>
      <c r="R61" s="2"/>
      <c r="S61" s="2"/>
      <c r="T61" s="2"/>
      <c r="U61" s="2"/>
      <c r="V61" s="2"/>
    </row>
    <row r="62" spans="1:22" x14ac:dyDescent="0.3">
      <c r="A62" s="218"/>
      <c r="B62" s="11" t="s">
        <v>26</v>
      </c>
      <c r="C62" s="13">
        <v>50903</v>
      </c>
      <c r="D62" s="13">
        <v>46939</v>
      </c>
      <c r="E62" s="13">
        <v>746</v>
      </c>
      <c r="F62" s="13">
        <v>2230</v>
      </c>
      <c r="G62" s="13">
        <v>138</v>
      </c>
      <c r="H62" s="13">
        <v>678</v>
      </c>
      <c r="I62" s="13">
        <v>54</v>
      </c>
      <c r="J62" s="13">
        <v>117</v>
      </c>
      <c r="K62" s="13">
        <v>78361</v>
      </c>
      <c r="M62" s="253"/>
      <c r="N62" s="11" t="s">
        <v>26</v>
      </c>
      <c r="O62" s="2">
        <f t="shared" si="15"/>
        <v>64.959610010081548</v>
      </c>
      <c r="P62" s="2">
        <f t="shared" si="14"/>
        <v>59.900971146361073</v>
      </c>
      <c r="Q62" s="2">
        <f t="shared" si="14"/>
        <v>0.95200418575566925</v>
      </c>
      <c r="R62" s="2">
        <f t="shared" si="14"/>
        <v>2.8458033970980465</v>
      </c>
      <c r="S62" s="2">
        <f t="shared" si="14"/>
        <v>0.17610801291458761</v>
      </c>
      <c r="T62" s="2">
        <f t="shared" si="14"/>
        <v>0.86522632431949553</v>
      </c>
      <c r="U62" s="2">
        <f t="shared" si="14"/>
        <v>6.8911831140490806E-2</v>
      </c>
      <c r="V62" s="2">
        <f t="shared" si="14"/>
        <v>0.14930896747106343</v>
      </c>
    </row>
    <row r="63" spans="1:22" x14ac:dyDescent="0.3">
      <c r="A63" s="218"/>
      <c r="B63" s="11" t="s">
        <v>27</v>
      </c>
      <c r="C63" s="13">
        <v>17240</v>
      </c>
      <c r="D63" s="13">
        <v>15797</v>
      </c>
      <c r="E63" s="13">
        <v>417</v>
      </c>
      <c r="F63" s="13">
        <v>527</v>
      </c>
      <c r="G63" s="13">
        <v>199</v>
      </c>
      <c r="H63" s="13">
        <v>216</v>
      </c>
      <c r="I63" s="13">
        <v>6</v>
      </c>
      <c r="J63" s="13">
        <v>79</v>
      </c>
      <c r="K63" s="13">
        <v>56789</v>
      </c>
      <c r="M63" s="253"/>
      <c r="N63" s="11" t="s">
        <v>27</v>
      </c>
      <c r="O63" s="2">
        <f t="shared" si="15"/>
        <v>30.35799186462167</v>
      </c>
      <c r="P63" s="2">
        <f t="shared" si="14"/>
        <v>27.817006814700029</v>
      </c>
      <c r="Q63" s="2">
        <f t="shared" si="14"/>
        <v>0.73429713500854032</v>
      </c>
      <c r="R63" s="2">
        <f t="shared" si="14"/>
        <v>0.92799661906355102</v>
      </c>
      <c r="S63" s="2">
        <f t="shared" si="14"/>
        <v>0.35041997569951927</v>
      </c>
      <c r="T63" s="2">
        <f t="shared" si="14"/>
        <v>0.38035535050802094</v>
      </c>
      <c r="U63" s="2">
        <f t="shared" si="14"/>
        <v>1.0565426403000582E-2</v>
      </c>
      <c r="V63" s="2">
        <f t="shared" si="14"/>
        <v>0.13911144763950764</v>
      </c>
    </row>
    <row r="64" spans="1:22" x14ac:dyDescent="0.3">
      <c r="A64" s="219"/>
      <c r="B64" s="11" t="s">
        <v>8</v>
      </c>
      <c r="C64" s="13">
        <v>41861</v>
      </c>
      <c r="D64" s="13">
        <v>33357</v>
      </c>
      <c r="E64" s="13">
        <v>1841</v>
      </c>
      <c r="F64" s="13">
        <v>3129</v>
      </c>
      <c r="G64" s="13">
        <v>639</v>
      </c>
      <c r="H64" s="13">
        <v>1697</v>
      </c>
      <c r="I64" s="13">
        <v>228</v>
      </c>
      <c r="J64" s="13">
        <v>970</v>
      </c>
      <c r="K64" s="13">
        <v>113606</v>
      </c>
      <c r="L64" s="12">
        <f>SUM(K54:K64)</f>
        <v>2197201</v>
      </c>
      <c r="M64" s="254"/>
      <c r="N64" s="11" t="s">
        <v>8</v>
      </c>
      <c r="O64" s="2">
        <f t="shared" si="15"/>
        <v>36.847525658856043</v>
      </c>
      <c r="P64" s="2">
        <f t="shared" si="14"/>
        <v>29.362005527877049</v>
      </c>
      <c r="Q64" s="2">
        <f t="shared" si="14"/>
        <v>1.6205130010738871</v>
      </c>
      <c r="R64" s="2">
        <f t="shared" si="14"/>
        <v>2.7542559371864161</v>
      </c>
      <c r="S64" s="2">
        <f t="shared" si="14"/>
        <v>0.56247029206203891</v>
      </c>
      <c r="T64" s="2">
        <f t="shared" si="14"/>
        <v>1.493759132440188</v>
      </c>
      <c r="U64" s="2">
        <f t="shared" si="14"/>
        <v>0.20069362533668994</v>
      </c>
      <c r="V64" s="2">
        <f t="shared" si="14"/>
        <v>0.85382814287977749</v>
      </c>
    </row>
    <row r="65" spans="1:22" ht="26.25" customHeight="1" x14ac:dyDescent="0.3">
      <c r="A65" s="250" t="s">
        <v>72</v>
      </c>
      <c r="B65" s="250"/>
      <c r="C65" s="250"/>
      <c r="D65" s="250"/>
      <c r="E65" s="250"/>
      <c r="F65" s="250"/>
      <c r="G65" s="250"/>
      <c r="H65" s="250"/>
      <c r="I65" s="250"/>
      <c r="J65" s="250"/>
      <c r="K65" s="250"/>
      <c r="M65" s="250" t="s">
        <v>72</v>
      </c>
      <c r="N65" s="251"/>
      <c r="O65" s="251"/>
      <c r="P65" s="251"/>
      <c r="Q65" s="251"/>
      <c r="R65" s="251"/>
      <c r="S65" s="251"/>
      <c r="T65" s="251"/>
      <c r="U65" s="251"/>
      <c r="V65" s="251"/>
    </row>
    <row r="67" spans="1:22" x14ac:dyDescent="0.3">
      <c r="L67" s="3"/>
      <c r="V67" s="36"/>
    </row>
    <row r="68" spans="1:22" x14ac:dyDescent="0.3">
      <c r="N68" s="136"/>
    </row>
    <row r="71" spans="1:22" x14ac:dyDescent="0.3">
      <c r="N71" s="3" t="s">
        <v>25</v>
      </c>
    </row>
  </sheetData>
  <mergeCells count="116">
    <mergeCell ref="A10:J10"/>
    <mergeCell ref="M10:U10"/>
    <mergeCell ref="A11:A12"/>
    <mergeCell ref="B11:B12"/>
    <mergeCell ref="C11:C12"/>
    <mergeCell ref="D11:E11"/>
    <mergeCell ref="F11:G11"/>
    <mergeCell ref="H11:I11"/>
    <mergeCell ref="J11:J12"/>
    <mergeCell ref="M11:M12"/>
    <mergeCell ref="C20:C21"/>
    <mergeCell ref="D20:E20"/>
    <mergeCell ref="F20:G20"/>
    <mergeCell ref="H20:I20"/>
    <mergeCell ref="N11:N12"/>
    <mergeCell ref="O11:O12"/>
    <mergeCell ref="P11:Q11"/>
    <mergeCell ref="R11:S11"/>
    <mergeCell ref="T11:U11"/>
    <mergeCell ref="A19:J19"/>
    <mergeCell ref="M19:U19"/>
    <mergeCell ref="M28:M29"/>
    <mergeCell ref="N28:N29"/>
    <mergeCell ref="O28:O29"/>
    <mergeCell ref="P28:Q28"/>
    <mergeCell ref="R28:S28"/>
    <mergeCell ref="T28:U28"/>
    <mergeCell ref="T20:U20"/>
    <mergeCell ref="A27:J27"/>
    <mergeCell ref="M27:U27"/>
    <mergeCell ref="A28:A29"/>
    <mergeCell ref="B28:B29"/>
    <mergeCell ref="C28:C29"/>
    <mergeCell ref="D28:E28"/>
    <mergeCell ref="F28:G28"/>
    <mergeCell ref="H28:I28"/>
    <mergeCell ref="J28:J29"/>
    <mergeCell ref="J20:J21"/>
    <mergeCell ref="M20:M21"/>
    <mergeCell ref="N20:N21"/>
    <mergeCell ref="O20:O21"/>
    <mergeCell ref="P20:Q20"/>
    <mergeCell ref="R20:S20"/>
    <mergeCell ref="A20:A21"/>
    <mergeCell ref="B20:B21"/>
    <mergeCell ref="A36:K36"/>
    <mergeCell ref="M36:V36"/>
    <mergeCell ref="A37:A38"/>
    <mergeCell ref="B37:B38"/>
    <mergeCell ref="C37:C38"/>
    <mergeCell ref="D37:D38"/>
    <mergeCell ref="E37:F37"/>
    <mergeCell ref="G37:H37"/>
    <mergeCell ref="I37:J37"/>
    <mergeCell ref="K37:K38"/>
    <mergeCell ref="U37:V37"/>
    <mergeCell ref="A39:A42"/>
    <mergeCell ref="M39:M42"/>
    <mergeCell ref="A43:A46"/>
    <mergeCell ref="M43:M46"/>
    <mergeCell ref="A50:K50"/>
    <mergeCell ref="M50:V50"/>
    <mergeCell ref="M37:M38"/>
    <mergeCell ref="N37:N38"/>
    <mergeCell ref="O37:O38"/>
    <mergeCell ref="P37:P38"/>
    <mergeCell ref="Q37:R37"/>
    <mergeCell ref="S37:T37"/>
    <mergeCell ref="N51:N52"/>
    <mergeCell ref="O51:O52"/>
    <mergeCell ref="P51:P52"/>
    <mergeCell ref="A51:A52"/>
    <mergeCell ref="B51:B52"/>
    <mergeCell ref="C51:C52"/>
    <mergeCell ref="D51:D52"/>
    <mergeCell ref="E51:F51"/>
    <mergeCell ref="G51:H51"/>
    <mergeCell ref="A3:J3"/>
    <mergeCell ref="M3:U3"/>
    <mergeCell ref="A4:A5"/>
    <mergeCell ref="B4:B5"/>
    <mergeCell ref="C4:C5"/>
    <mergeCell ref="D4:E4"/>
    <mergeCell ref="F4:G4"/>
    <mergeCell ref="H4:I4"/>
    <mergeCell ref="T4:U4"/>
    <mergeCell ref="J4:J5"/>
    <mergeCell ref="M4:M5"/>
    <mergeCell ref="N4:N5"/>
    <mergeCell ref="O4:O5"/>
    <mergeCell ref="P4:Q4"/>
    <mergeCell ref="R4:S4"/>
    <mergeCell ref="A7:J7"/>
    <mergeCell ref="A16:J16"/>
    <mergeCell ref="A24:J24"/>
    <mergeCell ref="A33:J33"/>
    <mergeCell ref="A47:K47"/>
    <mergeCell ref="A65:K65"/>
    <mergeCell ref="M47:V47"/>
    <mergeCell ref="M65:V65"/>
    <mergeCell ref="M7:U7"/>
    <mergeCell ref="M16:U16"/>
    <mergeCell ref="M24:U24"/>
    <mergeCell ref="M33:U33"/>
    <mergeCell ref="A61:A64"/>
    <mergeCell ref="M61:M64"/>
    <mergeCell ref="Q51:R51"/>
    <mergeCell ref="S51:T51"/>
    <mergeCell ref="U51:V51"/>
    <mergeCell ref="A53:A56"/>
    <mergeCell ref="M53:M56"/>
    <mergeCell ref="A57:A60"/>
    <mergeCell ref="M57:M60"/>
    <mergeCell ref="I51:J51"/>
    <mergeCell ref="K51:K52"/>
    <mergeCell ref="M51:M52"/>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499984740745262"/>
  </sheetPr>
  <dimension ref="A1:X47"/>
  <sheetViews>
    <sheetView topLeftCell="A13" zoomScaleNormal="100" workbookViewId="0"/>
  </sheetViews>
  <sheetFormatPr defaultColWidth="9.109375" defaultRowHeight="13.8" x14ac:dyDescent="0.3"/>
  <cols>
    <col min="1" max="1" width="16.33203125" style="12" customWidth="1"/>
    <col min="2" max="6" width="14.6640625" style="12" customWidth="1"/>
    <col min="7" max="8" width="11.33203125" style="12" bestFit="1" customWidth="1"/>
    <col min="9" max="9" width="16.33203125" style="1" customWidth="1"/>
    <col min="10" max="14" width="14.6640625" style="1" customWidth="1"/>
    <col min="15" max="18" width="9.109375" style="19"/>
    <col min="19" max="23" width="9.109375" style="12"/>
    <col min="24" max="16384" width="9.109375" style="20"/>
  </cols>
  <sheetData>
    <row r="1" spans="1:23" s="12" customFormat="1" ht="14.4" x14ac:dyDescent="0.3">
      <c r="A1" s="18" t="s">
        <v>68</v>
      </c>
      <c r="F1" s="10"/>
      <c r="I1" s="18" t="s">
        <v>68</v>
      </c>
      <c r="J1" s="1"/>
      <c r="K1" s="1"/>
      <c r="L1" s="1"/>
      <c r="M1" s="1"/>
      <c r="N1" s="1"/>
      <c r="O1" s="1"/>
      <c r="P1" s="1"/>
      <c r="Q1" s="1"/>
      <c r="R1" s="1"/>
    </row>
    <row r="2" spans="1:23" ht="14.4" x14ac:dyDescent="0.3">
      <c r="I2" s="8"/>
      <c r="J2" s="8"/>
      <c r="K2" s="8"/>
      <c r="L2" s="44"/>
      <c r="M2" s="8"/>
      <c r="N2" s="8"/>
      <c r="S2" s="20"/>
      <c r="T2" s="20"/>
      <c r="U2" s="20"/>
      <c r="V2" s="20"/>
      <c r="W2" s="20"/>
    </row>
    <row r="3" spans="1:23" ht="27" customHeight="1" x14ac:dyDescent="0.3">
      <c r="A3" s="273" t="s">
        <v>154</v>
      </c>
      <c r="B3" s="273"/>
      <c r="C3" s="273"/>
      <c r="D3" s="273"/>
      <c r="E3" s="273"/>
      <c r="F3" s="273"/>
      <c r="I3" s="273" t="s">
        <v>154</v>
      </c>
      <c r="J3" s="274"/>
      <c r="K3" s="274"/>
      <c r="L3" s="274"/>
      <c r="M3" s="274"/>
      <c r="S3" s="20"/>
      <c r="T3" s="20"/>
      <c r="U3" s="20"/>
      <c r="V3" s="20"/>
      <c r="W3" s="20"/>
    </row>
    <row r="4" spans="1:23" ht="24" customHeight="1" x14ac:dyDescent="0.3">
      <c r="A4" s="262"/>
      <c r="B4" s="228" t="s">
        <v>0</v>
      </c>
      <c r="C4" s="228" t="s">
        <v>1</v>
      </c>
      <c r="D4" s="228" t="s">
        <v>2</v>
      </c>
      <c r="E4" s="228"/>
      <c r="F4" s="229" t="s">
        <v>40</v>
      </c>
      <c r="I4" s="275"/>
      <c r="J4" s="223" t="s">
        <v>0</v>
      </c>
      <c r="K4" s="223" t="s">
        <v>1</v>
      </c>
      <c r="L4" s="223" t="s">
        <v>2</v>
      </c>
      <c r="M4" s="223"/>
      <c r="S4" s="20"/>
      <c r="T4" s="20"/>
      <c r="U4" s="20"/>
      <c r="V4" s="20"/>
      <c r="W4" s="20"/>
    </row>
    <row r="5" spans="1:23" ht="12.75" customHeight="1" x14ac:dyDescent="0.3">
      <c r="A5" s="263"/>
      <c r="B5" s="228"/>
      <c r="C5" s="228"/>
      <c r="D5" s="7" t="s">
        <v>5</v>
      </c>
      <c r="E5" s="7" t="s">
        <v>6</v>
      </c>
      <c r="F5" s="230"/>
      <c r="I5" s="276"/>
      <c r="J5" s="223"/>
      <c r="K5" s="223"/>
      <c r="L5" s="25" t="s">
        <v>5</v>
      </c>
      <c r="M5" s="25" t="s">
        <v>6</v>
      </c>
      <c r="S5" s="20"/>
      <c r="T5" s="20"/>
      <c r="U5" s="20"/>
      <c r="V5" s="20"/>
      <c r="W5" s="20"/>
    </row>
    <row r="6" spans="1:23" ht="12.75" customHeight="1" x14ac:dyDescent="0.3">
      <c r="A6" s="16" t="s">
        <v>7</v>
      </c>
      <c r="B6" s="13">
        <v>22875</v>
      </c>
      <c r="C6" s="13">
        <v>15506</v>
      </c>
      <c r="D6" s="13">
        <v>1091</v>
      </c>
      <c r="E6" s="13">
        <v>6278</v>
      </c>
      <c r="F6" s="13">
        <v>53004</v>
      </c>
      <c r="I6" s="22" t="s">
        <v>7</v>
      </c>
      <c r="J6" s="4">
        <f>B6/$F6*100</f>
        <v>43.15712021734209</v>
      </c>
      <c r="K6" s="4">
        <f t="shared" ref="K6" si="0">C6/$F6*100</f>
        <v>29.254395894649459</v>
      </c>
      <c r="L6" s="4">
        <f t="shared" ref="L6" si="1">D6/$F6*100</f>
        <v>2.0583352199833973</v>
      </c>
      <c r="M6" s="4">
        <f t="shared" ref="M6" si="2">E6/$F6*100</f>
        <v>11.844389102709229</v>
      </c>
      <c r="S6" s="20"/>
      <c r="T6" s="1"/>
      <c r="U6" s="1"/>
      <c r="V6" s="1"/>
      <c r="W6" s="1"/>
    </row>
    <row r="7" spans="1:23" ht="12.75" customHeight="1" x14ac:dyDescent="0.3">
      <c r="A7" s="18"/>
      <c r="F7" s="12">
        <f>F6</f>
        <v>53004</v>
      </c>
      <c r="I7" s="21"/>
      <c r="S7" s="20"/>
      <c r="T7" s="20"/>
      <c r="U7" s="20"/>
      <c r="V7" s="20"/>
      <c r="W7" s="20"/>
    </row>
    <row r="8" spans="1:23" x14ac:dyDescent="0.3">
      <c r="S8" s="20"/>
      <c r="T8" s="20"/>
      <c r="U8" s="20"/>
      <c r="V8" s="20"/>
      <c r="W8" s="20"/>
    </row>
    <row r="9" spans="1:23" ht="27" customHeight="1" x14ac:dyDescent="0.3">
      <c r="A9" s="273" t="s">
        <v>155</v>
      </c>
      <c r="B9" s="273"/>
      <c r="C9" s="273"/>
      <c r="D9" s="273"/>
      <c r="E9" s="273"/>
      <c r="F9" s="273"/>
      <c r="I9" s="273" t="s">
        <v>155</v>
      </c>
      <c r="J9" s="274"/>
      <c r="K9" s="274"/>
      <c r="L9" s="274"/>
      <c r="M9" s="274"/>
      <c r="S9" s="20"/>
      <c r="T9" s="20"/>
      <c r="U9" s="20"/>
      <c r="V9" s="20"/>
      <c r="W9" s="20"/>
    </row>
    <row r="10" spans="1:23" ht="24" customHeight="1" x14ac:dyDescent="0.3">
      <c r="A10" s="262"/>
      <c r="B10" s="228" t="s">
        <v>0</v>
      </c>
      <c r="C10" s="228" t="s">
        <v>1</v>
      </c>
      <c r="D10" s="228" t="s">
        <v>2</v>
      </c>
      <c r="E10" s="228"/>
      <c r="F10" s="229" t="s">
        <v>40</v>
      </c>
      <c r="I10" s="275"/>
      <c r="J10" s="223" t="s">
        <v>0</v>
      </c>
      <c r="K10" s="223" t="s">
        <v>1</v>
      </c>
      <c r="L10" s="223" t="s">
        <v>2</v>
      </c>
      <c r="M10" s="223"/>
      <c r="S10" s="20"/>
      <c r="T10" s="20"/>
      <c r="U10" s="20"/>
      <c r="V10" s="20"/>
      <c r="W10" s="20"/>
    </row>
    <row r="11" spans="1:23" x14ac:dyDescent="0.3">
      <c r="A11" s="263"/>
      <c r="B11" s="228"/>
      <c r="C11" s="228"/>
      <c r="D11" s="7" t="s">
        <v>5</v>
      </c>
      <c r="E11" s="7" t="s">
        <v>6</v>
      </c>
      <c r="F11" s="230"/>
      <c r="I11" s="276"/>
      <c r="J11" s="223"/>
      <c r="K11" s="223"/>
      <c r="L11" s="25" t="s">
        <v>5</v>
      </c>
      <c r="M11" s="25" t="s">
        <v>6</v>
      </c>
      <c r="S11" s="20"/>
      <c r="T11" s="20"/>
      <c r="U11" s="20"/>
      <c r="V11" s="20"/>
      <c r="W11" s="20"/>
    </row>
    <row r="12" spans="1:23" x14ac:dyDescent="0.3">
      <c r="A12" s="11" t="s">
        <v>26</v>
      </c>
      <c r="B12" s="13">
        <v>14565</v>
      </c>
      <c r="C12" s="13">
        <v>11093</v>
      </c>
      <c r="D12" s="13">
        <v>254</v>
      </c>
      <c r="E12" s="13">
        <v>3218</v>
      </c>
      <c r="F12" s="13">
        <v>21622</v>
      </c>
      <c r="G12" s="45"/>
      <c r="I12" s="11" t="s">
        <v>26</v>
      </c>
      <c r="J12" s="4">
        <f t="shared" ref="J12:J14" si="3">B12/$F12*100</f>
        <v>67.361946165942101</v>
      </c>
      <c r="K12" s="4">
        <f t="shared" ref="K12:M14" si="4">C12/$F12*100</f>
        <v>51.304227176024419</v>
      </c>
      <c r="L12" s="4">
        <f t="shared" si="4"/>
        <v>1.1747294422347609</v>
      </c>
      <c r="M12" s="4">
        <f t="shared" si="4"/>
        <v>14.882989547682914</v>
      </c>
      <c r="N12" s="46"/>
      <c r="S12" s="20"/>
      <c r="T12" s="1"/>
      <c r="U12" s="1"/>
      <c r="V12" s="1"/>
      <c r="W12" s="1"/>
    </row>
    <row r="13" spans="1:23" x14ac:dyDescent="0.3">
      <c r="A13" s="11" t="s">
        <v>27</v>
      </c>
      <c r="B13" s="13">
        <v>778</v>
      </c>
      <c r="C13" s="13">
        <v>630</v>
      </c>
      <c r="D13" s="13">
        <v>27</v>
      </c>
      <c r="E13" s="13">
        <v>121</v>
      </c>
      <c r="F13" s="13">
        <v>3192</v>
      </c>
      <c r="G13" s="45"/>
      <c r="I13" s="11" t="s">
        <v>27</v>
      </c>
      <c r="J13" s="4">
        <f t="shared" si="3"/>
        <v>24.373433583959901</v>
      </c>
      <c r="K13" s="4">
        <f t="shared" si="4"/>
        <v>19.736842105263158</v>
      </c>
      <c r="L13" s="4">
        <f t="shared" si="4"/>
        <v>0.84586466165413532</v>
      </c>
      <c r="M13" s="4">
        <f t="shared" si="4"/>
        <v>3.7907268170426063</v>
      </c>
      <c r="N13" s="46"/>
      <c r="S13" s="20"/>
      <c r="T13" s="1"/>
      <c r="U13" s="1"/>
      <c r="V13" s="1"/>
      <c r="W13" s="1"/>
    </row>
    <row r="14" spans="1:23" x14ac:dyDescent="0.3">
      <c r="A14" s="11" t="s">
        <v>8</v>
      </c>
      <c r="B14" s="13">
        <v>7532</v>
      </c>
      <c r="C14" s="13">
        <v>3783</v>
      </c>
      <c r="D14" s="13">
        <v>810</v>
      </c>
      <c r="E14" s="13">
        <v>2939</v>
      </c>
      <c r="F14" s="13">
        <v>28122</v>
      </c>
      <c r="G14" s="45"/>
      <c r="I14" s="11" t="s">
        <v>8</v>
      </c>
      <c r="J14" s="4">
        <f t="shared" si="3"/>
        <v>26.783301329919635</v>
      </c>
      <c r="K14" s="4">
        <f t="shared" si="4"/>
        <v>13.452101557499466</v>
      </c>
      <c r="L14" s="4">
        <f t="shared" si="4"/>
        <v>2.8803072327714956</v>
      </c>
      <c r="M14" s="4">
        <f t="shared" si="4"/>
        <v>10.450892539648674</v>
      </c>
      <c r="N14" s="46"/>
      <c r="S14" s="20"/>
      <c r="T14" s="1"/>
      <c r="U14" s="1"/>
      <c r="V14" s="1"/>
      <c r="W14" s="1"/>
    </row>
    <row r="15" spans="1:23" x14ac:dyDescent="0.3">
      <c r="A15" s="18"/>
      <c r="F15" s="36">
        <f>SUM(F12:F14)</f>
        <v>52936</v>
      </c>
      <c r="G15" s="45"/>
      <c r="I15" s="21"/>
      <c r="N15" s="46"/>
      <c r="S15" s="20"/>
      <c r="T15" s="20"/>
      <c r="U15" s="20"/>
      <c r="V15" s="20"/>
      <c r="W15" s="20"/>
    </row>
    <row r="16" spans="1:23" x14ac:dyDescent="0.3">
      <c r="A16" s="18"/>
      <c r="F16" s="45"/>
      <c r="G16" s="45"/>
      <c r="I16" s="21"/>
      <c r="N16" s="46"/>
      <c r="S16" s="20"/>
      <c r="T16" s="20"/>
      <c r="U16" s="20"/>
      <c r="V16" s="20"/>
      <c r="W16" s="20"/>
    </row>
    <row r="17" spans="1:23" ht="27" customHeight="1" x14ac:dyDescent="0.3">
      <c r="A17" s="273" t="s">
        <v>156</v>
      </c>
      <c r="B17" s="273"/>
      <c r="C17" s="273"/>
      <c r="D17" s="273"/>
      <c r="E17" s="273"/>
      <c r="F17" s="273"/>
      <c r="I17" s="273" t="s">
        <v>156</v>
      </c>
      <c r="J17" s="273"/>
      <c r="K17" s="273"/>
      <c r="L17" s="273"/>
      <c r="M17" s="273"/>
      <c r="S17" s="20"/>
      <c r="T17" s="20"/>
      <c r="U17" s="20"/>
      <c r="V17" s="20"/>
      <c r="W17" s="20"/>
    </row>
    <row r="18" spans="1:23" ht="24" customHeight="1" x14ac:dyDescent="0.3">
      <c r="A18" s="262"/>
      <c r="B18" s="228" t="s">
        <v>0</v>
      </c>
      <c r="C18" s="228" t="s">
        <v>1</v>
      </c>
      <c r="D18" s="228" t="s">
        <v>2</v>
      </c>
      <c r="E18" s="228"/>
      <c r="F18" s="229" t="s">
        <v>40</v>
      </c>
      <c r="I18" s="275"/>
      <c r="J18" s="223" t="s">
        <v>0</v>
      </c>
      <c r="K18" s="223" t="s">
        <v>1</v>
      </c>
      <c r="L18" s="223" t="s">
        <v>2</v>
      </c>
      <c r="M18" s="223"/>
      <c r="S18" s="20"/>
      <c r="T18" s="20"/>
      <c r="U18" s="20"/>
      <c r="V18" s="20"/>
      <c r="W18" s="20"/>
    </row>
    <row r="19" spans="1:23" x14ac:dyDescent="0.3">
      <c r="A19" s="263"/>
      <c r="B19" s="228"/>
      <c r="C19" s="228"/>
      <c r="D19" s="7" t="s">
        <v>5</v>
      </c>
      <c r="E19" s="7" t="s">
        <v>6</v>
      </c>
      <c r="F19" s="230"/>
      <c r="I19" s="276"/>
      <c r="J19" s="223"/>
      <c r="K19" s="223"/>
      <c r="L19" s="25" t="s">
        <v>5</v>
      </c>
      <c r="M19" s="25" t="s">
        <v>6</v>
      </c>
      <c r="S19" s="20"/>
      <c r="T19" s="20"/>
      <c r="U19" s="20"/>
      <c r="V19" s="20"/>
      <c r="W19" s="20"/>
    </row>
    <row r="20" spans="1:23" x14ac:dyDescent="0.3">
      <c r="A20" s="16" t="s">
        <v>20</v>
      </c>
      <c r="B20" s="13">
        <v>8904</v>
      </c>
      <c r="C20" s="13">
        <v>6206</v>
      </c>
      <c r="D20" s="13">
        <v>438</v>
      </c>
      <c r="E20" s="13">
        <v>2260</v>
      </c>
      <c r="F20" s="13">
        <v>20881</v>
      </c>
      <c r="I20" s="22" t="s">
        <v>20</v>
      </c>
      <c r="J20" s="4">
        <f t="shared" ref="J20:J21" si="5">B20/$F20*100</f>
        <v>42.641635936976193</v>
      </c>
      <c r="K20" s="4">
        <f t="shared" ref="K20:M21" si="6">C20/$F20*100</f>
        <v>29.720798812317419</v>
      </c>
      <c r="L20" s="4">
        <f t="shared" si="6"/>
        <v>2.0976006896221446</v>
      </c>
      <c r="M20" s="4">
        <f t="shared" si="6"/>
        <v>10.823236435036636</v>
      </c>
      <c r="N20" s="46"/>
      <c r="S20" s="20"/>
      <c r="T20" s="1"/>
      <c r="U20" s="1"/>
      <c r="V20" s="1"/>
      <c r="W20" s="1"/>
    </row>
    <row r="21" spans="1:23" x14ac:dyDescent="0.3">
      <c r="A21" s="16" t="s">
        <v>21</v>
      </c>
      <c r="B21" s="13">
        <v>12758</v>
      </c>
      <c r="C21" s="13">
        <v>8278</v>
      </c>
      <c r="D21" s="13">
        <v>633</v>
      </c>
      <c r="E21" s="13">
        <v>3848</v>
      </c>
      <c r="F21" s="13">
        <v>29717</v>
      </c>
      <c r="I21" s="22" t="s">
        <v>21</v>
      </c>
      <c r="J21" s="4">
        <f t="shared" si="5"/>
        <v>42.931655281488709</v>
      </c>
      <c r="K21" s="4">
        <f t="shared" si="6"/>
        <v>27.856109297708382</v>
      </c>
      <c r="L21" s="4">
        <f t="shared" si="6"/>
        <v>2.1300938856546758</v>
      </c>
      <c r="M21" s="4">
        <f t="shared" si="6"/>
        <v>12.948817175354174</v>
      </c>
      <c r="N21" s="46"/>
      <c r="S21" s="20"/>
      <c r="T21" s="1"/>
      <c r="U21" s="1"/>
      <c r="V21" s="1"/>
      <c r="W21" s="1"/>
    </row>
    <row r="22" spans="1:23" x14ac:dyDescent="0.3">
      <c r="A22" s="18"/>
      <c r="F22" s="36">
        <f>SUM(F20:F21)</f>
        <v>50598</v>
      </c>
      <c r="G22" s="45"/>
      <c r="I22" s="21"/>
      <c r="N22" s="46"/>
      <c r="S22" s="20"/>
      <c r="T22" s="20"/>
      <c r="U22" s="20"/>
      <c r="V22" s="20"/>
      <c r="W22" s="20"/>
    </row>
    <row r="23" spans="1:23" x14ac:dyDescent="0.3">
      <c r="S23" s="20"/>
      <c r="T23" s="20"/>
      <c r="U23" s="20"/>
      <c r="V23" s="20"/>
      <c r="W23" s="20"/>
    </row>
    <row r="24" spans="1:23" ht="27" customHeight="1" x14ac:dyDescent="0.3">
      <c r="A24" s="281" t="s">
        <v>157</v>
      </c>
      <c r="B24" s="281"/>
      <c r="C24" s="281"/>
      <c r="D24" s="281"/>
      <c r="E24" s="281"/>
      <c r="F24" s="281"/>
      <c r="I24" s="273" t="s">
        <v>157</v>
      </c>
      <c r="J24" s="274"/>
      <c r="K24" s="274"/>
      <c r="L24" s="274"/>
      <c r="M24" s="274"/>
      <c r="S24" s="20"/>
      <c r="T24" s="20"/>
      <c r="U24" s="20"/>
      <c r="V24" s="20"/>
      <c r="W24" s="20"/>
    </row>
    <row r="25" spans="1:23" ht="24" customHeight="1" x14ac:dyDescent="0.3">
      <c r="A25" s="227"/>
      <c r="B25" s="228" t="s">
        <v>0</v>
      </c>
      <c r="C25" s="228" t="s">
        <v>1</v>
      </c>
      <c r="D25" s="228" t="s">
        <v>2</v>
      </c>
      <c r="E25" s="228"/>
      <c r="F25" s="229" t="s">
        <v>40</v>
      </c>
      <c r="I25" s="231"/>
      <c r="J25" s="223" t="s">
        <v>0</v>
      </c>
      <c r="K25" s="223" t="s">
        <v>1</v>
      </c>
      <c r="L25" s="223" t="s">
        <v>2</v>
      </c>
      <c r="M25" s="223"/>
      <c r="S25" s="20"/>
      <c r="T25" s="20"/>
      <c r="U25" s="20"/>
      <c r="V25" s="20"/>
      <c r="W25" s="20"/>
    </row>
    <row r="26" spans="1:23" x14ac:dyDescent="0.3">
      <c r="A26" s="227"/>
      <c r="B26" s="228"/>
      <c r="C26" s="228"/>
      <c r="D26" s="7" t="s">
        <v>5</v>
      </c>
      <c r="E26" s="7" t="s">
        <v>6</v>
      </c>
      <c r="F26" s="230"/>
      <c r="I26" s="231"/>
      <c r="J26" s="223"/>
      <c r="K26" s="223"/>
      <c r="L26" s="25" t="s">
        <v>5</v>
      </c>
      <c r="M26" s="25" t="s">
        <v>6</v>
      </c>
      <c r="S26" s="20"/>
      <c r="T26" s="20"/>
      <c r="U26" s="20"/>
      <c r="V26" s="20"/>
      <c r="W26" s="20"/>
    </row>
    <row r="27" spans="1:23" x14ac:dyDescent="0.3">
      <c r="A27" s="16" t="s">
        <v>18</v>
      </c>
      <c r="B27" s="13">
        <v>8793</v>
      </c>
      <c r="C27" s="13">
        <v>6259</v>
      </c>
      <c r="D27" s="13">
        <v>520</v>
      </c>
      <c r="E27" s="13">
        <v>2015</v>
      </c>
      <c r="F27" s="13">
        <v>14438</v>
      </c>
      <c r="I27" s="22" t="s">
        <v>18</v>
      </c>
      <c r="J27" s="4">
        <f t="shared" ref="J27:M29" si="7">B27/$F27*100</f>
        <v>60.901786951101258</v>
      </c>
      <c r="K27" s="4">
        <f t="shared" si="7"/>
        <v>43.350879623216507</v>
      </c>
      <c r="L27" s="4">
        <f t="shared" si="7"/>
        <v>3.6016068707577222</v>
      </c>
      <c r="M27" s="4">
        <f t="shared" si="7"/>
        <v>13.956226624186174</v>
      </c>
      <c r="S27" s="20"/>
      <c r="T27" s="1"/>
      <c r="U27" s="1"/>
      <c r="V27" s="1"/>
      <c r="W27" s="1"/>
    </row>
    <row r="28" spans="1:23" x14ac:dyDescent="0.3">
      <c r="A28" s="11" t="s">
        <v>33</v>
      </c>
      <c r="B28" s="13">
        <v>2849</v>
      </c>
      <c r="C28" s="13">
        <v>1766</v>
      </c>
      <c r="D28" s="13">
        <v>191</v>
      </c>
      <c r="E28" s="13">
        <v>892</v>
      </c>
      <c r="F28" s="13">
        <v>8504</v>
      </c>
      <c r="G28" s="45"/>
      <c r="I28" s="11" t="s">
        <v>33</v>
      </c>
      <c r="J28" s="4">
        <f t="shared" si="7"/>
        <v>33.501881467544685</v>
      </c>
      <c r="K28" s="4">
        <f t="shared" si="7"/>
        <v>20.766698024459078</v>
      </c>
      <c r="L28" s="4">
        <f t="shared" si="7"/>
        <v>2.2460018814675449</v>
      </c>
      <c r="M28" s="4">
        <f t="shared" si="7"/>
        <v>10.489181561618063</v>
      </c>
      <c r="N28" s="46"/>
      <c r="S28" s="20"/>
      <c r="T28" s="1"/>
      <c r="U28" s="1"/>
      <c r="V28" s="1"/>
      <c r="W28" s="1"/>
    </row>
    <row r="29" spans="1:23" x14ac:dyDescent="0.3">
      <c r="A29" s="16" t="s">
        <v>19</v>
      </c>
      <c r="B29" s="13">
        <v>11214</v>
      </c>
      <c r="C29" s="13">
        <v>7466</v>
      </c>
      <c r="D29" s="13">
        <v>380</v>
      </c>
      <c r="E29" s="13">
        <v>3368</v>
      </c>
      <c r="F29" s="13">
        <v>29862</v>
      </c>
      <c r="G29" s="45"/>
      <c r="I29" s="22" t="s">
        <v>19</v>
      </c>
      <c r="J29" s="4">
        <f t="shared" si="7"/>
        <v>37.552742616033754</v>
      </c>
      <c r="K29" s="4">
        <f t="shared" si="7"/>
        <v>25.001674368762977</v>
      </c>
      <c r="L29" s="4">
        <f t="shared" si="7"/>
        <v>1.272520259862032</v>
      </c>
      <c r="M29" s="4">
        <f t="shared" si="7"/>
        <v>11.278547987408746</v>
      </c>
      <c r="N29" s="46"/>
      <c r="S29" s="20"/>
      <c r="T29" s="1"/>
      <c r="U29" s="1"/>
      <c r="V29" s="1"/>
      <c r="W29" s="1"/>
    </row>
    <row r="30" spans="1:23" x14ac:dyDescent="0.3">
      <c r="A30" s="18"/>
      <c r="F30" s="36">
        <f>SUM(F27:F29)</f>
        <v>52804</v>
      </c>
      <c r="G30" s="45"/>
      <c r="I30" s="21"/>
      <c r="N30" s="46"/>
      <c r="S30" s="20"/>
      <c r="T30" s="20"/>
      <c r="U30" s="20"/>
      <c r="V30" s="20"/>
      <c r="W30" s="20"/>
    </row>
    <row r="31" spans="1:23" x14ac:dyDescent="0.3">
      <c r="A31" s="18"/>
      <c r="F31" s="45"/>
      <c r="G31" s="45"/>
      <c r="I31" s="21"/>
      <c r="N31" s="46"/>
      <c r="S31" s="20"/>
      <c r="T31" s="20"/>
      <c r="U31" s="20"/>
      <c r="V31" s="20"/>
      <c r="W31" s="20"/>
    </row>
    <row r="32" spans="1:23" ht="27" customHeight="1" x14ac:dyDescent="0.3">
      <c r="A32" s="273" t="s">
        <v>158</v>
      </c>
      <c r="B32" s="273"/>
      <c r="C32" s="273"/>
      <c r="D32" s="273"/>
      <c r="E32" s="273"/>
      <c r="F32" s="273"/>
      <c r="G32" s="273"/>
      <c r="I32" s="273" t="s">
        <v>158</v>
      </c>
      <c r="J32" s="274"/>
      <c r="K32" s="274"/>
      <c r="L32" s="274"/>
      <c r="M32" s="274"/>
      <c r="N32" s="274"/>
      <c r="S32" s="20"/>
      <c r="T32" s="20"/>
      <c r="U32" s="20"/>
      <c r="V32" s="20"/>
      <c r="W32" s="20"/>
    </row>
    <row r="33" spans="1:24" ht="24" customHeight="1" x14ac:dyDescent="0.3">
      <c r="A33" s="243" t="s">
        <v>69</v>
      </c>
      <c r="B33" s="239" t="s">
        <v>28</v>
      </c>
      <c r="C33" s="264" t="s">
        <v>0</v>
      </c>
      <c r="D33" s="264" t="s">
        <v>1</v>
      </c>
      <c r="E33" s="260" t="s">
        <v>2</v>
      </c>
      <c r="F33" s="261"/>
      <c r="G33" s="229" t="s">
        <v>40</v>
      </c>
      <c r="I33" s="241" t="s">
        <v>22</v>
      </c>
      <c r="J33" s="239" t="s">
        <v>28</v>
      </c>
      <c r="K33" s="277" t="s">
        <v>0</v>
      </c>
      <c r="L33" s="277" t="s">
        <v>1</v>
      </c>
      <c r="M33" s="279" t="s">
        <v>2</v>
      </c>
      <c r="N33" s="280"/>
      <c r="S33" s="20"/>
      <c r="T33" s="20"/>
      <c r="U33" s="20"/>
      <c r="V33" s="20"/>
      <c r="W33" s="20"/>
    </row>
    <row r="34" spans="1:24" x14ac:dyDescent="0.3">
      <c r="A34" s="244"/>
      <c r="B34" s="240"/>
      <c r="C34" s="265"/>
      <c r="D34" s="265"/>
      <c r="E34" s="7" t="s">
        <v>5</v>
      </c>
      <c r="F34" s="7" t="s">
        <v>6</v>
      </c>
      <c r="G34" s="230"/>
      <c r="I34" s="242"/>
      <c r="J34" s="240"/>
      <c r="K34" s="278"/>
      <c r="L34" s="278"/>
      <c r="M34" s="25" t="s">
        <v>5</v>
      </c>
      <c r="N34" s="25" t="s">
        <v>6</v>
      </c>
      <c r="S34" s="20"/>
      <c r="T34" s="20"/>
      <c r="U34" s="20"/>
      <c r="V34" s="20"/>
      <c r="W34" s="20"/>
    </row>
    <row r="35" spans="1:24" ht="15" customHeight="1" x14ac:dyDescent="0.3">
      <c r="A35" s="232" t="s">
        <v>20</v>
      </c>
      <c r="B35" s="39"/>
      <c r="C35" s="40"/>
      <c r="D35" s="40"/>
      <c r="E35" s="7"/>
      <c r="F35" s="7"/>
      <c r="G35" s="13"/>
      <c r="I35" s="234" t="s">
        <v>20</v>
      </c>
      <c r="J35" s="47"/>
      <c r="K35" s="4"/>
      <c r="L35" s="4"/>
      <c r="M35" s="4"/>
      <c r="N35" s="4"/>
      <c r="S35" s="19"/>
      <c r="T35" s="20"/>
      <c r="U35" s="20"/>
      <c r="V35" s="20"/>
      <c r="W35" s="20"/>
    </row>
    <row r="36" spans="1:24" x14ac:dyDescent="0.3">
      <c r="A36" s="233"/>
      <c r="B36" s="16" t="s">
        <v>18</v>
      </c>
      <c r="C36" s="13">
        <v>4002</v>
      </c>
      <c r="D36" s="13">
        <v>2964</v>
      </c>
      <c r="E36" s="13">
        <v>193</v>
      </c>
      <c r="F36" s="13">
        <v>845</v>
      </c>
      <c r="G36" s="13">
        <v>6516</v>
      </c>
      <c r="I36" s="235"/>
      <c r="J36" s="22" t="s">
        <v>18</v>
      </c>
      <c r="K36" s="4">
        <f t="shared" ref="K36:N42" si="8">C36/$G36*100</f>
        <v>61.418047882136285</v>
      </c>
      <c r="L36" s="4">
        <f t="shared" si="8"/>
        <v>45.488029465930019</v>
      </c>
      <c r="M36" s="4">
        <f t="shared" si="8"/>
        <v>2.9619398403928789</v>
      </c>
      <c r="N36" s="4">
        <f t="shared" si="8"/>
        <v>12.968078575813383</v>
      </c>
      <c r="S36" s="19"/>
      <c r="T36" s="20"/>
      <c r="U36" s="1"/>
      <c r="V36" s="1"/>
      <c r="W36" s="1"/>
      <c r="X36" s="1"/>
    </row>
    <row r="37" spans="1:24" x14ac:dyDescent="0.3">
      <c r="A37" s="233"/>
      <c r="B37" s="11" t="s">
        <v>33</v>
      </c>
      <c r="C37" s="13">
        <v>1040</v>
      </c>
      <c r="D37" s="13">
        <v>655</v>
      </c>
      <c r="E37" s="13">
        <v>73</v>
      </c>
      <c r="F37" s="13">
        <v>312</v>
      </c>
      <c r="G37" s="13">
        <v>3112</v>
      </c>
      <c r="I37" s="235"/>
      <c r="J37" s="11" t="s">
        <v>33</v>
      </c>
      <c r="K37" s="4">
        <f t="shared" si="8"/>
        <v>33.419023136246793</v>
      </c>
      <c r="L37" s="4">
        <f t="shared" si="8"/>
        <v>21.047557840616967</v>
      </c>
      <c r="M37" s="4">
        <f t="shared" si="8"/>
        <v>2.3457583547557839</v>
      </c>
      <c r="N37" s="4">
        <f t="shared" si="8"/>
        <v>10.025706940874036</v>
      </c>
      <c r="S37" s="19"/>
      <c r="T37" s="20"/>
      <c r="U37" s="1"/>
      <c r="V37" s="1"/>
      <c r="W37" s="1"/>
      <c r="X37" s="1"/>
    </row>
    <row r="38" spans="1:24" x14ac:dyDescent="0.3">
      <c r="A38" s="233"/>
      <c r="B38" s="16" t="s">
        <v>19</v>
      </c>
      <c r="C38" s="13">
        <v>3861</v>
      </c>
      <c r="D38" s="13">
        <v>2586</v>
      </c>
      <c r="E38" s="13">
        <v>172</v>
      </c>
      <c r="F38" s="13">
        <v>1103</v>
      </c>
      <c r="G38" s="13">
        <v>11248</v>
      </c>
      <c r="I38" s="235"/>
      <c r="J38" s="22" t="s">
        <v>19</v>
      </c>
      <c r="K38" s="4">
        <f t="shared" si="8"/>
        <v>34.326102418207682</v>
      </c>
      <c r="L38" s="4">
        <f t="shared" si="8"/>
        <v>22.990753911806543</v>
      </c>
      <c r="M38" s="4">
        <f t="shared" si="8"/>
        <v>1.5291607396870555</v>
      </c>
      <c r="N38" s="4">
        <f t="shared" si="8"/>
        <v>9.806187766714082</v>
      </c>
      <c r="S38" s="19"/>
      <c r="T38" s="20"/>
      <c r="U38" s="1"/>
      <c r="V38" s="1"/>
      <c r="W38" s="1"/>
      <c r="X38" s="1"/>
    </row>
    <row r="39" spans="1:24" ht="15" customHeight="1" x14ac:dyDescent="0.3">
      <c r="A39" s="232" t="s">
        <v>21</v>
      </c>
      <c r="B39" s="29"/>
      <c r="C39" s="13"/>
      <c r="D39" s="13"/>
      <c r="E39" s="13"/>
      <c r="F39" s="13"/>
      <c r="G39" s="13"/>
      <c r="I39" s="234" t="s">
        <v>21</v>
      </c>
      <c r="J39" s="30"/>
      <c r="K39" s="4"/>
      <c r="L39" s="4"/>
      <c r="M39" s="4"/>
      <c r="N39" s="4"/>
      <c r="S39" s="19"/>
      <c r="T39" s="20"/>
      <c r="U39" s="1"/>
      <c r="V39" s="1"/>
      <c r="W39" s="1"/>
      <c r="X39" s="1"/>
    </row>
    <row r="40" spans="1:24" x14ac:dyDescent="0.3">
      <c r="A40" s="233"/>
      <c r="B40" s="16" t="s">
        <v>18</v>
      </c>
      <c r="C40" s="13">
        <v>4430</v>
      </c>
      <c r="D40" s="13">
        <v>3016</v>
      </c>
      <c r="E40" s="13">
        <v>309</v>
      </c>
      <c r="F40" s="13">
        <v>1105</v>
      </c>
      <c r="G40" s="13">
        <v>7239</v>
      </c>
      <c r="I40" s="235"/>
      <c r="J40" s="22" t="s">
        <v>18</v>
      </c>
      <c r="K40" s="4">
        <f t="shared" si="8"/>
        <v>61.196297831192162</v>
      </c>
      <c r="L40" s="4">
        <f t="shared" si="8"/>
        <v>41.663213150987701</v>
      </c>
      <c r="M40" s="4">
        <f t="shared" si="8"/>
        <v>4.2685453791960217</v>
      </c>
      <c r="N40" s="4">
        <f t="shared" si="8"/>
        <v>15.264539301008426</v>
      </c>
      <c r="S40" s="19"/>
      <c r="T40" s="20"/>
      <c r="U40" s="1"/>
      <c r="V40" s="1"/>
      <c r="W40" s="1"/>
      <c r="X40" s="1"/>
    </row>
    <row r="41" spans="1:24" x14ac:dyDescent="0.3">
      <c r="A41" s="233"/>
      <c r="B41" s="11" t="s">
        <v>33</v>
      </c>
      <c r="C41" s="13">
        <v>1564</v>
      </c>
      <c r="D41" s="13">
        <v>892</v>
      </c>
      <c r="E41" s="13">
        <v>116</v>
      </c>
      <c r="F41" s="13">
        <v>556</v>
      </c>
      <c r="G41" s="13">
        <v>4930</v>
      </c>
      <c r="I41" s="235"/>
      <c r="J41" s="11" t="s">
        <v>33</v>
      </c>
      <c r="K41" s="4">
        <f t="shared" si="8"/>
        <v>31.724137931034484</v>
      </c>
      <c r="L41" s="4">
        <f t="shared" si="8"/>
        <v>18.093306288032455</v>
      </c>
      <c r="M41" s="4">
        <f t="shared" si="8"/>
        <v>2.3529411764705883</v>
      </c>
      <c r="N41" s="4">
        <f t="shared" si="8"/>
        <v>11.27789046653144</v>
      </c>
      <c r="S41" s="19"/>
      <c r="T41" s="20"/>
      <c r="U41" s="1"/>
      <c r="V41" s="1"/>
      <c r="W41" s="1"/>
      <c r="X41" s="1"/>
    </row>
    <row r="42" spans="1:24" x14ac:dyDescent="0.3">
      <c r="A42" s="236"/>
      <c r="B42" s="16" t="s">
        <v>19</v>
      </c>
      <c r="C42" s="13">
        <v>6763</v>
      </c>
      <c r="D42" s="13">
        <v>4369</v>
      </c>
      <c r="E42" s="13">
        <v>207</v>
      </c>
      <c r="F42" s="13">
        <v>2187</v>
      </c>
      <c r="G42" s="13">
        <v>17542</v>
      </c>
      <c r="I42" s="237"/>
      <c r="J42" s="22" t="s">
        <v>19</v>
      </c>
      <c r="K42" s="4">
        <f t="shared" si="8"/>
        <v>38.553186637783604</v>
      </c>
      <c r="L42" s="4">
        <f t="shared" si="8"/>
        <v>24.905940029643141</v>
      </c>
      <c r="M42" s="4">
        <f t="shared" si="8"/>
        <v>1.1800250826587617</v>
      </c>
      <c r="N42" s="4">
        <f t="shared" si="8"/>
        <v>12.467221525481701</v>
      </c>
      <c r="S42" s="19"/>
      <c r="T42" s="20"/>
      <c r="U42" s="1"/>
      <c r="V42" s="1"/>
      <c r="W42" s="1"/>
      <c r="X42" s="1"/>
    </row>
    <row r="43" spans="1:24" x14ac:dyDescent="0.3">
      <c r="A43" s="18"/>
      <c r="F43" s="45"/>
      <c r="G43" s="36">
        <f>SUM(G36:G42)</f>
        <v>50587</v>
      </c>
      <c r="I43" s="21"/>
      <c r="N43" s="46"/>
      <c r="S43" s="20"/>
      <c r="T43" s="20"/>
      <c r="U43" s="20"/>
      <c r="V43" s="20"/>
      <c r="W43" s="20"/>
    </row>
    <row r="44" spans="1:24" x14ac:dyDescent="0.3">
      <c r="A44" s="18"/>
      <c r="F44" s="45"/>
      <c r="G44" s="45"/>
      <c r="I44" s="21"/>
      <c r="N44" s="46"/>
      <c r="S44" s="20"/>
      <c r="T44" s="20"/>
      <c r="U44" s="20"/>
      <c r="V44" s="20"/>
      <c r="W44" s="20"/>
    </row>
    <row r="45" spans="1:24" x14ac:dyDescent="0.3">
      <c r="O45" s="1"/>
    </row>
    <row r="46" spans="1:24" x14ac:dyDescent="0.3">
      <c r="H46" s="1"/>
      <c r="N46" s="12"/>
      <c r="R46" s="1"/>
      <c r="S46" s="1"/>
      <c r="T46" s="1"/>
      <c r="U46" s="1"/>
      <c r="V46" s="1"/>
      <c r="W46" s="20"/>
    </row>
    <row r="47" spans="1:24" x14ac:dyDescent="0.3">
      <c r="O47" s="1"/>
    </row>
  </sheetData>
  <mergeCells count="61">
    <mergeCell ref="A9:F9"/>
    <mergeCell ref="I9:M9"/>
    <mergeCell ref="A10:A11"/>
    <mergeCell ref="B10:B11"/>
    <mergeCell ref="C10:C11"/>
    <mergeCell ref="D10:E10"/>
    <mergeCell ref="F10:F11"/>
    <mergeCell ref="I10:I11"/>
    <mergeCell ref="J10:J11"/>
    <mergeCell ref="K10:K11"/>
    <mergeCell ref="L10:M10"/>
    <mergeCell ref="A17:F17"/>
    <mergeCell ref="I17:M17"/>
    <mergeCell ref="A18:A19"/>
    <mergeCell ref="B18:B19"/>
    <mergeCell ref="C18:C19"/>
    <mergeCell ref="D18:E18"/>
    <mergeCell ref="F18:F19"/>
    <mergeCell ref="I18:I19"/>
    <mergeCell ref="J18:J19"/>
    <mergeCell ref="K18:K19"/>
    <mergeCell ref="L18:M18"/>
    <mergeCell ref="M33:N33"/>
    <mergeCell ref="A24:F24"/>
    <mergeCell ref="I24:M24"/>
    <mergeCell ref="A25:A26"/>
    <mergeCell ref="B25:B26"/>
    <mergeCell ref="C25:C26"/>
    <mergeCell ref="D25:E25"/>
    <mergeCell ref="F25:F26"/>
    <mergeCell ref="I25:I26"/>
    <mergeCell ref="J25:J26"/>
    <mergeCell ref="K25:K26"/>
    <mergeCell ref="L25:M25"/>
    <mergeCell ref="A35:A38"/>
    <mergeCell ref="I35:I38"/>
    <mergeCell ref="A39:A42"/>
    <mergeCell ref="I39:I42"/>
    <mergeCell ref="A32:G32"/>
    <mergeCell ref="I32:N32"/>
    <mergeCell ref="A33:A34"/>
    <mergeCell ref="B33:B34"/>
    <mergeCell ref="C33:C34"/>
    <mergeCell ref="D33:D34"/>
    <mergeCell ref="E33:F33"/>
    <mergeCell ref="G33:G34"/>
    <mergeCell ref="I33:I34"/>
    <mergeCell ref="J33:J34"/>
    <mergeCell ref="K33:K34"/>
    <mergeCell ref="L33:L34"/>
    <mergeCell ref="A3:F3"/>
    <mergeCell ref="I3:M3"/>
    <mergeCell ref="A4:A5"/>
    <mergeCell ref="B4:B5"/>
    <mergeCell ref="C4:C5"/>
    <mergeCell ref="D4:E4"/>
    <mergeCell ref="F4:F5"/>
    <mergeCell ref="I4:I5"/>
    <mergeCell ref="J4:J5"/>
    <mergeCell ref="K4:K5"/>
    <mergeCell ref="L4:M4"/>
  </mergeCells>
  <conditionalFormatting sqref="S47:W1048576 R46:V46 S45:W45">
    <cfRule type="cellIs" dxfId="21" priority="29" operator="lessThan">
      <formula>-5</formula>
    </cfRule>
    <cfRule type="cellIs" dxfId="20" priority="30" operator="greaterThan">
      <formula>5</formula>
    </cfRule>
  </conditionalFormatting>
  <conditionalFormatting sqref="T6:W6">
    <cfRule type="cellIs" dxfId="19" priority="19" operator="lessThan">
      <formula>-5</formula>
    </cfRule>
    <cfRule type="cellIs" dxfId="18" priority="20" operator="greaterThan">
      <formula>5</formula>
    </cfRule>
  </conditionalFormatting>
  <conditionalFormatting sqref="T6:W6">
    <cfRule type="cellIs" dxfId="17" priority="17" operator="lessThan">
      <formula>-3</formula>
    </cfRule>
    <cfRule type="cellIs" dxfId="16" priority="18" operator="greaterThan">
      <formula>3</formula>
    </cfRule>
  </conditionalFormatting>
  <conditionalFormatting sqref="T12:W14">
    <cfRule type="cellIs" dxfId="15" priority="15" operator="lessThan">
      <formula>-5</formula>
    </cfRule>
    <cfRule type="cellIs" dxfId="14" priority="16" operator="greaterThan">
      <formula>5</formula>
    </cfRule>
  </conditionalFormatting>
  <conditionalFormatting sqref="T12:W14">
    <cfRule type="cellIs" dxfId="13" priority="13" operator="lessThan">
      <formula>-3</formula>
    </cfRule>
    <cfRule type="cellIs" dxfId="12" priority="14" operator="greaterThan">
      <formula>3</formula>
    </cfRule>
  </conditionalFormatting>
  <conditionalFormatting sqref="T20:W21">
    <cfRule type="cellIs" dxfId="11" priority="11" operator="lessThan">
      <formula>-5</formula>
    </cfRule>
    <cfRule type="cellIs" dxfId="10" priority="12" operator="greaterThan">
      <formula>5</formula>
    </cfRule>
  </conditionalFormatting>
  <conditionalFormatting sqref="T20:W21">
    <cfRule type="cellIs" dxfId="9" priority="9" operator="lessThan">
      <formula>-3</formula>
    </cfRule>
    <cfRule type="cellIs" dxfId="8" priority="10" operator="greaterThan">
      <formula>3</formula>
    </cfRule>
  </conditionalFormatting>
  <conditionalFormatting sqref="T27:W29">
    <cfRule type="cellIs" dxfId="7" priority="7" operator="lessThan">
      <formula>-5</formula>
    </cfRule>
    <cfRule type="cellIs" dxfId="6" priority="8" operator="greaterThan">
      <formula>5</formula>
    </cfRule>
  </conditionalFormatting>
  <conditionalFormatting sqref="T27:W29">
    <cfRule type="cellIs" dxfId="5" priority="5" operator="lessThan">
      <formula>-3</formula>
    </cfRule>
    <cfRule type="cellIs" dxfId="4" priority="6" operator="greaterThan">
      <formula>3</formula>
    </cfRule>
  </conditionalFormatting>
  <conditionalFormatting sqref="U36:X42">
    <cfRule type="cellIs" dxfId="3" priority="3" operator="lessThan">
      <formula>-5</formula>
    </cfRule>
    <cfRule type="cellIs" dxfId="2" priority="4" operator="greaterThan">
      <formula>5</formula>
    </cfRule>
  </conditionalFormatting>
  <conditionalFormatting sqref="U36:X42">
    <cfRule type="cellIs" dxfId="1" priority="1" operator="lessThan">
      <formula>-3</formula>
    </cfRule>
    <cfRule type="cellIs" dxfId="0" priority="2" operator="greaterThan">
      <formula>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List of Tables</vt:lpstr>
      <vt:lpstr>Unweighted Count</vt:lpstr>
      <vt:lpstr>Overall</vt:lpstr>
      <vt:lpstr>4yr Public</vt:lpstr>
      <vt:lpstr>2yr Public</vt:lpstr>
      <vt:lpstr>4yr Private Nonprofit</vt:lpstr>
      <vt:lpstr>4yr Private For-Profit</vt:lpstr>
      <vt:lpstr>Stateline Analysis</vt:lpstr>
      <vt:lpstr>Multistate Starters</vt:lpstr>
      <vt:lpstr>Overall!Print_Area</vt:lpstr>
    </vt:vector>
  </TitlesOfParts>
  <Company>Indiana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Eunkyoung</dc:creator>
  <cp:lastModifiedBy>Faye Huie</cp:lastModifiedBy>
  <cp:lastPrinted>2013-09-24T20:41:00Z</cp:lastPrinted>
  <dcterms:created xsi:type="dcterms:W3CDTF">2012-08-28T16:41:00Z</dcterms:created>
  <dcterms:modified xsi:type="dcterms:W3CDTF">2018-12-10T20:06:30Z</dcterms:modified>
</cp:coreProperties>
</file>