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etd\Documents\Signature 9\Sig 9 Revised Tables &amp; Charts_ June 30 2015\"/>
    </mc:Choice>
  </mc:AlternateContent>
  <bookViews>
    <workbookView xWindow="0" yWindow="0" windowWidth="20490" windowHeight="7695" tabRatio="769" activeTab="3"/>
  </bookViews>
  <sheets>
    <sheet name="Table 1" sheetId="7" r:id="rId1"/>
    <sheet name="Table 2" sheetId="39" r:id="rId2"/>
    <sheet name="Table 3" sheetId="31" r:id="rId3"/>
    <sheet name="Table 4" sheetId="10" r:id="rId4"/>
    <sheet name="Table 5" sheetId="8" r:id="rId5"/>
    <sheet name="Table 6a " sheetId="34" r:id="rId6"/>
    <sheet name="Table 6b" sheetId="43" r:id="rId7"/>
    <sheet name="Table 7a." sheetId="29" r:id="rId8"/>
    <sheet name="Table 7b" sheetId="42" r:id="rId9"/>
    <sheet name="Table 8" sheetId="36" r:id="rId10"/>
    <sheet name="Table 9" sheetId="14" r:id="rId11"/>
    <sheet name="Table 10" sheetId="37" r:id="rId12"/>
    <sheet name="Table 11" sheetId="18" r:id="rId13"/>
    <sheet name="Table 12" sheetId="33" r:id="rId14"/>
    <sheet name="Table 13" sheetId="1" r:id="rId15"/>
    <sheet name="Table 14" sheetId="2" r:id="rId16"/>
    <sheet name="Table 15" sheetId="3" r:id="rId17"/>
    <sheet name="Table 16" sheetId="4" r:id="rId18"/>
    <sheet name="Table 17." sheetId="5" r:id="rId19"/>
    <sheet name="Table 18" sheetId="6" r:id="rId20"/>
    <sheet name="Table 19" sheetId="32" r:id="rId21"/>
  </sheets>
  <calcPr calcId="152511"/>
</workbook>
</file>

<file path=xl/calcChain.xml><?xml version="1.0" encoding="utf-8"?>
<calcChain xmlns="http://schemas.openxmlformats.org/spreadsheetml/2006/main">
  <c r="J9" i="43" l="1"/>
  <c r="I8" i="43"/>
  <c r="H8" i="43"/>
  <c r="G8" i="43"/>
  <c r="J7" i="43"/>
  <c r="J8" i="43" s="1"/>
  <c r="I5" i="43"/>
  <c r="I6" i="43" s="1"/>
  <c r="H5" i="43"/>
  <c r="H6" i="43" s="1"/>
  <c r="G5" i="43"/>
  <c r="J5" i="43" l="1"/>
  <c r="J6" i="43" s="1"/>
  <c r="J10" i="43" s="1"/>
  <c r="G6" i="43"/>
  <c r="J12" i="14" l="1"/>
  <c r="J10" i="14"/>
  <c r="J11" i="14" s="1"/>
  <c r="J8" i="14"/>
  <c r="J9" i="14" l="1"/>
  <c r="J13" i="14" s="1"/>
  <c r="O6" i="42"/>
  <c r="L7" i="42" s="1"/>
  <c r="I9" i="8"/>
  <c r="I10" i="8" s="1"/>
  <c r="I7" i="8"/>
  <c r="I8" i="8" s="1"/>
  <c r="I12" i="8" s="1"/>
  <c r="I11" i="8"/>
  <c r="F7" i="42" l="1"/>
  <c r="J7" i="42"/>
  <c r="N7" i="42"/>
  <c r="D7" i="42"/>
  <c r="H7" i="42"/>
  <c r="P7" i="29"/>
  <c r="P6" i="29"/>
  <c r="D8" i="1"/>
  <c r="C8" i="1"/>
  <c r="O7" i="42" l="1"/>
</calcChain>
</file>

<file path=xl/sharedStrings.xml><?xml version="1.0" encoding="utf-8"?>
<sst xmlns="http://schemas.openxmlformats.org/spreadsheetml/2006/main" count="657" uniqueCount="146">
  <si>
    <t>Once</t>
  </si>
  <si>
    <t>Twice</t>
  </si>
  <si>
    <t xml:space="preserve">Three Times or more </t>
  </si>
  <si>
    <t>Frequency of Transfer</t>
  </si>
  <si>
    <t>Weighted Count</t>
  </si>
  <si>
    <t>% of All Transfer Students</t>
  </si>
  <si>
    <t>Transfer</t>
  </si>
  <si>
    <t>Nontransfer</t>
  </si>
  <si>
    <t>Total Enrollment Cohort</t>
  </si>
  <si>
    <t>Public</t>
  </si>
  <si>
    <t>Private Non-Profit</t>
  </si>
  <si>
    <t>%*</t>
  </si>
  <si>
    <t>* Share of students over entire starting cohort by enrollment intensity type</t>
  </si>
  <si>
    <t>Average Frequency of Transfer</t>
  </si>
  <si>
    <t>Transfers who Transferred
 More Than Once</t>
  </si>
  <si>
    <t xml:space="preserve">Three Times 
or more </t>
  </si>
  <si>
    <t>Frequency 
of Transfer</t>
  </si>
  <si>
    <t>Total Transfer/
Nontransfer</t>
  </si>
  <si>
    <t xml:space="preserve">Three Times
or more </t>
  </si>
  <si>
    <t>Transfers who Transferred 
More Than Once</t>
  </si>
  <si>
    <t>Mixed Enrollment</t>
  </si>
  <si>
    <t>Exclusively Full-Time</t>
  </si>
  <si>
    <t>Exclusively Part-Time</t>
  </si>
  <si>
    <t xml:space="preserve"> Public</t>
  </si>
  <si>
    <t xml:space="preserve">Exclusively Part-Time </t>
  </si>
  <si>
    <t>Cohort Total</t>
  </si>
  <si>
    <t>% of Entire Cohort</t>
  </si>
  <si>
    <t>Fall 2008</t>
  </si>
  <si>
    <t>Private 
Non-Profit</t>
  </si>
  <si>
    <t>Private  
For-profit</t>
  </si>
  <si>
    <t>Cohort*</t>
  </si>
  <si>
    <t>Year 1</t>
  </si>
  <si>
    <t>(2008-09)</t>
  </si>
  <si>
    <t>(2009-10)</t>
  </si>
  <si>
    <t>(2010-11)</t>
  </si>
  <si>
    <t>(2011-12)</t>
  </si>
  <si>
    <t>(2012-13)</t>
  </si>
  <si>
    <t>(2013-14)</t>
  </si>
  <si>
    <t>Institutions</t>
  </si>
  <si>
    <t>Transferred</t>
  </si>
  <si>
    <t xml:space="preserve">Did Not Transfer </t>
  </si>
  <si>
    <t>FOUR-YEAR</t>
  </si>
  <si>
    <t>TWO-YEAR</t>
  </si>
  <si>
    <t>Within-State Transfer</t>
  </si>
  <si>
    <t>Out-of-State Transfer</t>
  </si>
  <si>
    <t>*Share of students over entire starting cohort by institution type.</t>
  </si>
  <si>
    <t>Year 2</t>
  </si>
  <si>
    <t>Year 3</t>
  </si>
  <si>
    <t>Year 4</t>
  </si>
  <si>
    <t>Year 5</t>
  </si>
  <si>
    <t>Year 6</t>
  </si>
  <si>
    <t>Total</t>
  </si>
  <si>
    <t xml:space="preserve">Destination </t>
  </si>
  <si>
    <t>Institution</t>
  </si>
  <si>
    <t>Two-Year</t>
  </si>
  <si>
    <t>Two-Year Public</t>
  </si>
  <si>
    <t>Four-Year Public</t>
  </si>
  <si>
    <t>Four-Year Private Non-Profit</t>
  </si>
  <si>
    <t xml:space="preserve">Four-Year Private For-Profit </t>
  </si>
  <si>
    <t>Four-Year</t>
  </si>
  <si>
    <t>Private</t>
  </si>
  <si>
    <t>Non-Profit</t>
  </si>
  <si>
    <t>For-Profit</t>
  </si>
  <si>
    <t>**Cells with weighted counts below 10.</t>
  </si>
  <si>
    <t>Private For-Profit</t>
  </si>
  <si>
    <t>Total Transfer/        Nontransfer</t>
  </si>
  <si>
    <t>Men</t>
  </si>
  <si>
    <t>Women</t>
  </si>
  <si>
    <t>Total Transfer</t>
  </si>
  <si>
    <t xml:space="preserve">Cohort Total  </t>
  </si>
  <si>
    <t xml:space="preserve">Private </t>
  </si>
  <si>
    <t>*Percentage within institution type.</t>
  </si>
  <si>
    <t xml:space="preserve">Destination Institution </t>
  </si>
  <si>
    <t>Four-Year Private For-Profit</t>
  </si>
  <si>
    <t>%</t>
  </si>
  <si>
    <t xml:space="preserve">Mixed Enrollment </t>
  </si>
  <si>
    <t>Summer Swirl</t>
  </si>
  <si>
    <t>Non-Summer Transfer</t>
  </si>
  <si>
    <t>% of all Transfer Students Within the Fall 2008 Cohort</t>
  </si>
  <si>
    <t>All Four-Year</t>
  </si>
  <si>
    <t>Starting Institution</t>
  </si>
  <si>
    <t xml:space="preserve">Starting </t>
  </si>
  <si>
    <t>Starting</t>
  </si>
  <si>
    <t xml:space="preserve"> </t>
  </si>
  <si>
    <t xml:space="preserve">Total </t>
  </si>
  <si>
    <t>Two-Year Private Non-Profit</t>
  </si>
  <si>
    <t>Two-Year Private For-Profit</t>
  </si>
  <si>
    <t>Two-Year Private Nonprofit</t>
  </si>
  <si>
    <t>Entire Cohort</t>
  </si>
  <si>
    <t>Data in this table are displayed in the report in Figure 5.</t>
  </si>
  <si>
    <t>Data in this table are displayed in the report in Figure 2.</t>
  </si>
  <si>
    <t>Data in this table are displayed in the report in Figure 4.</t>
  </si>
  <si>
    <t>Data in this table are displayed in the report in Figure 7.</t>
  </si>
  <si>
    <t>Data in this table are displayed in the report in Figure D.</t>
  </si>
  <si>
    <t>Data in this table are displayed in the report in Figure 8, Figure 9 and Figure 10.</t>
  </si>
  <si>
    <t>Transfers*</t>
  </si>
  <si>
    <t>Non-transfers</t>
  </si>
  <si>
    <t>*The sum of all institutional cohorts in this table does not equal the total fall 2008 cohort (n= 3,629,429) due to differences in applied weighting.</t>
  </si>
  <si>
    <t>All Two-Year</t>
  </si>
  <si>
    <t>**</t>
  </si>
  <si>
    <t>*Share of students over entire starting cohort by starting institution type.</t>
  </si>
  <si>
    <t>*Share of students over entire starting cohort by institution sector of starting institution.</t>
  </si>
  <si>
    <t>Enrollment Intensity</t>
  </si>
  <si>
    <t>*Share of students over entire full-time cohort by starting institution type.</t>
  </si>
  <si>
    <t>*Share of students over entire part-time cohort by starting institution type.</t>
  </si>
  <si>
    <t>*Share of students over entire mixed enrollment cohort by starting institution type.</t>
  </si>
  <si>
    <t>*Average frequency of transfer among students who transferred = 1.77.</t>
  </si>
  <si>
    <t>Four-Year**</t>
  </si>
  <si>
    <t>Total Transfers</t>
  </si>
  <si>
    <t>% of Total Cohort</t>
  </si>
  <si>
    <t>N</t>
  </si>
  <si>
    <t xml:space="preserve"> Total</t>
  </si>
  <si>
    <t>Note: The sum of the values in the columns for men and women (n = 3,372,534) excludes students with missing gender data (7.08%)</t>
  </si>
  <si>
    <t>First Transfer</t>
  </si>
  <si>
    <t>% of all Transfers Within the Fall 2008 Cohort</t>
  </si>
  <si>
    <t>Table 1. Total Initial Enrollments by Sector and Control of Starting Institution, Fall 2008 Cohort</t>
  </si>
  <si>
    <t>Table 2. Total Transfer and Mobility, Fall 2008 Cohort</t>
  </si>
  <si>
    <t>Table 3. Transfer and Mobility of Students by Gender, Fall 2008 Cohort</t>
  </si>
  <si>
    <t>Table 5. Total Transfer and Mobility for Students who Began at Four-Year Institutions, Fall 2008 Cohort</t>
  </si>
  <si>
    <t>Table 19. Transfer and Mobility 2008-2014 by Sector and Control of Starting Institution Among Exclusively Part-Time Students, Fall 2008 Cohort</t>
  </si>
  <si>
    <t>Table 4.  Transfer and Mobility of Students Who Transferred/Did Not Transfer 2008–2014 by Sector and Control of Starting Institution, Fall 2008 Cohort</t>
  </si>
  <si>
    <t>Table 7b. Timing of Transfer and Mobility 2008–2014, All Transfer Students, Fall 2008 Cohort</t>
  </si>
  <si>
    <t>Table 8. Timing of Transfer and Mobility 2008–2014 by Enrollment Intensity, Fall 2008 Cohort</t>
  </si>
  <si>
    <t>Table 9. Transfer and Mobility Within State and Out of State 2008–2014 by Sector and Control of Starting Institution, All Transfer Students, Fall 2008 Cohort</t>
  </si>
  <si>
    <t>Table 10. Timing of First Transfer and Mobility 2008–2014 by Sector of Both Starting and Destination Institution, All Transfer Students, 
Fall 2008 Cohort</t>
  </si>
  <si>
    <t xml:space="preserve">Table 11. Timing of First Transfer and Mobility 2008–2014 by Sector and Control of Starting and Destination Institution, Transfer Students Who Started at Each Institution Type, Fall 2008 Cohort </t>
  </si>
  <si>
    <t>Table 12. Timing of First Transfer and Mobility 2008–2014 by Sector and Control of Starting and Destination Institution, Transfer Students Who Started at Each Institution Type, Fall 2008 Cohort</t>
  </si>
  <si>
    <t>Table 13. Frequency of Transfer and Mobility, 2008-2014, Fall 2008 Cohort</t>
  </si>
  <si>
    <t>Table 14. Frequency and Total of Transfer and Mobility/Nontransfer 2008-2014 by Sector and Control of Starting Institutions, Fall 2008 Cohort</t>
  </si>
  <si>
    <t>Table 15. Frequency and Total of Transfer and Mobility/Nontransfer 2008–2014 by Enrollment Intensity, Fall 2008 Cohort</t>
  </si>
  <si>
    <t>Table 16. Average Frequency of Transfer and Mobility Among Students Who Transferred 2008–2014 by Enrollment Intensity, Fall 2008 Cohort</t>
  </si>
  <si>
    <t>Table 17. Transfer and Mobility 2008-2014 by Sector and Control of Starting Institution Among Exclusively Full-Time Students, Fall 2008 Cohort</t>
  </si>
  <si>
    <t>Table 19. Transfer and Mobility 2008-2014 by Sector and Control of Starting Institution Among Mixed Enrollment Students, Fall 2008 Cohort</t>
  </si>
  <si>
    <t>*All transfers are counted (as opposed to only first transfers demonstrated in Table 7a)</t>
  </si>
  <si>
    <t>*Includes post degree transfers from 2 year public institutions ( n=67,378). This number does not equal the number in Table 2 (n=68,922) due to differences in applied weighting.</t>
  </si>
  <si>
    <t>Table 6b. Total Transfer and Mobility to Two-Year Public Institutions for Students who Began at Four-Year Institutions, Fall 2008 Cohort</t>
  </si>
  <si>
    <t>Data in this table are displayed in the report in Figure I1.</t>
  </si>
  <si>
    <t>Data in this table are displayed in the report in Figure 1.</t>
  </si>
  <si>
    <t>Data in this table are displayed in the report in Figure 3.</t>
  </si>
  <si>
    <r>
      <t xml:space="preserve">Data in this table are displayed in the report in </t>
    </r>
    <r>
      <rPr>
        <i/>
        <sz val="10"/>
        <color rgb="FF000000"/>
        <rFont val="Calibri"/>
        <family val="2"/>
        <scheme val="minor"/>
      </rPr>
      <t>Figure 6.</t>
    </r>
  </si>
  <si>
    <t>*Includes post degree transfers only for students who started in 2-year public institutions ( n=68,922).</t>
  </si>
  <si>
    <t xml:space="preserve"> Public*</t>
  </si>
  <si>
    <t>**Includes post degree transfers for students who began at 2-year public institutions (n=56,007).</t>
  </si>
  <si>
    <t>Note: This figure excludes the movement of students into and out of multistate institutions. Because many for-profit institutions are multistate, N for four-year private for-profit institutions is lower in this table than in other tables.</t>
  </si>
  <si>
    <t>Table 7a. Timing of First Transfer or Mobility 2008–2014, All Transfer Students, Fall 2008 Cohort</t>
  </si>
  <si>
    <t>Table 6a. Destination of First Transfer or Mobility 2008–2014 by Sector and Control of Starting Institution, All Transfer Students, Fall 2008 Cohort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</si>
</sst>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"/>
    <numFmt numFmtId="165" formatCode="#,##0.00000"/>
    <numFmt numFmtId="166" formatCode="0.000000000000000%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i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98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0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Border="1"/>
    <xf numFmtId="0" fontId="6" fillId="2" borderId="0" xfId="0" applyFont="1" applyFill="1" applyBorder="1"/>
    <xf numFmtId="0" fontId="0" fillId="2" borderId="0" xfId="0" applyFill="1"/>
    <xf numFmtId="0" fontId="6" fillId="2" borderId="0" xfId="0" applyFont="1" applyFill="1"/>
    <xf numFmtId="0" fontId="2" fillId="2" borderId="0" xfId="0" applyFont="1" applyFill="1"/>
    <xf numFmtId="0" fontId="7" fillId="2" borderId="0" xfId="0" applyFont="1" applyFill="1"/>
    <xf numFmtId="0" fontId="0" fillId="0" borderId="0" xfId="0" applyAlignment="1"/>
    <xf numFmtId="0" fontId="4" fillId="0" borderId="0" xfId="0" applyFont="1" applyAlignment="1"/>
    <xf numFmtId="0" fontId="6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3" fillId="0" borderId="0" xfId="0" applyFont="1" applyAlignment="1">
      <alignment vertical="top"/>
    </xf>
    <xf numFmtId="0" fontId="0" fillId="3" borderId="0" xfId="0" applyFill="1"/>
    <xf numFmtId="0" fontId="0" fillId="0" borderId="2" xfId="0" applyBorder="1"/>
    <xf numFmtId="0" fontId="4" fillId="0" borderId="2" xfId="0" applyFont="1" applyBorder="1"/>
    <xf numFmtId="0" fontId="0" fillId="0" borderId="0" xfId="0" applyBorder="1"/>
    <xf numFmtId="0" fontId="4" fillId="0" borderId="0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4" borderId="3" xfId="0" applyFont="1" applyFill="1" applyBorder="1"/>
    <xf numFmtId="0" fontId="0" fillId="4" borderId="0" xfId="0" applyFill="1"/>
    <xf numFmtId="0" fontId="0" fillId="4" borderId="2" xfId="0" applyFill="1" applyBorder="1"/>
    <xf numFmtId="0" fontId="3" fillId="0" borderId="2" xfId="0" applyFont="1" applyBorder="1"/>
    <xf numFmtId="0" fontId="3" fillId="0" borderId="0" xfId="0" applyFont="1" applyBorder="1"/>
    <xf numFmtId="0" fontId="3" fillId="4" borderId="3" xfId="0" applyFont="1" applyFill="1" applyBorder="1"/>
    <xf numFmtId="0" fontId="3" fillId="4" borderId="2" xfId="0" applyFont="1" applyFill="1" applyBorder="1"/>
    <xf numFmtId="0" fontId="0" fillId="0" borderId="3" xfId="0" applyBorder="1"/>
    <xf numFmtId="0" fontId="4" fillId="0" borderId="0" xfId="0" applyFont="1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4" fillId="4" borderId="3" xfId="0" applyFont="1" applyFill="1" applyBorder="1" applyAlignment="1">
      <alignment vertical="top" wrapText="1"/>
    </xf>
    <xf numFmtId="0" fontId="0" fillId="4" borderId="3" xfId="0" applyFill="1" applyBorder="1"/>
    <xf numFmtId="0" fontId="1" fillId="0" borderId="2" xfId="0" applyFont="1" applyBorder="1"/>
    <xf numFmtId="0" fontId="4" fillId="4" borderId="2" xfId="0" applyFont="1" applyFill="1" applyBorder="1"/>
    <xf numFmtId="0" fontId="6" fillId="2" borderId="1" xfId="0" applyFont="1" applyFill="1" applyBorder="1"/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left" vertical="top"/>
    </xf>
    <xf numFmtId="0" fontId="3" fillId="0" borderId="3" xfId="0" applyFont="1" applyBorder="1" applyAlignment="1">
      <alignment vertical="top"/>
    </xf>
    <xf numFmtId="0" fontId="3" fillId="4" borderId="2" xfId="0" applyFont="1" applyFill="1" applyBorder="1" applyAlignment="1">
      <alignment vertical="top"/>
    </xf>
    <xf numFmtId="0" fontId="0" fillId="0" borderId="2" xfId="0" applyFont="1" applyBorder="1" applyAlignment="1">
      <alignment vertical="top"/>
    </xf>
    <xf numFmtId="0" fontId="4" fillId="0" borderId="2" xfId="0" applyFont="1" applyBorder="1" applyAlignment="1">
      <alignment horizontal="left" wrapText="1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6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/>
    <xf numFmtId="0" fontId="6" fillId="2" borderId="0" xfId="0" applyFont="1" applyFill="1" applyAlignment="1">
      <alignment horizontal="center"/>
    </xf>
    <xf numFmtId="0" fontId="4" fillId="4" borderId="0" xfId="0" applyFont="1" applyFill="1" applyBorder="1"/>
    <xf numFmtId="0" fontId="3" fillId="0" borderId="0" xfId="0" applyFont="1" applyBorder="1" applyAlignment="1">
      <alignment horizontal="left" vertical="top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3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left" wrapText="1"/>
    </xf>
    <xf numFmtId="0" fontId="6" fillId="2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3" xfId="0" applyBorder="1" applyAlignment="1">
      <alignment horizontal="left"/>
    </xf>
    <xf numFmtId="0" fontId="6" fillId="2" borderId="4" xfId="0" applyFont="1" applyFill="1" applyBorder="1" applyAlignment="1"/>
    <xf numFmtId="0" fontId="6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1" fillId="0" borderId="0" xfId="0" applyFont="1"/>
    <xf numFmtId="0" fontId="9" fillId="0" borderId="2" xfId="0" applyFont="1" applyBorder="1"/>
    <xf numFmtId="0" fontId="4" fillId="0" borderId="3" xfId="0" applyFont="1" applyBorder="1"/>
    <xf numFmtId="0" fontId="3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0" fillId="0" borderId="2" xfId="0" applyFont="1" applyBorder="1"/>
    <xf numFmtId="0" fontId="0" fillId="4" borderId="2" xfId="0" applyFont="1" applyFill="1" applyBorder="1"/>
    <xf numFmtId="0" fontId="3" fillId="4" borderId="3" xfId="0" applyFont="1" applyFill="1" applyBorder="1" applyAlignment="1">
      <alignment horizontal="left" vertical="top"/>
    </xf>
    <xf numFmtId="4" fontId="0" fillId="0" borderId="0" xfId="0" applyNumberFormat="1"/>
    <xf numFmtId="3" fontId="0" fillId="0" borderId="0" xfId="0" applyNumberFormat="1"/>
    <xf numFmtId="3" fontId="0" fillId="0" borderId="0" xfId="0" applyNumberFormat="1" applyBorder="1"/>
    <xf numFmtId="3" fontId="3" fillId="0" borderId="0" xfId="0" applyNumberFormat="1" applyFont="1"/>
    <xf numFmtId="3" fontId="3" fillId="4" borderId="3" xfId="0" applyNumberFormat="1" applyFont="1" applyFill="1" applyBorder="1"/>
    <xf numFmtId="3" fontId="3" fillId="0" borderId="3" xfId="0" applyNumberFormat="1" applyFont="1" applyBorder="1"/>
    <xf numFmtId="3" fontId="3" fillId="0" borderId="0" xfId="0" applyNumberFormat="1" applyFont="1" applyAlignment="1">
      <alignment horizontal="right" vertical="top"/>
    </xf>
    <xf numFmtId="0" fontId="3" fillId="4" borderId="3" xfId="0" applyFont="1" applyFill="1" applyBorder="1" applyAlignment="1">
      <alignment vertical="top"/>
    </xf>
    <xf numFmtId="3" fontId="3" fillId="0" borderId="0" xfId="0" applyNumberFormat="1" applyFont="1" applyBorder="1"/>
    <xf numFmtId="3" fontId="3" fillId="4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4" borderId="0" xfId="0" applyNumberFormat="1" applyFont="1" applyFill="1" applyAlignment="1">
      <alignment vertical="center"/>
    </xf>
    <xf numFmtId="3" fontId="3" fillId="0" borderId="0" xfId="0" applyNumberFormat="1" applyFont="1" applyAlignment="1"/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0" fillId="0" borderId="0" xfId="0"/>
    <xf numFmtId="0" fontId="0" fillId="0" borderId="0" xfId="0"/>
    <xf numFmtId="3" fontId="3" fillId="0" borderId="2" xfId="0" applyNumberFormat="1" applyFont="1" applyBorder="1" applyAlignment="1">
      <alignment horizontal="right" vertical="top"/>
    </xf>
    <xf numFmtId="0" fontId="5" fillId="0" borderId="0" xfId="0" applyFont="1" applyFill="1"/>
    <xf numFmtId="10" fontId="3" fillId="0" borderId="2" xfId="1" applyNumberFormat="1" applyFont="1" applyBorder="1"/>
    <xf numFmtId="10" fontId="3" fillId="0" borderId="0" xfId="1" applyNumberFormat="1" applyFont="1" applyAlignment="1">
      <alignment horizontal="right" vertical="top"/>
    </xf>
    <xf numFmtId="10" fontId="3" fillId="0" borderId="0" xfId="1" applyNumberFormat="1" applyFont="1" applyBorder="1"/>
    <xf numFmtId="10" fontId="3" fillId="0" borderId="0" xfId="1" applyNumberFormat="1" applyFont="1"/>
    <xf numFmtId="10" fontId="3" fillId="4" borderId="0" xfId="1" applyNumberFormat="1" applyFont="1" applyFill="1"/>
    <xf numFmtId="10" fontId="3" fillId="0" borderId="2" xfId="1" applyNumberFormat="1" applyFont="1" applyBorder="1" applyAlignment="1">
      <alignment horizontal="right" vertical="top"/>
    </xf>
    <xf numFmtId="0" fontId="6" fillId="2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10" fontId="0" fillId="0" borderId="0" xfId="0" applyNumberFormat="1"/>
    <xf numFmtId="3" fontId="11" fillId="0" borderId="0" xfId="0" applyNumberFormat="1" applyFont="1"/>
    <xf numFmtId="164" fontId="0" fillId="0" borderId="0" xfId="0" applyNumberFormat="1"/>
    <xf numFmtId="0" fontId="6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4" borderId="3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3" fontId="13" fillId="0" borderId="0" xfId="0" applyNumberFormat="1" applyFont="1"/>
    <xf numFmtId="4" fontId="13" fillId="0" borderId="0" xfId="0" applyNumberFormat="1" applyFont="1"/>
    <xf numFmtId="165" fontId="0" fillId="0" borderId="0" xfId="0" applyNumberFormat="1" applyFill="1"/>
    <xf numFmtId="10" fontId="0" fillId="0" borderId="0" xfId="0" applyNumberFormat="1" applyFill="1"/>
    <xf numFmtId="10" fontId="0" fillId="0" borderId="0" xfId="1" applyNumberFormat="1" applyFont="1"/>
    <xf numFmtId="0" fontId="3" fillId="0" borderId="0" xfId="0" applyFont="1" applyFill="1"/>
    <xf numFmtId="3" fontId="3" fillId="0" borderId="0" xfId="0" applyNumberFormat="1" applyFont="1" applyFill="1"/>
    <xf numFmtId="10" fontId="3" fillId="0" borderId="0" xfId="1" applyNumberFormat="1" applyFont="1" applyFill="1" applyBorder="1"/>
    <xf numFmtId="3" fontId="3" fillId="0" borderId="3" xfId="0" applyNumberFormat="1" applyFont="1" applyFill="1" applyBorder="1"/>
    <xf numFmtId="10" fontId="3" fillId="0" borderId="2" xfId="1" applyNumberFormat="1" applyFont="1" applyFill="1" applyBorder="1"/>
    <xf numFmtId="10" fontId="3" fillId="0" borderId="0" xfId="1" applyNumberFormat="1" applyFont="1" applyFill="1"/>
    <xf numFmtId="10" fontId="3" fillId="4" borderId="2" xfId="1" applyNumberFormat="1" applyFont="1" applyFill="1" applyBorder="1"/>
    <xf numFmtId="10" fontId="3" fillId="0" borderId="2" xfId="1" applyNumberFormat="1" applyFont="1" applyFill="1" applyBorder="1" applyAlignment="1">
      <alignment horizontal="right"/>
    </xf>
    <xf numFmtId="3" fontId="0" fillId="0" borderId="0" xfId="0" applyNumberFormat="1" applyFill="1"/>
    <xf numFmtId="4" fontId="0" fillId="0" borderId="0" xfId="0" applyNumberFormat="1" applyFill="1"/>
    <xf numFmtId="10" fontId="3" fillId="4" borderId="2" xfId="1" applyNumberFormat="1" applyFont="1" applyFill="1" applyBorder="1" applyAlignment="1">
      <alignment vertical="top"/>
    </xf>
    <xf numFmtId="3" fontId="3" fillId="0" borderId="0" xfId="0" applyNumberFormat="1" applyFont="1" applyFill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10" fontId="3" fillId="0" borderId="2" xfId="1" applyNumberFormat="1" applyFont="1" applyFill="1" applyBorder="1" applyAlignment="1">
      <alignment vertical="top"/>
    </xf>
    <xf numFmtId="10" fontId="3" fillId="0" borderId="0" xfId="1" applyNumberFormat="1" applyFont="1" applyFill="1" applyAlignment="1"/>
    <xf numFmtId="10" fontId="3" fillId="0" borderId="0" xfId="1" applyNumberFormat="1" applyFont="1" applyFill="1" applyAlignment="1">
      <alignment horizontal="right"/>
    </xf>
    <xf numFmtId="10" fontId="14" fillId="0" borderId="0" xfId="0" applyNumberFormat="1" applyFont="1" applyFill="1"/>
    <xf numFmtId="0" fontId="14" fillId="0" borderId="0" xfId="0" applyFont="1" applyFill="1"/>
    <xf numFmtId="0" fontId="6" fillId="2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left" vertical="top"/>
    </xf>
    <xf numFmtId="0" fontId="6" fillId="2" borderId="0" xfId="0" applyFont="1" applyFill="1" applyAlignment="1">
      <alignment horizontal="center"/>
    </xf>
    <xf numFmtId="3" fontId="14" fillId="0" borderId="0" xfId="0" applyNumberFormat="1" applyFont="1" applyFill="1"/>
    <xf numFmtId="0" fontId="5" fillId="0" borderId="0" xfId="0" applyFont="1" applyFill="1" applyAlignment="1">
      <alignment horizontal="left"/>
    </xf>
    <xf numFmtId="0" fontId="3" fillId="0" borderId="2" xfId="0" applyFont="1" applyFill="1" applyBorder="1" applyAlignment="1">
      <alignment vertical="top"/>
    </xf>
    <xf numFmtId="10" fontId="3" fillId="4" borderId="2" xfId="0" applyNumberFormat="1" applyFont="1" applyFill="1" applyBorder="1" applyAlignment="1">
      <alignment vertical="top"/>
    </xf>
    <xf numFmtId="3" fontId="3" fillId="4" borderId="0" xfId="0" applyNumberFormat="1" applyFont="1" applyFill="1" applyAlignment="1"/>
    <xf numFmtId="10" fontId="3" fillId="0" borderId="0" xfId="1" applyNumberFormat="1" applyFont="1" applyFill="1" applyAlignment="1"/>
    <xf numFmtId="10" fontId="3" fillId="0" borderId="0" xfId="1" applyNumberFormat="1" applyFont="1" applyFill="1" applyAlignment="1">
      <alignment horizontal="right"/>
    </xf>
    <xf numFmtId="10" fontId="3" fillId="4" borderId="0" xfId="1" applyNumberFormat="1" applyFont="1" applyFill="1" applyAlignment="1"/>
    <xf numFmtId="3" fontId="3" fillId="0" borderId="0" xfId="0" applyNumberFormat="1" applyFont="1" applyFill="1" applyAlignment="1"/>
    <xf numFmtId="0" fontId="0" fillId="0" borderId="0" xfId="0"/>
    <xf numFmtId="0" fontId="4" fillId="0" borderId="0" xfId="0" applyFont="1"/>
    <xf numFmtId="0" fontId="4" fillId="0" borderId="0" xfId="0" applyFont="1" applyBorder="1"/>
    <xf numFmtId="0" fontId="0" fillId="2" borderId="0" xfId="0" applyFill="1"/>
    <xf numFmtId="0" fontId="6" fillId="2" borderId="0" xfId="0" applyFont="1" applyFill="1"/>
    <xf numFmtId="0" fontId="2" fillId="2" borderId="0" xfId="0" applyFont="1" applyFill="1"/>
    <xf numFmtId="0" fontId="6" fillId="2" borderId="0" xfId="0" applyFont="1" applyFill="1" applyAlignment="1">
      <alignment horizontal="center"/>
    </xf>
    <xf numFmtId="0" fontId="0" fillId="0" borderId="2" xfId="0" applyBorder="1"/>
    <xf numFmtId="0" fontId="4" fillId="0" borderId="2" xfId="0" applyFont="1" applyBorder="1"/>
    <xf numFmtId="0" fontId="0" fillId="0" borderId="0" xfId="0" applyBorder="1"/>
    <xf numFmtId="0" fontId="0" fillId="4" borderId="0" xfId="0" applyFill="1"/>
    <xf numFmtId="0" fontId="3" fillId="0" borderId="2" xfId="0" applyFont="1" applyBorder="1"/>
    <xf numFmtId="0" fontId="3" fillId="0" borderId="2" xfId="0" applyFont="1" applyBorder="1" applyAlignment="1">
      <alignment vertical="top"/>
    </xf>
    <xf numFmtId="0" fontId="1" fillId="0" borderId="2" xfId="0" applyFont="1" applyBorder="1"/>
    <xf numFmtId="0" fontId="3" fillId="0" borderId="0" xfId="0" applyFont="1" applyBorder="1" applyAlignment="1">
      <alignment horizontal="left" vertical="top"/>
    </xf>
    <xf numFmtId="0" fontId="0" fillId="0" borderId="0" xfId="0" applyFill="1"/>
    <xf numFmtId="4" fontId="0" fillId="0" borderId="0" xfId="0" applyNumberFormat="1"/>
    <xf numFmtId="3" fontId="0" fillId="0" borderId="0" xfId="0" applyNumberFormat="1"/>
    <xf numFmtId="3" fontId="3" fillId="0" borderId="0" xfId="0" applyNumberFormat="1" applyFont="1"/>
    <xf numFmtId="3" fontId="3" fillId="4" borderId="0" xfId="0" applyNumberFormat="1" applyFont="1" applyFill="1"/>
    <xf numFmtId="3" fontId="3" fillId="4" borderId="3" xfId="0" applyNumberFormat="1" applyFont="1" applyFill="1" applyBorder="1"/>
    <xf numFmtId="3" fontId="3" fillId="4" borderId="0" xfId="0" applyNumberFormat="1" applyFont="1" applyFill="1" applyBorder="1"/>
    <xf numFmtId="3" fontId="3" fillId="0" borderId="0" xfId="0" applyNumberFormat="1" applyFont="1" applyFill="1" applyAlignment="1">
      <alignment horizontal="right" vertical="top"/>
    </xf>
    <xf numFmtId="10" fontId="0" fillId="0" borderId="0" xfId="0" applyNumberFormat="1"/>
    <xf numFmtId="10" fontId="0" fillId="0" borderId="0" xfId="0" applyNumberFormat="1" applyFill="1"/>
    <xf numFmtId="0" fontId="3" fillId="0" borderId="0" xfId="0" applyFont="1" applyFill="1"/>
    <xf numFmtId="3" fontId="3" fillId="0" borderId="0" xfId="0" applyNumberFormat="1" applyFont="1" applyFill="1"/>
    <xf numFmtId="3" fontId="3" fillId="0" borderId="3" xfId="0" applyNumberFormat="1" applyFont="1" applyFill="1" applyBorder="1"/>
    <xf numFmtId="10" fontId="3" fillId="0" borderId="2" xfId="1" applyNumberFormat="1" applyFont="1" applyFill="1" applyBorder="1"/>
    <xf numFmtId="10" fontId="3" fillId="4" borderId="2" xfId="1" applyNumberFormat="1" applyFont="1" applyFill="1" applyBorder="1"/>
    <xf numFmtId="10" fontId="3" fillId="0" borderId="2" xfId="1" applyNumberFormat="1" applyFont="1" applyFill="1" applyBorder="1" applyAlignment="1">
      <alignment horizontal="right" vertical="top"/>
    </xf>
    <xf numFmtId="3" fontId="3" fillId="0" borderId="0" xfId="0" applyNumberFormat="1" applyFont="1" applyFill="1" applyBorder="1"/>
    <xf numFmtId="9" fontId="3" fillId="0" borderId="2" xfId="1" applyFont="1" applyFill="1" applyBorder="1"/>
    <xf numFmtId="10" fontId="3" fillId="0" borderId="0" xfId="0" applyNumberFormat="1" applyFont="1" applyFill="1"/>
    <xf numFmtId="10" fontId="10" fillId="0" borderId="2" xfId="1" applyNumberFormat="1" applyFont="1" applyFill="1" applyBorder="1"/>
    <xf numFmtId="0" fontId="1" fillId="0" borderId="0" xfId="0" applyFont="1" applyFill="1"/>
    <xf numFmtId="10" fontId="3" fillId="0" borderId="0" xfId="1" applyNumberFormat="1" applyFont="1" applyFill="1" applyAlignment="1">
      <alignment horizontal="right" vertical="top"/>
    </xf>
    <xf numFmtId="3" fontId="3" fillId="0" borderId="3" xfId="0" applyNumberFormat="1" applyFont="1" applyFill="1" applyBorder="1" applyAlignment="1">
      <alignment horizontal="right" vertical="top"/>
    </xf>
    <xf numFmtId="0" fontId="5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 applyAlignment="1">
      <alignment vertical="top"/>
    </xf>
    <xf numFmtId="10" fontId="3" fillId="0" borderId="0" xfId="1" applyNumberFormat="1" applyFont="1" applyFill="1" applyBorder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ill="1" applyBorder="1"/>
    <xf numFmtId="0" fontId="1" fillId="0" borderId="0" xfId="0" applyFont="1" applyBorder="1"/>
    <xf numFmtId="10" fontId="3" fillId="0" borderId="0" xfId="0" applyNumberFormat="1" applyFont="1" applyFill="1" applyBorder="1" applyAlignment="1">
      <alignment horizontal="right" vertical="top"/>
    </xf>
    <xf numFmtId="0" fontId="0" fillId="0" borderId="0" xfId="0"/>
    <xf numFmtId="0" fontId="1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0" fillId="0" borderId="0" xfId="0"/>
    <xf numFmtId="3" fontId="3" fillId="0" borderId="0" xfId="0" applyNumberFormat="1" applyFont="1" applyAlignment="1">
      <alignment horizontal="right" vertical="top"/>
    </xf>
    <xf numFmtId="3" fontId="3" fillId="0" borderId="0" xfId="0" applyNumberFormat="1" applyFont="1" applyFill="1" applyAlignment="1">
      <alignment horizontal="right" vertical="top"/>
    </xf>
    <xf numFmtId="0" fontId="0" fillId="0" borderId="0" xfId="0" applyAlignment="1">
      <alignment horizontal="right" vertical="top"/>
    </xf>
    <xf numFmtId="166" fontId="0" fillId="0" borderId="0" xfId="0" applyNumberFormat="1"/>
    <xf numFmtId="9" fontId="0" fillId="0" borderId="0" xfId="0" applyNumberFormat="1"/>
    <xf numFmtId="3" fontId="3" fillId="3" borderId="0" xfId="0" applyNumberFormat="1" applyFont="1" applyFill="1"/>
    <xf numFmtId="0" fontId="4" fillId="0" borderId="2" xfId="0" applyFont="1" applyBorder="1" applyAlignment="1">
      <alignment horizontal="left"/>
    </xf>
    <xf numFmtId="10" fontId="3" fillId="0" borderId="2" xfId="1" applyNumberFormat="1" applyFont="1" applyFill="1" applyBorder="1" applyAlignment="1"/>
    <xf numFmtId="10" fontId="3" fillId="4" borderId="2" xfId="1" applyNumberFormat="1" applyFont="1" applyFill="1" applyBorder="1" applyAlignment="1"/>
    <xf numFmtId="0" fontId="6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3" fillId="0" borderId="0" xfId="0" applyFont="1" applyBorder="1" applyAlignment="1">
      <alignment horizontal="left"/>
    </xf>
    <xf numFmtId="10" fontId="3" fillId="0" borderId="0" xfId="1" applyNumberFormat="1" applyFont="1" applyFill="1" applyBorder="1" applyAlignment="1">
      <alignment horizontal="right" vertical="top"/>
    </xf>
    <xf numFmtId="3" fontId="3" fillId="0" borderId="0" xfId="0" applyNumberFormat="1" applyFont="1" applyFill="1" applyBorder="1" applyAlignment="1">
      <alignment horizontal="right" vertical="top"/>
    </xf>
    <xf numFmtId="3" fontId="3" fillId="4" borderId="3" xfId="0" applyNumberFormat="1" applyFont="1" applyFill="1" applyBorder="1" applyAlignment="1"/>
    <xf numFmtId="10" fontId="3" fillId="0" borderId="0" xfId="0" applyNumberFormat="1" applyFont="1" applyFill="1" applyBorder="1" applyAlignment="1">
      <alignment vertical="top" wrapText="1"/>
    </xf>
    <xf numFmtId="0" fontId="3" fillId="0" borderId="0" xfId="0" applyFont="1" applyBorder="1" applyAlignment="1">
      <alignment horizontal="left" vertical="top"/>
    </xf>
    <xf numFmtId="3" fontId="3" fillId="0" borderId="0" xfId="0" applyNumberFormat="1" applyFont="1" applyBorder="1" applyAlignment="1">
      <alignment horizontal="right" vertical="top"/>
    </xf>
    <xf numFmtId="3" fontId="3" fillId="4" borderId="0" xfId="0" applyNumberFormat="1" applyFont="1" applyFill="1" applyBorder="1" applyAlignment="1">
      <alignment horizontal="right"/>
    </xf>
    <xf numFmtId="10" fontId="3" fillId="4" borderId="2" xfId="0" applyNumberFormat="1" applyFont="1" applyFill="1" applyBorder="1" applyAlignment="1">
      <alignment horizontal="right"/>
    </xf>
    <xf numFmtId="0" fontId="0" fillId="0" borderId="0" xfId="0"/>
    <xf numFmtId="0" fontId="6" fillId="2" borderId="0" xfId="0" applyFont="1" applyFill="1" applyAlignment="1">
      <alignment horizontal="center"/>
    </xf>
    <xf numFmtId="3" fontId="3" fillId="0" borderId="0" xfId="0" applyNumberFormat="1" applyFont="1" applyAlignment="1">
      <alignment horizontal="right" vertical="top"/>
    </xf>
    <xf numFmtId="3" fontId="3" fillId="0" borderId="0" xfId="0" applyNumberFormat="1" applyFont="1" applyAlignment="1">
      <alignment horizontal="right"/>
    </xf>
    <xf numFmtId="10" fontId="3" fillId="0" borderId="2" xfId="0" applyNumberFormat="1" applyFont="1" applyFill="1" applyBorder="1" applyAlignment="1">
      <alignment horizontal="right" vertical="top"/>
    </xf>
    <xf numFmtId="3" fontId="3" fillId="0" borderId="0" xfId="0" applyNumberFormat="1" applyFont="1" applyFill="1" applyAlignment="1">
      <alignment horizontal="right" vertical="top"/>
    </xf>
    <xf numFmtId="3" fontId="3" fillId="0" borderId="0" xfId="0" applyNumberFormat="1" applyFont="1" applyFill="1"/>
    <xf numFmtId="10" fontId="3" fillId="0" borderId="2" xfId="1" applyNumberFormat="1" applyFont="1" applyFill="1" applyBorder="1"/>
    <xf numFmtId="10" fontId="3" fillId="0" borderId="2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0" fillId="4" borderId="3" xfId="0" applyFill="1" applyBorder="1" applyAlignment="1">
      <alignment horizontal="right"/>
    </xf>
    <xf numFmtId="3" fontId="3" fillId="4" borderId="0" xfId="0" applyNumberFormat="1" applyFont="1" applyFill="1" applyAlignment="1">
      <alignment horizontal="right"/>
    </xf>
    <xf numFmtId="10" fontId="3" fillId="0" borderId="2" xfId="0" applyNumberFormat="1" applyFont="1" applyBorder="1" applyAlignment="1">
      <alignment horizontal="right"/>
    </xf>
    <xf numFmtId="3" fontId="3" fillId="4" borderId="0" xfId="0" applyNumberFormat="1" applyFont="1" applyFill="1" applyAlignment="1">
      <alignment horizontal="right" vertical="top"/>
    </xf>
    <xf numFmtId="3" fontId="3" fillId="0" borderId="0" xfId="0" applyNumberFormat="1" applyFont="1" applyBorder="1" applyAlignment="1">
      <alignment horizontal="right"/>
    </xf>
    <xf numFmtId="3" fontId="3" fillId="4" borderId="0" xfId="0" applyNumberFormat="1" applyFont="1" applyFill="1" applyBorder="1" applyAlignment="1">
      <alignment horizontal="right" vertical="top"/>
    </xf>
    <xf numFmtId="3" fontId="3" fillId="0" borderId="3" xfId="0" applyNumberFormat="1" applyFont="1" applyBorder="1" applyAlignment="1">
      <alignment horizontal="right" vertical="top"/>
    </xf>
    <xf numFmtId="0" fontId="6" fillId="2" borderId="2" xfId="0" applyFont="1" applyFill="1" applyBorder="1" applyAlignment="1">
      <alignment horizontal="center"/>
    </xf>
    <xf numFmtId="164" fontId="13" fillId="0" borderId="0" xfId="0" applyNumberFormat="1" applyFont="1"/>
    <xf numFmtId="10" fontId="3" fillId="4" borderId="2" xfId="0" applyNumberFormat="1" applyFont="1" applyFill="1" applyBorder="1" applyAlignment="1">
      <alignment horizontal="right" vertical="top"/>
    </xf>
    <xf numFmtId="0" fontId="0" fillId="0" borderId="0" xfId="0" applyAlignment="1">
      <alignment wrapText="1"/>
    </xf>
    <xf numFmtId="0" fontId="3" fillId="4" borderId="0" xfId="0" applyFont="1" applyFill="1" applyAlignment="1"/>
    <xf numFmtId="0" fontId="6" fillId="2" borderId="0" xfId="0" applyFont="1" applyFill="1" applyAlignment="1">
      <alignment horizontal="center"/>
    </xf>
    <xf numFmtId="0" fontId="0" fillId="2" borderId="2" xfId="0" applyFill="1" applyBorder="1"/>
    <xf numFmtId="10" fontId="3" fillId="0" borderId="2" xfId="0" applyNumberFormat="1" applyFont="1" applyBorder="1"/>
    <xf numFmtId="9" fontId="0" fillId="0" borderId="0" xfId="1" applyFont="1"/>
    <xf numFmtId="9" fontId="13" fillId="0" borderId="0" xfId="1" applyFont="1"/>
    <xf numFmtId="0" fontId="0" fillId="0" borderId="0" xfId="0" applyAlignment="1">
      <alignment horizontal="center"/>
    </xf>
    <xf numFmtId="10" fontId="3" fillId="0" borderId="0" xfId="1" applyNumberFormat="1" applyFont="1" applyBorder="1" applyAlignment="1">
      <alignment horizontal="right" vertical="top"/>
    </xf>
    <xf numFmtId="0" fontId="0" fillId="0" borderId="0" xfId="0" applyFont="1" applyFill="1" applyBorder="1" applyAlignment="1">
      <alignment vertical="top"/>
    </xf>
    <xf numFmtId="0" fontId="4" fillId="0" borderId="0" xfId="0" applyFont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4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vertical="top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6" fillId="2" borderId="0" xfId="0" applyFont="1" applyFill="1" applyBorder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8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3" borderId="0" xfId="0" applyFont="1" applyFill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/>
    </xf>
    <xf numFmtId="0" fontId="6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left" vertical="top"/>
    </xf>
    <xf numFmtId="0" fontId="6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wrapText="1"/>
    </xf>
    <xf numFmtId="0" fontId="3" fillId="4" borderId="3" xfId="0" applyFont="1" applyFill="1" applyBorder="1" applyAlignment="1">
      <alignment horizontal="left" vertical="top"/>
    </xf>
    <xf numFmtId="0" fontId="6" fillId="2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8"/>
  <sheetViews>
    <sheetView workbookViewId="0">
      <selection activeCell="H16" sqref="H16"/>
    </sheetView>
  </sheetViews>
  <sheetFormatPr defaultRowHeight="15" x14ac:dyDescent="0.25"/>
  <cols>
    <col min="5" max="6" width="9.140625" style="195"/>
    <col min="7" max="7" width="0.85546875" customWidth="1"/>
    <col min="8" max="8" width="8.85546875" bestFit="1" customWidth="1"/>
    <col min="9" max="9" width="15.42578125" bestFit="1" customWidth="1"/>
    <col min="10" max="10" width="14.7109375" bestFit="1" customWidth="1"/>
  </cols>
  <sheetData>
    <row r="1" spans="1:14" x14ac:dyDescent="0.25">
      <c r="A1" s="265" t="s">
        <v>115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3" spans="1:14" x14ac:dyDescent="0.25">
      <c r="A3" s="10" t="s">
        <v>80</v>
      </c>
      <c r="B3" s="11"/>
      <c r="C3" s="11"/>
      <c r="D3" s="267" t="s">
        <v>42</v>
      </c>
      <c r="E3" s="267"/>
      <c r="F3" s="267"/>
      <c r="G3" s="15"/>
      <c r="H3" s="267" t="s">
        <v>41</v>
      </c>
      <c r="I3" s="267"/>
      <c r="J3" s="267"/>
      <c r="K3" s="49" t="s">
        <v>51</v>
      </c>
    </row>
    <row r="4" spans="1:14" x14ac:dyDescent="0.25">
      <c r="A4" s="11"/>
      <c r="B4" s="11"/>
      <c r="C4" s="11"/>
      <c r="D4" s="9"/>
      <c r="E4" s="268" t="s">
        <v>28</v>
      </c>
      <c r="F4" s="268" t="s">
        <v>29</v>
      </c>
      <c r="G4" s="15"/>
      <c r="H4" s="15"/>
      <c r="I4" s="268" t="s">
        <v>28</v>
      </c>
      <c r="J4" s="268" t="s">
        <v>29</v>
      </c>
      <c r="K4" s="49" t="s">
        <v>27</v>
      </c>
    </row>
    <row r="5" spans="1:14" ht="15" customHeight="1" x14ac:dyDescent="0.25">
      <c r="A5" s="11"/>
      <c r="B5" s="11"/>
      <c r="C5" s="11"/>
      <c r="D5" s="49" t="s">
        <v>23</v>
      </c>
      <c r="E5" s="269"/>
      <c r="F5" s="269"/>
      <c r="G5" s="49"/>
      <c r="H5" s="49" t="s">
        <v>9</v>
      </c>
      <c r="I5" s="269"/>
      <c r="J5" s="269"/>
      <c r="K5" s="49" t="s">
        <v>30</v>
      </c>
    </row>
    <row r="6" spans="1:14" x14ac:dyDescent="0.25">
      <c r="K6" s="25"/>
    </row>
    <row r="7" spans="1:14" x14ac:dyDescent="0.25">
      <c r="A7" s="266" t="s">
        <v>4</v>
      </c>
      <c r="B7" s="266"/>
      <c r="D7" s="234">
        <v>1731541.04</v>
      </c>
      <c r="E7" s="234">
        <v>9098.8698000000004</v>
      </c>
      <c r="F7" s="234">
        <v>26434.782999999999</v>
      </c>
      <c r="G7" s="234"/>
      <c r="H7" s="234">
        <v>1154517</v>
      </c>
      <c r="I7" s="167">
        <v>511652.3</v>
      </c>
      <c r="J7" s="167">
        <v>158313</v>
      </c>
      <c r="K7" s="168">
        <v>3591557</v>
      </c>
      <c r="M7" s="166"/>
    </row>
    <row r="8" spans="1:14" x14ac:dyDescent="0.25">
      <c r="A8" s="266" t="s">
        <v>26</v>
      </c>
      <c r="B8" s="266"/>
      <c r="D8" s="185">
        <v>0.48209999999999997</v>
      </c>
      <c r="E8" s="185">
        <v>2.5000000000000001E-3</v>
      </c>
      <c r="F8" s="185">
        <v>7.4000000000000003E-3</v>
      </c>
      <c r="G8" s="124"/>
      <c r="H8" s="185">
        <v>0.32150000000000001</v>
      </c>
      <c r="I8" s="98">
        <v>0.14249999999999999</v>
      </c>
      <c r="J8" s="98">
        <v>4.41E-2</v>
      </c>
      <c r="K8" s="101">
        <v>1</v>
      </c>
    </row>
    <row r="9" spans="1:14" x14ac:dyDescent="0.25">
      <c r="A9" s="19"/>
      <c r="B9" s="19"/>
      <c r="C9" s="19"/>
      <c r="D9" s="19"/>
      <c r="E9" s="156"/>
      <c r="F9" s="156"/>
      <c r="G9" s="19"/>
      <c r="H9" s="19"/>
      <c r="I9" s="19"/>
      <c r="J9" s="19"/>
      <c r="K9" s="26"/>
    </row>
    <row r="10" spans="1:14" s="164" customFormat="1" x14ac:dyDescent="0.25">
      <c r="A10" s="141" t="s">
        <v>136</v>
      </c>
    </row>
    <row r="11" spans="1:14" s="228" customFormat="1" x14ac:dyDescent="0.25">
      <c r="A11" s="141"/>
    </row>
    <row r="12" spans="1:14" x14ac:dyDescent="0.25">
      <c r="A12" s="96" t="s">
        <v>97</v>
      </c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</row>
    <row r="15" spans="1:14" x14ac:dyDescent="0.25">
      <c r="I15" s="166"/>
      <c r="J15" s="166"/>
    </row>
    <row r="17" spans="8:12" x14ac:dyDescent="0.25">
      <c r="H17" s="81"/>
      <c r="I17" s="81"/>
      <c r="J17" s="81"/>
      <c r="K17" s="81"/>
      <c r="L17" s="81"/>
    </row>
    <row r="18" spans="8:12" x14ac:dyDescent="0.25">
      <c r="K18" s="166"/>
    </row>
  </sheetData>
  <mergeCells count="9">
    <mergeCell ref="A1:K1"/>
    <mergeCell ref="A7:B7"/>
    <mergeCell ref="A8:B8"/>
    <mergeCell ref="H3:J3"/>
    <mergeCell ref="I4:I5"/>
    <mergeCell ref="J4:J5"/>
    <mergeCell ref="E4:E5"/>
    <mergeCell ref="F4:F5"/>
    <mergeCell ref="D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7"/>
  <sheetViews>
    <sheetView workbookViewId="0">
      <selection activeCell="N23" sqref="N23"/>
    </sheetView>
  </sheetViews>
  <sheetFormatPr defaultRowHeight="15" x14ac:dyDescent="0.25"/>
  <cols>
    <col min="1" max="1" width="14.85546875" customWidth="1"/>
    <col min="2" max="2" width="9.140625" style="5"/>
    <col min="5" max="5" width="1.7109375" customWidth="1"/>
    <col min="7" max="7" width="2.5703125" customWidth="1"/>
    <col min="9" max="9" width="3" customWidth="1"/>
    <col min="11" max="11" width="2.5703125" customWidth="1"/>
    <col min="13" max="13" width="2.5703125" customWidth="1"/>
    <col min="15" max="15" width="3.28515625" customWidth="1"/>
    <col min="18" max="18" width="14.28515625" bestFit="1" customWidth="1"/>
  </cols>
  <sheetData>
    <row r="1" spans="1:18" x14ac:dyDescent="0.25">
      <c r="A1" s="283" t="s">
        <v>122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</row>
    <row r="2" spans="1:18" x14ac:dyDescent="0.25">
      <c r="A2" s="70"/>
      <c r="B2" s="1"/>
    </row>
    <row r="3" spans="1:18" x14ac:dyDescent="0.25">
      <c r="A3" s="11"/>
      <c r="B3" s="11"/>
      <c r="C3" s="11"/>
      <c r="D3" s="62" t="s">
        <v>31</v>
      </c>
      <c r="E3" s="10"/>
      <c r="F3" s="62" t="s">
        <v>46</v>
      </c>
      <c r="G3" s="10"/>
      <c r="H3" s="62" t="s">
        <v>47</v>
      </c>
      <c r="I3" s="10"/>
      <c r="J3" s="62" t="s">
        <v>48</v>
      </c>
      <c r="K3" s="10"/>
      <c r="L3" s="62" t="s">
        <v>49</v>
      </c>
      <c r="M3" s="10"/>
      <c r="N3" s="62" t="s">
        <v>50</v>
      </c>
      <c r="O3" s="10"/>
      <c r="P3" s="62"/>
    </row>
    <row r="4" spans="1:18" x14ac:dyDescent="0.25">
      <c r="A4" s="11"/>
      <c r="B4" s="11"/>
      <c r="C4" s="11"/>
      <c r="D4" s="62" t="s">
        <v>32</v>
      </c>
      <c r="E4" s="10"/>
      <c r="F4" s="62" t="s">
        <v>33</v>
      </c>
      <c r="G4" s="10"/>
      <c r="H4" s="62" t="s">
        <v>34</v>
      </c>
      <c r="I4" s="10"/>
      <c r="J4" s="62" t="s">
        <v>35</v>
      </c>
      <c r="K4" s="10"/>
      <c r="L4" s="62" t="s">
        <v>36</v>
      </c>
      <c r="M4" s="10"/>
      <c r="N4" s="62" t="s">
        <v>37</v>
      </c>
      <c r="O4" s="10"/>
      <c r="P4" s="62" t="s">
        <v>51</v>
      </c>
    </row>
    <row r="6" spans="1:18" x14ac:dyDescent="0.25">
      <c r="A6" s="2" t="s">
        <v>21</v>
      </c>
      <c r="B6" s="285" t="s">
        <v>110</v>
      </c>
      <c r="C6" s="285"/>
      <c r="D6" s="84">
        <v>59283.839999999997</v>
      </c>
      <c r="E6" s="81"/>
      <c r="F6" s="84">
        <v>93323.14</v>
      </c>
      <c r="G6" s="81"/>
      <c r="H6" s="84">
        <v>68123.360000000001</v>
      </c>
      <c r="I6" s="81"/>
      <c r="J6" s="84">
        <v>21680.13</v>
      </c>
      <c r="K6" s="81"/>
      <c r="L6" s="84">
        <v>8879.9130000000005</v>
      </c>
      <c r="M6" s="81"/>
      <c r="N6" s="84">
        <v>6115.7209999999995</v>
      </c>
      <c r="O6" s="81"/>
      <c r="P6" s="84">
        <v>257406.1</v>
      </c>
      <c r="R6" s="127"/>
    </row>
    <row r="7" spans="1:18" x14ac:dyDescent="0.25">
      <c r="B7" s="65" t="s">
        <v>74</v>
      </c>
      <c r="C7" s="65"/>
      <c r="D7" s="102">
        <v>0.2303</v>
      </c>
      <c r="E7" s="97"/>
      <c r="F7" s="102">
        <v>0.36259999999999998</v>
      </c>
      <c r="G7" s="97"/>
      <c r="H7" s="102">
        <v>0.26469999999999999</v>
      </c>
      <c r="I7" s="97"/>
      <c r="J7" s="102">
        <v>8.4199999999999997E-2</v>
      </c>
      <c r="K7" s="97"/>
      <c r="L7" s="102">
        <v>3.4500000000000003E-2</v>
      </c>
      <c r="M7" s="97"/>
      <c r="N7" s="102">
        <v>2.3800000000000002E-2</v>
      </c>
      <c r="O7" s="97"/>
      <c r="P7" s="179">
        <v>1</v>
      </c>
      <c r="Q7" s="172"/>
      <c r="R7" s="135"/>
    </row>
    <row r="8" spans="1:18" x14ac:dyDescent="0.25">
      <c r="A8" s="72" t="s">
        <v>22</v>
      </c>
      <c r="B8" s="286" t="s">
        <v>110</v>
      </c>
      <c r="C8" s="286"/>
      <c r="D8" s="171">
        <v>9132.0959999999995</v>
      </c>
      <c r="E8" s="180"/>
      <c r="F8" s="171">
        <v>17918.12</v>
      </c>
      <c r="G8" s="180"/>
      <c r="H8" s="171">
        <v>14619</v>
      </c>
      <c r="I8" s="180"/>
      <c r="J8" s="171">
        <v>11673.58</v>
      </c>
      <c r="K8" s="180"/>
      <c r="L8" s="171">
        <v>10000</v>
      </c>
      <c r="M8" s="180"/>
      <c r="N8" s="171">
        <v>8598.2530000000006</v>
      </c>
      <c r="O8" s="180"/>
      <c r="P8" s="171">
        <v>71941.05</v>
      </c>
      <c r="Q8" s="164"/>
      <c r="R8" s="117"/>
    </row>
    <row r="9" spans="1:18" x14ac:dyDescent="0.25">
      <c r="A9" s="19"/>
      <c r="B9" s="73" t="s">
        <v>74</v>
      </c>
      <c r="C9" s="73"/>
      <c r="D9" s="179">
        <v>0.12690000000000001</v>
      </c>
      <c r="E9" s="177"/>
      <c r="F9" s="179">
        <v>0.24909999999999999</v>
      </c>
      <c r="G9" s="177"/>
      <c r="H9" s="179">
        <v>0.20319999999999999</v>
      </c>
      <c r="I9" s="177"/>
      <c r="J9" s="179">
        <v>0.1623</v>
      </c>
      <c r="K9" s="177"/>
      <c r="L9" s="179">
        <v>0.13900000000000001</v>
      </c>
      <c r="M9" s="177"/>
      <c r="N9" s="179">
        <v>0.1195</v>
      </c>
      <c r="O9" s="177"/>
      <c r="P9" s="179">
        <v>1</v>
      </c>
      <c r="Q9" s="173"/>
      <c r="R9" s="117"/>
    </row>
    <row r="10" spans="1:18" x14ac:dyDescent="0.25">
      <c r="A10" s="72" t="s">
        <v>75</v>
      </c>
      <c r="B10" s="286" t="s">
        <v>110</v>
      </c>
      <c r="C10" s="286"/>
      <c r="D10" s="171">
        <v>122342.8</v>
      </c>
      <c r="E10" s="180"/>
      <c r="F10" s="171">
        <v>383790.4</v>
      </c>
      <c r="G10" s="180"/>
      <c r="H10" s="171">
        <v>247024</v>
      </c>
      <c r="I10" s="180"/>
      <c r="J10" s="171">
        <v>136719.4</v>
      </c>
      <c r="K10" s="180"/>
      <c r="L10" s="171">
        <v>82599.350000000006</v>
      </c>
      <c r="M10" s="180"/>
      <c r="N10" s="171">
        <v>49144.1</v>
      </c>
      <c r="O10" s="180"/>
      <c r="P10" s="171">
        <v>1021620</v>
      </c>
      <c r="Q10" s="164"/>
      <c r="R10" s="117"/>
    </row>
    <row r="11" spans="1:18" x14ac:dyDescent="0.25">
      <c r="A11" s="71"/>
      <c r="B11" s="73" t="s">
        <v>74</v>
      </c>
      <c r="C11" s="74"/>
      <c r="D11" s="179">
        <v>0.1198</v>
      </c>
      <c r="E11" s="183"/>
      <c r="F11" s="179">
        <v>0.37569999999999998</v>
      </c>
      <c r="G11" s="183"/>
      <c r="H11" s="179">
        <v>0.24179999999999999</v>
      </c>
      <c r="I11" s="183"/>
      <c r="J11" s="179">
        <v>0.1338</v>
      </c>
      <c r="K11" s="183"/>
      <c r="L11" s="179">
        <v>8.09E-2</v>
      </c>
      <c r="M11" s="183"/>
      <c r="N11" s="179">
        <v>4.8099999999999997E-2</v>
      </c>
      <c r="O11" s="183"/>
      <c r="P11" s="179">
        <v>1</v>
      </c>
      <c r="Q11" s="164"/>
      <c r="R11" s="117"/>
    </row>
    <row r="12" spans="1:18" x14ac:dyDescent="0.25">
      <c r="A12" s="198" t="s">
        <v>91</v>
      </c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53"/>
    </row>
    <row r="13" spans="1:18" x14ac:dyDescent="0.25"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</row>
    <row r="14" spans="1:18" x14ac:dyDescent="0.25"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</row>
    <row r="15" spans="1:18" x14ac:dyDescent="0.25"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</row>
    <row r="16" spans="1:18" x14ac:dyDescent="0.25"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</row>
    <row r="17" spans="4:17" x14ac:dyDescent="0.25"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</row>
  </sheetData>
  <mergeCells count="4">
    <mergeCell ref="B6:C6"/>
    <mergeCell ref="B8:C8"/>
    <mergeCell ref="B10:C10"/>
    <mergeCell ref="A1:P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26"/>
  <sheetViews>
    <sheetView workbookViewId="0">
      <selection activeCell="M23" sqref="M23"/>
    </sheetView>
  </sheetViews>
  <sheetFormatPr defaultRowHeight="15" x14ac:dyDescent="0.25"/>
  <cols>
    <col min="6" max="6" width="1.42578125" customWidth="1"/>
    <col min="11" max="11" width="9.140625" customWidth="1"/>
  </cols>
  <sheetData>
    <row r="1" spans="1:20" x14ac:dyDescent="0.25">
      <c r="A1" s="276" t="s">
        <v>123</v>
      </c>
      <c r="B1" s="276"/>
      <c r="C1" s="276"/>
      <c r="D1" s="276"/>
      <c r="E1" s="276"/>
      <c r="F1" s="276"/>
      <c r="G1" s="276"/>
      <c r="H1" s="276"/>
      <c r="I1" s="276"/>
    </row>
    <row r="2" spans="1:20" x14ac:dyDescent="0.25">
      <c r="A2" s="276"/>
      <c r="B2" s="276"/>
      <c r="C2" s="276"/>
      <c r="D2" s="276"/>
      <c r="E2" s="276"/>
      <c r="F2" s="276"/>
      <c r="G2" s="276"/>
      <c r="H2" s="276"/>
      <c r="I2" s="276"/>
      <c r="L2" s="184"/>
      <c r="M2" s="184"/>
      <c r="N2" s="184"/>
      <c r="O2" s="184"/>
      <c r="P2" s="164"/>
      <c r="Q2" s="164"/>
      <c r="R2" s="164"/>
      <c r="S2" s="164"/>
      <c r="T2" s="164"/>
    </row>
    <row r="3" spans="1:20" x14ac:dyDescent="0.25">
      <c r="L3" s="164"/>
      <c r="M3" s="164"/>
      <c r="N3" s="164"/>
      <c r="O3" s="164"/>
      <c r="P3" s="164"/>
      <c r="Q3" s="164"/>
      <c r="R3" s="164"/>
      <c r="S3" s="164"/>
      <c r="T3" s="164"/>
    </row>
    <row r="4" spans="1:20" x14ac:dyDescent="0.25">
      <c r="A4" s="10" t="s">
        <v>80</v>
      </c>
      <c r="B4" s="11"/>
      <c r="C4" s="11"/>
      <c r="D4" s="11"/>
      <c r="E4" s="38" t="s">
        <v>42</v>
      </c>
      <c r="F4" s="15"/>
      <c r="G4" s="267" t="s">
        <v>41</v>
      </c>
      <c r="H4" s="267"/>
      <c r="I4" s="267"/>
      <c r="J4" s="269" t="s">
        <v>51</v>
      </c>
      <c r="L4" s="164"/>
      <c r="M4" s="164"/>
      <c r="N4" s="164"/>
      <c r="O4" s="164"/>
      <c r="P4" s="164"/>
      <c r="Q4" s="164"/>
      <c r="R4" s="164"/>
      <c r="S4" s="164"/>
      <c r="T4" s="164"/>
    </row>
    <row r="5" spans="1:20" x14ac:dyDescent="0.25">
      <c r="A5" s="11"/>
      <c r="B5" s="11"/>
      <c r="C5" s="11"/>
      <c r="D5" s="11"/>
      <c r="E5" s="9"/>
      <c r="F5" s="15"/>
      <c r="G5" s="15"/>
      <c r="H5" s="268" t="s">
        <v>28</v>
      </c>
      <c r="I5" s="268" t="s">
        <v>29</v>
      </c>
      <c r="J5" s="269"/>
      <c r="S5" s="164"/>
      <c r="T5" s="164"/>
    </row>
    <row r="6" spans="1:20" x14ac:dyDescent="0.25">
      <c r="A6" s="11"/>
      <c r="B6" s="11"/>
      <c r="C6" s="11"/>
      <c r="D6" s="11"/>
      <c r="E6" s="49" t="s">
        <v>23</v>
      </c>
      <c r="F6" s="15"/>
      <c r="G6" s="49" t="s">
        <v>9</v>
      </c>
      <c r="H6" s="269"/>
      <c r="I6" s="269"/>
      <c r="J6" s="269"/>
      <c r="L6" s="164"/>
      <c r="M6" s="164"/>
      <c r="N6" s="164"/>
      <c r="O6" s="164"/>
      <c r="P6" s="164"/>
      <c r="Q6" s="164"/>
      <c r="R6" s="164"/>
      <c r="S6" s="164"/>
      <c r="T6" s="164"/>
    </row>
    <row r="7" spans="1:20" x14ac:dyDescent="0.25">
      <c r="C7" s="5"/>
      <c r="D7" s="5"/>
      <c r="E7" s="21"/>
      <c r="F7" s="21"/>
      <c r="G7" s="21"/>
      <c r="H7" s="21"/>
      <c r="I7" s="21"/>
      <c r="J7" s="158"/>
      <c r="L7" s="164"/>
      <c r="M7" s="164"/>
      <c r="N7" s="164"/>
      <c r="O7" s="164"/>
      <c r="P7" s="164"/>
      <c r="Q7" s="164"/>
      <c r="R7" s="164"/>
      <c r="S7" s="164"/>
      <c r="T7" s="164"/>
    </row>
    <row r="8" spans="1:20" x14ac:dyDescent="0.25">
      <c r="A8" s="277" t="s">
        <v>43</v>
      </c>
      <c r="B8" s="277"/>
      <c r="C8" s="285" t="s">
        <v>110</v>
      </c>
      <c r="D8" s="285"/>
      <c r="E8" s="86">
        <v>528403</v>
      </c>
      <c r="F8" s="86"/>
      <c r="G8" s="86">
        <v>313441</v>
      </c>
      <c r="H8" s="86">
        <v>96081</v>
      </c>
      <c r="I8" s="86">
        <v>2766</v>
      </c>
      <c r="J8" s="86">
        <f>E8+G8+H8+I8</f>
        <v>940691</v>
      </c>
      <c r="K8" s="79"/>
      <c r="L8" s="164"/>
      <c r="M8" s="164"/>
      <c r="N8" s="164"/>
      <c r="O8" s="164"/>
      <c r="P8" s="164"/>
      <c r="Q8" s="164"/>
      <c r="R8" s="164"/>
      <c r="S8" s="164"/>
      <c r="T8" s="164"/>
    </row>
    <row r="9" spans="1:20" x14ac:dyDescent="0.25">
      <c r="A9" s="7"/>
      <c r="B9" s="7"/>
      <c r="C9" s="5" t="s">
        <v>74</v>
      </c>
      <c r="D9" s="5"/>
      <c r="E9" s="97">
        <v>0.81489999999999996</v>
      </c>
      <c r="F9" s="97"/>
      <c r="G9" s="97">
        <v>0.76029999999999998</v>
      </c>
      <c r="H9" s="97">
        <v>0.57220000000000004</v>
      </c>
      <c r="I9" s="97">
        <v>0.51900000000000002</v>
      </c>
      <c r="J9" s="97">
        <f>J8/J12</f>
        <v>0.76234435084221741</v>
      </c>
      <c r="K9" s="78"/>
      <c r="L9" s="140"/>
      <c r="M9" s="140"/>
      <c r="N9" s="140"/>
      <c r="O9" s="140"/>
      <c r="P9" s="136"/>
      <c r="Q9" s="136"/>
      <c r="R9" s="164"/>
      <c r="S9" s="164"/>
      <c r="T9" s="164"/>
    </row>
    <row r="10" spans="1:20" x14ac:dyDescent="0.25">
      <c r="A10" s="278" t="s">
        <v>44</v>
      </c>
      <c r="B10" s="278"/>
      <c r="C10" s="286" t="s">
        <v>110</v>
      </c>
      <c r="D10" s="286"/>
      <c r="E10" s="167">
        <v>120027</v>
      </c>
      <c r="F10" s="86"/>
      <c r="G10" s="86">
        <v>98833</v>
      </c>
      <c r="H10" s="86">
        <v>71830</v>
      </c>
      <c r="I10" s="86">
        <v>2563</v>
      </c>
      <c r="J10" s="167">
        <f>E10+G10+H10+I10</f>
        <v>293253</v>
      </c>
      <c r="K10" s="79"/>
      <c r="L10" s="136"/>
      <c r="M10" s="136"/>
      <c r="N10" s="136"/>
      <c r="O10" s="136"/>
      <c r="P10" s="136"/>
      <c r="Q10" s="136"/>
      <c r="R10" s="164"/>
      <c r="S10" s="164"/>
      <c r="T10" s="164"/>
    </row>
    <row r="11" spans="1:20" x14ac:dyDescent="0.25">
      <c r="A11" s="20"/>
      <c r="B11" s="20"/>
      <c r="C11" s="75" t="s">
        <v>74</v>
      </c>
      <c r="D11" s="75"/>
      <c r="E11" s="97">
        <v>0.18509999999999999</v>
      </c>
      <c r="F11" s="97"/>
      <c r="G11" s="97">
        <v>0.2397</v>
      </c>
      <c r="H11" s="97">
        <v>0.42780000000000001</v>
      </c>
      <c r="I11" s="97">
        <v>0.48099999999999998</v>
      </c>
      <c r="J11" s="97">
        <f>J10/J12</f>
        <v>0.23765483874889076</v>
      </c>
      <c r="K11" s="78"/>
      <c r="L11" s="136"/>
      <c r="M11" s="136"/>
      <c r="N11" s="136"/>
      <c r="O11" s="136"/>
      <c r="P11" s="136"/>
      <c r="Q11" s="136"/>
      <c r="R11" s="164"/>
      <c r="S11" s="164"/>
      <c r="T11" s="164"/>
    </row>
    <row r="12" spans="1:20" x14ac:dyDescent="0.25">
      <c r="A12" s="55" t="s">
        <v>68</v>
      </c>
      <c r="B12" s="55"/>
      <c r="C12" s="287" t="s">
        <v>110</v>
      </c>
      <c r="D12" s="287"/>
      <c r="E12" s="170">
        <v>648430</v>
      </c>
      <c r="F12" s="170"/>
      <c r="G12" s="170">
        <v>412274</v>
      </c>
      <c r="H12" s="170">
        <v>167911</v>
      </c>
      <c r="I12" s="170">
        <v>5330</v>
      </c>
      <c r="J12" s="170">
        <f>E12+G12+H12+I12</f>
        <v>1233945</v>
      </c>
      <c r="K12" s="79"/>
      <c r="L12" s="164"/>
      <c r="M12" s="164"/>
      <c r="N12" s="164"/>
      <c r="O12" s="164"/>
      <c r="P12" s="164"/>
      <c r="Q12" s="164"/>
      <c r="R12" s="164"/>
      <c r="S12" s="164"/>
      <c r="T12" s="164"/>
    </row>
    <row r="13" spans="1:20" x14ac:dyDescent="0.25">
      <c r="A13" s="37"/>
      <c r="B13" s="37"/>
      <c r="C13" s="76" t="s">
        <v>74</v>
      </c>
      <c r="D13" s="76"/>
      <c r="E13" s="178">
        <v>1</v>
      </c>
      <c r="F13" s="178"/>
      <c r="G13" s="178">
        <v>1</v>
      </c>
      <c r="H13" s="178">
        <v>1</v>
      </c>
      <c r="I13" s="178">
        <v>1</v>
      </c>
      <c r="J13" s="178">
        <f>J9+J11</f>
        <v>0.99999918959110823</v>
      </c>
      <c r="K13" s="78"/>
      <c r="L13" s="164"/>
      <c r="M13" s="164"/>
      <c r="N13" s="164"/>
      <c r="O13" s="164"/>
      <c r="P13" s="164"/>
      <c r="Q13" s="164"/>
      <c r="R13" s="164"/>
      <c r="S13" s="164"/>
      <c r="T13" s="164"/>
    </row>
    <row r="14" spans="1:20" s="149" customFormat="1" x14ac:dyDescent="0.25">
      <c r="A14" s="198" t="s">
        <v>92</v>
      </c>
      <c r="B14" s="198"/>
      <c r="C14" s="198"/>
      <c r="D14" s="198"/>
      <c r="E14" s="198"/>
      <c r="F14" s="198"/>
      <c r="G14" s="198"/>
      <c r="H14" s="198"/>
      <c r="I14" s="198"/>
      <c r="K14" s="165"/>
      <c r="L14" s="164"/>
      <c r="M14" s="164"/>
      <c r="N14" s="164"/>
      <c r="O14" s="164"/>
      <c r="P14" s="164"/>
      <c r="Q14" s="164"/>
      <c r="R14" s="164"/>
      <c r="S14" s="164"/>
      <c r="T14" s="164"/>
    </row>
    <row r="15" spans="1:20" x14ac:dyDescent="0.25">
      <c r="A15" s="198"/>
    </row>
    <row r="16" spans="1:20" x14ac:dyDescent="0.25">
      <c r="A16" s="96" t="s">
        <v>143</v>
      </c>
      <c r="B16" s="164"/>
      <c r="C16" s="164"/>
      <c r="D16" s="164"/>
      <c r="E16" s="164"/>
      <c r="F16" s="164"/>
      <c r="G16" s="164"/>
      <c r="H16" s="164"/>
      <c r="I16" s="164"/>
    </row>
    <row r="17" spans="4:13" x14ac:dyDescent="0.25">
      <c r="J17" s="53"/>
      <c r="K17" s="53"/>
      <c r="L17" s="53"/>
      <c r="M17" s="53"/>
    </row>
    <row r="18" spans="4:13" x14ac:dyDescent="0.25">
      <c r="D18" s="21"/>
      <c r="E18" s="21"/>
      <c r="F18" s="21"/>
      <c r="G18" s="21"/>
      <c r="H18" s="21"/>
      <c r="I18" s="21"/>
      <c r="J18" s="21"/>
    </row>
    <row r="19" spans="4:13" x14ac:dyDescent="0.25">
      <c r="D19" s="21"/>
      <c r="E19" s="86"/>
      <c r="F19" s="86"/>
      <c r="G19" s="86"/>
      <c r="H19" s="86"/>
      <c r="I19" s="86"/>
      <c r="J19" s="21"/>
    </row>
    <row r="20" spans="4:13" x14ac:dyDescent="0.25">
      <c r="D20" s="21"/>
      <c r="E20" s="99"/>
      <c r="F20" s="99"/>
      <c r="G20" s="99"/>
      <c r="H20" s="99"/>
      <c r="J20" s="21"/>
    </row>
    <row r="21" spans="4:13" x14ac:dyDescent="0.25">
      <c r="D21" s="21"/>
      <c r="E21" s="21"/>
      <c r="F21" s="21"/>
      <c r="G21" s="21"/>
      <c r="H21" s="21"/>
      <c r="I21" s="21"/>
      <c r="J21" s="21"/>
    </row>
    <row r="22" spans="4:13" x14ac:dyDescent="0.25">
      <c r="D22" s="21"/>
      <c r="E22" s="21"/>
      <c r="F22" s="21"/>
      <c r="G22" s="21"/>
      <c r="H22" s="21"/>
      <c r="I22" s="21"/>
      <c r="J22" s="21"/>
    </row>
    <row r="23" spans="4:13" x14ac:dyDescent="0.25">
      <c r="D23" s="21"/>
      <c r="E23" s="86"/>
      <c r="F23" s="86"/>
      <c r="G23" s="86"/>
      <c r="H23" s="86"/>
      <c r="I23" s="86"/>
      <c r="J23" s="21"/>
    </row>
    <row r="24" spans="4:13" x14ac:dyDescent="0.25">
      <c r="D24" s="21"/>
      <c r="E24" s="99"/>
      <c r="F24" s="99"/>
      <c r="G24" s="99"/>
      <c r="H24" s="99"/>
      <c r="I24" s="99"/>
      <c r="J24" s="21"/>
    </row>
    <row r="25" spans="4:13" x14ac:dyDescent="0.25">
      <c r="D25" s="21"/>
      <c r="E25" s="21"/>
      <c r="F25" s="21"/>
      <c r="G25" s="21"/>
      <c r="H25" s="21"/>
      <c r="I25" s="21"/>
      <c r="J25" s="21"/>
    </row>
    <row r="26" spans="4:13" x14ac:dyDescent="0.25">
      <c r="D26" s="21"/>
      <c r="E26" s="21"/>
      <c r="F26" s="21"/>
      <c r="G26" s="21"/>
      <c r="H26" s="21"/>
      <c r="I26" s="21"/>
      <c r="J26" s="21"/>
    </row>
  </sheetData>
  <mergeCells count="10">
    <mergeCell ref="C12:D12"/>
    <mergeCell ref="C10:D10"/>
    <mergeCell ref="G4:I4"/>
    <mergeCell ref="H5:H6"/>
    <mergeCell ref="I5:I6"/>
    <mergeCell ref="J4:J6"/>
    <mergeCell ref="A1:I2"/>
    <mergeCell ref="A8:B8"/>
    <mergeCell ref="A10:B10"/>
    <mergeCell ref="C8:D8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25"/>
  <sheetViews>
    <sheetView workbookViewId="0">
      <selection activeCell="N19" sqref="N19"/>
    </sheetView>
  </sheetViews>
  <sheetFormatPr defaultRowHeight="15" x14ac:dyDescent="0.25"/>
  <cols>
    <col min="1" max="1" width="11.42578125" customWidth="1"/>
    <col min="2" max="2" width="10.42578125" customWidth="1"/>
    <col min="3" max="3" width="4.140625" customWidth="1"/>
    <col min="5" max="5" width="3" customWidth="1"/>
    <col min="7" max="7" width="3.5703125" customWidth="1"/>
    <col min="9" max="9" width="3.85546875" customWidth="1"/>
    <col min="11" max="11" width="4" customWidth="1"/>
    <col min="13" max="13" width="4.28515625" customWidth="1"/>
    <col min="15" max="15" width="4.5703125" customWidth="1"/>
    <col min="16" max="16" width="9.140625" customWidth="1"/>
    <col min="17" max="17" width="11.28515625" bestFit="1" customWidth="1"/>
    <col min="18" max="18" width="19.42578125" bestFit="1" customWidth="1"/>
  </cols>
  <sheetData>
    <row r="1" spans="1:18" ht="29.25" customHeight="1" x14ac:dyDescent="0.25">
      <c r="A1" s="276" t="s">
        <v>124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</row>
    <row r="2" spans="1:18" x14ac:dyDescent="0.25">
      <c r="A2" s="70"/>
      <c r="B2" s="2"/>
    </row>
    <row r="3" spans="1:18" x14ac:dyDescent="0.25">
      <c r="A3" s="10" t="s">
        <v>81</v>
      </c>
      <c r="B3" s="10" t="s">
        <v>52</v>
      </c>
      <c r="C3" s="10"/>
      <c r="D3" s="62" t="s">
        <v>31</v>
      </c>
      <c r="E3" s="10"/>
      <c r="F3" s="62" t="s">
        <v>46</v>
      </c>
      <c r="G3" s="10"/>
      <c r="H3" s="62" t="s">
        <v>47</v>
      </c>
      <c r="I3" s="10"/>
      <c r="J3" s="62" t="s">
        <v>48</v>
      </c>
      <c r="K3" s="10"/>
      <c r="L3" s="62" t="s">
        <v>49</v>
      </c>
      <c r="M3" s="10"/>
      <c r="N3" s="62" t="s">
        <v>50</v>
      </c>
      <c r="O3" s="62"/>
      <c r="P3" s="245" t="s">
        <v>51</v>
      </c>
      <c r="Q3" s="108"/>
    </row>
    <row r="4" spans="1:18" x14ac:dyDescent="0.25">
      <c r="A4" s="10" t="s">
        <v>53</v>
      </c>
      <c r="B4" s="10" t="s">
        <v>53</v>
      </c>
      <c r="C4" s="10"/>
      <c r="D4" s="62" t="s">
        <v>32</v>
      </c>
      <c r="E4" s="10"/>
      <c r="F4" s="62" t="s">
        <v>33</v>
      </c>
      <c r="G4" s="10"/>
      <c r="H4" s="62" t="s">
        <v>34</v>
      </c>
      <c r="I4" s="10"/>
      <c r="J4" s="62" t="s">
        <v>35</v>
      </c>
      <c r="K4" s="10"/>
      <c r="L4" s="62" t="s">
        <v>36</v>
      </c>
      <c r="M4" s="10"/>
      <c r="N4" s="62" t="s">
        <v>37</v>
      </c>
      <c r="O4" s="62"/>
      <c r="P4" s="245" t="s">
        <v>6</v>
      </c>
    </row>
    <row r="5" spans="1:18" x14ac:dyDescent="0.25">
      <c r="A5" s="63" t="s">
        <v>54</v>
      </c>
      <c r="B5" s="63" t="s">
        <v>54</v>
      </c>
      <c r="C5" s="65" t="s">
        <v>110</v>
      </c>
      <c r="D5" s="171">
        <v>35366.699999999997</v>
      </c>
      <c r="E5" s="175"/>
      <c r="F5" s="171">
        <v>85955.6</v>
      </c>
      <c r="G5" s="175"/>
      <c r="H5" s="171">
        <v>62155.6</v>
      </c>
      <c r="I5" s="175"/>
      <c r="J5" s="171">
        <v>41241.1</v>
      </c>
      <c r="K5" s="175"/>
      <c r="L5" s="171">
        <v>28037.8</v>
      </c>
      <c r="M5" s="175"/>
      <c r="N5" s="171">
        <v>18997.8</v>
      </c>
      <c r="O5" s="175"/>
      <c r="P5" s="205">
        <v>271754.5</v>
      </c>
      <c r="Q5" s="114"/>
    </row>
    <row r="6" spans="1:18" x14ac:dyDescent="0.25">
      <c r="A6" s="63"/>
      <c r="B6" s="63"/>
      <c r="C6" s="65" t="s">
        <v>11</v>
      </c>
      <c r="D6" s="185">
        <v>1.9535738491647234E-2</v>
      </c>
      <c r="E6" s="124"/>
      <c r="F6" s="185">
        <v>4.7479864490965605E-2</v>
      </c>
      <c r="G6" s="124"/>
      <c r="H6" s="185">
        <v>3.4333300743112277E-2</v>
      </c>
      <c r="I6" s="124"/>
      <c r="J6" s="185">
        <v>2.2780619755529152E-2</v>
      </c>
      <c r="K6" s="124"/>
      <c r="L6" s="185">
        <v>1.5487425422250503E-2</v>
      </c>
      <c r="M6" s="124"/>
      <c r="N6" s="185">
        <v>1.0493940704578484E-2</v>
      </c>
      <c r="O6" s="124"/>
      <c r="P6" s="124">
        <v>0.15011083437042044</v>
      </c>
      <c r="Q6" s="115"/>
    </row>
    <row r="7" spans="1:18" x14ac:dyDescent="0.25">
      <c r="A7" s="70"/>
      <c r="B7" s="63" t="s">
        <v>107</v>
      </c>
      <c r="C7" s="65" t="s">
        <v>110</v>
      </c>
      <c r="D7" s="171">
        <v>23702.2</v>
      </c>
      <c r="E7" s="175"/>
      <c r="F7" s="171">
        <v>155769</v>
      </c>
      <c r="G7" s="175"/>
      <c r="H7" s="171">
        <v>126030</v>
      </c>
      <c r="I7" s="175"/>
      <c r="J7" s="171">
        <v>70190</v>
      </c>
      <c r="K7" s="175"/>
      <c r="L7" s="171">
        <v>41276.699999999997</v>
      </c>
      <c r="M7" s="175"/>
      <c r="N7" s="171">
        <v>25173.3</v>
      </c>
      <c r="O7" s="175"/>
      <c r="P7" s="175">
        <v>442141.1</v>
      </c>
      <c r="Q7" s="114"/>
    </row>
    <row r="8" spans="1:18" x14ac:dyDescent="0.25">
      <c r="A8" s="158"/>
      <c r="B8" s="158"/>
      <c r="C8" s="28" t="s">
        <v>11</v>
      </c>
      <c r="D8" s="185">
        <v>1.3092541313628955E-2</v>
      </c>
      <c r="E8" s="185"/>
      <c r="F8" s="185">
        <v>8.6043154976443895E-2</v>
      </c>
      <c r="G8" s="185"/>
      <c r="H8" s="185">
        <v>6.9616026434535919E-2</v>
      </c>
      <c r="I8" s="185"/>
      <c r="J8" s="185">
        <v>3.877131552360609E-2</v>
      </c>
      <c r="K8" s="185"/>
      <c r="L8" s="185">
        <v>2.2800284363488126E-2</v>
      </c>
      <c r="M8" s="185"/>
      <c r="N8" s="185">
        <v>1.3905142571169586E-2</v>
      </c>
      <c r="O8" s="185"/>
      <c r="P8" s="185">
        <v>0.24422840994520975</v>
      </c>
      <c r="Q8" s="254"/>
      <c r="R8" s="253"/>
    </row>
    <row r="9" spans="1:18" s="199" customFormat="1" x14ac:dyDescent="0.25">
      <c r="A9" s="193"/>
      <c r="B9" s="217" t="s">
        <v>51</v>
      </c>
      <c r="C9" s="219" t="s">
        <v>110</v>
      </c>
      <c r="D9" s="201">
        <v>59068.899999999994</v>
      </c>
      <c r="E9" s="201"/>
      <c r="F9" s="201">
        <v>241724.6</v>
      </c>
      <c r="G9" s="201"/>
      <c r="H9" s="201">
        <v>188185.60000000001</v>
      </c>
      <c r="I9" s="201"/>
      <c r="J9" s="201">
        <v>111431.1</v>
      </c>
      <c r="K9" s="201"/>
      <c r="L9" s="201">
        <v>69314.5</v>
      </c>
      <c r="M9" s="201"/>
      <c r="N9" s="201">
        <v>44171.1</v>
      </c>
      <c r="O9" s="201"/>
      <c r="P9" s="201">
        <v>713895.6</v>
      </c>
      <c r="Q9" s="114"/>
    </row>
    <row r="10" spans="1:18" s="199" customFormat="1" x14ac:dyDescent="0.25">
      <c r="A10" s="156"/>
      <c r="B10" s="156"/>
      <c r="C10" s="160" t="s">
        <v>11</v>
      </c>
      <c r="D10" s="185">
        <v>3.2628279805276189E-2</v>
      </c>
      <c r="E10" s="185"/>
      <c r="F10" s="185">
        <v>0.13352301946740949</v>
      </c>
      <c r="G10" s="185"/>
      <c r="H10" s="185">
        <v>0.1039493271776482</v>
      </c>
      <c r="I10" s="185"/>
      <c r="J10" s="185">
        <v>6.1551935279135245E-2</v>
      </c>
      <c r="K10" s="185"/>
      <c r="L10" s="185">
        <v>3.828770978573863E-2</v>
      </c>
      <c r="M10" s="185"/>
      <c r="N10" s="185">
        <v>2.4399083275748069E-2</v>
      </c>
      <c r="O10" s="185"/>
      <c r="P10" s="185">
        <v>0.39433924431563022</v>
      </c>
      <c r="Q10" s="246"/>
    </row>
    <row r="11" spans="1:18" x14ac:dyDescent="0.25">
      <c r="A11" s="63" t="s">
        <v>59</v>
      </c>
      <c r="B11" s="63" t="s">
        <v>54</v>
      </c>
      <c r="C11" s="65" t="s">
        <v>110</v>
      </c>
      <c r="D11" s="186">
        <v>88766.2</v>
      </c>
      <c r="E11" s="176"/>
      <c r="F11" s="186">
        <v>111100</v>
      </c>
      <c r="G11" s="176"/>
      <c r="H11" s="186">
        <v>63076.800000000003</v>
      </c>
      <c r="I11" s="176"/>
      <c r="J11" s="186">
        <v>27755.4</v>
      </c>
      <c r="K11" s="176"/>
      <c r="L11" s="186">
        <v>15594.2</v>
      </c>
      <c r="M11" s="176"/>
      <c r="N11" s="186">
        <v>9449.1299999999992</v>
      </c>
      <c r="O11" s="176"/>
      <c r="P11" s="176">
        <v>315741.3</v>
      </c>
      <c r="Q11" s="114"/>
    </row>
    <row r="12" spans="1:18" x14ac:dyDescent="0.25">
      <c r="A12" s="63"/>
      <c r="B12" s="63"/>
      <c r="C12" s="65" t="s">
        <v>11</v>
      </c>
      <c r="D12" s="185">
        <v>4.8383224185256646E-2</v>
      </c>
      <c r="E12" s="124"/>
      <c r="F12" s="185">
        <v>6.0556565528117841E-2</v>
      </c>
      <c r="G12" s="124"/>
      <c r="H12" s="185">
        <v>3.4380867439279782E-2</v>
      </c>
      <c r="I12" s="124"/>
      <c r="J12" s="185">
        <v>1.5128458135545652E-2</v>
      </c>
      <c r="K12" s="124"/>
      <c r="L12" s="185">
        <v>8.4998307305002279E-3</v>
      </c>
      <c r="M12" s="124"/>
      <c r="N12" s="185">
        <v>5.1503767779361304E-3</v>
      </c>
      <c r="O12" s="124"/>
      <c r="P12" s="124">
        <v>0.17209908841928995</v>
      </c>
      <c r="Q12" s="115"/>
    </row>
    <row r="13" spans="1:18" x14ac:dyDescent="0.25">
      <c r="A13" s="70"/>
      <c r="B13" s="63" t="s">
        <v>59</v>
      </c>
      <c r="C13" s="65" t="s">
        <v>110</v>
      </c>
      <c r="D13" s="171">
        <v>42799.8</v>
      </c>
      <c r="E13" s="175"/>
      <c r="F13" s="171">
        <v>144134</v>
      </c>
      <c r="G13" s="175"/>
      <c r="H13" s="171">
        <v>80501.100000000006</v>
      </c>
      <c r="I13" s="175"/>
      <c r="J13" s="171">
        <v>32271.599999999999</v>
      </c>
      <c r="K13" s="175"/>
      <c r="L13" s="171">
        <v>17469.7</v>
      </c>
      <c r="M13" s="175"/>
      <c r="N13" s="171">
        <v>10809.5</v>
      </c>
      <c r="O13" s="175"/>
      <c r="P13" s="175">
        <v>327985.90000000002</v>
      </c>
      <c r="Q13" s="114"/>
    </row>
    <row r="14" spans="1:18" x14ac:dyDescent="0.25">
      <c r="A14" s="158"/>
      <c r="B14" s="158"/>
      <c r="C14" s="28" t="s">
        <v>11</v>
      </c>
      <c r="D14" s="220">
        <v>2.3328612900903132E-2</v>
      </c>
      <c r="E14" s="121"/>
      <c r="F14" s="220">
        <v>7.8562196362103848E-2</v>
      </c>
      <c r="G14" s="121"/>
      <c r="H14" s="220">
        <v>4.3878219057025811E-2</v>
      </c>
      <c r="I14" s="121"/>
      <c r="J14" s="220">
        <v>1.7590074348309698E-2</v>
      </c>
      <c r="K14" s="121"/>
      <c r="L14" s="220">
        <v>9.5220975050095431E-3</v>
      </c>
      <c r="M14" s="121"/>
      <c r="N14" s="220">
        <v>5.8918649421799262E-3</v>
      </c>
      <c r="O14" s="121"/>
      <c r="P14" s="121">
        <v>0.17877317412825119</v>
      </c>
      <c r="Q14" s="115"/>
    </row>
    <row r="15" spans="1:18" s="199" customFormat="1" x14ac:dyDescent="0.25">
      <c r="A15" s="193"/>
      <c r="B15" s="258" t="s">
        <v>51</v>
      </c>
      <c r="C15" s="219" t="s">
        <v>110</v>
      </c>
      <c r="D15" s="221">
        <v>131566</v>
      </c>
      <c r="E15" s="221"/>
      <c r="F15" s="221">
        <v>255234</v>
      </c>
      <c r="G15" s="221"/>
      <c r="H15" s="221">
        <v>143577.90000000002</v>
      </c>
      <c r="I15" s="221"/>
      <c r="J15" s="221">
        <v>60027</v>
      </c>
      <c r="K15" s="221"/>
      <c r="L15" s="221">
        <v>33063.9</v>
      </c>
      <c r="M15" s="221"/>
      <c r="N15" s="221">
        <v>20258.629999999997</v>
      </c>
      <c r="O15" s="221"/>
      <c r="P15" s="221">
        <v>643727.19999999995</v>
      </c>
      <c r="Q15" s="114"/>
    </row>
    <row r="16" spans="1:18" s="199" customFormat="1" x14ac:dyDescent="0.25">
      <c r="A16" s="156"/>
      <c r="B16" s="156"/>
      <c r="C16" s="160" t="s">
        <v>11</v>
      </c>
      <c r="D16" s="179">
        <v>7.1711837086159788E-2</v>
      </c>
      <c r="E16" s="179"/>
      <c r="F16" s="179">
        <v>0.13911876189022168</v>
      </c>
      <c r="G16" s="179"/>
      <c r="H16" s="179">
        <v>7.8259086496305599E-2</v>
      </c>
      <c r="I16" s="179"/>
      <c r="J16" s="179">
        <v>3.2718532483855353E-2</v>
      </c>
      <c r="K16" s="179"/>
      <c r="L16" s="179">
        <v>1.8021928235509771E-2</v>
      </c>
      <c r="M16" s="179"/>
      <c r="N16" s="179">
        <v>1.1042241720116055E-2</v>
      </c>
      <c r="O16" s="179"/>
      <c r="P16" s="179">
        <v>0.35087226254754111</v>
      </c>
      <c r="Q16" s="115"/>
    </row>
    <row r="17" spans="1:13" x14ac:dyDescent="0.25">
      <c r="A17" s="198" t="s">
        <v>94</v>
      </c>
      <c r="M17" s="53"/>
    </row>
    <row r="18" spans="1:13" x14ac:dyDescent="0.25">
      <c r="D18" s="79"/>
    </row>
    <row r="19" spans="1:13" x14ac:dyDescent="0.25">
      <c r="A19" s="96" t="s">
        <v>101</v>
      </c>
      <c r="B19" s="164"/>
      <c r="C19" s="164"/>
      <c r="D19" s="164"/>
      <c r="E19" s="164"/>
      <c r="F19" s="164"/>
      <c r="G19" s="164"/>
      <c r="H19" s="164"/>
      <c r="I19" s="164"/>
      <c r="J19" s="164"/>
    </row>
    <row r="20" spans="1:13" ht="15.75" customHeight="1" x14ac:dyDescent="0.25">
      <c r="A20" s="96" t="s">
        <v>142</v>
      </c>
      <c r="C20" s="164"/>
      <c r="D20" s="164"/>
      <c r="E20" s="164"/>
      <c r="F20" s="164"/>
      <c r="G20" s="164"/>
      <c r="H20" s="164"/>
      <c r="I20" s="164"/>
      <c r="J20" s="164"/>
      <c r="K20" s="164"/>
    </row>
    <row r="25" spans="1:13" x14ac:dyDescent="0.25">
      <c r="L25" s="248"/>
    </row>
  </sheetData>
  <mergeCells count="1">
    <mergeCell ref="A1:P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70"/>
  <sheetViews>
    <sheetView zoomScaleNormal="100" workbookViewId="0">
      <selection sqref="A1:T2"/>
    </sheetView>
  </sheetViews>
  <sheetFormatPr defaultRowHeight="15" x14ac:dyDescent="0.25"/>
  <cols>
    <col min="2" max="2" width="2.85546875" customWidth="1"/>
    <col min="4" max="4" width="14.85546875" customWidth="1"/>
    <col min="5" max="5" width="3.140625" customWidth="1"/>
    <col min="6" max="6" width="2.7109375" customWidth="1"/>
    <col min="7" max="7" width="5.7109375" customWidth="1"/>
    <col min="8" max="8" width="2.140625" customWidth="1"/>
    <col min="9" max="9" width="9.28515625" customWidth="1"/>
    <col min="10" max="10" width="2.140625" style="93" customWidth="1"/>
    <col min="11" max="11" width="8.7109375" bestFit="1" customWidth="1"/>
    <col min="12" max="12" width="2.140625" style="93" customWidth="1"/>
    <col min="13" max="13" width="8.7109375" bestFit="1" customWidth="1"/>
    <col min="14" max="14" width="2.140625" style="93" customWidth="1"/>
    <col min="15" max="15" width="8.7109375" bestFit="1" customWidth="1"/>
    <col min="16" max="16" width="2.140625" style="93" customWidth="1"/>
    <col min="17" max="17" width="8.7109375" bestFit="1" customWidth="1"/>
    <col min="18" max="18" width="2.140625" style="93" customWidth="1"/>
    <col min="19" max="19" width="8.7109375" bestFit="1" customWidth="1"/>
    <col min="20" max="20" width="10.5703125" style="199" customWidth="1"/>
  </cols>
  <sheetData>
    <row r="1" spans="1:24" x14ac:dyDescent="0.25">
      <c r="A1" s="276" t="s">
        <v>125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</row>
    <row r="2" spans="1:24" x14ac:dyDescent="0.25">
      <c r="A2" s="276"/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V2" s="53"/>
      <c r="W2" s="53"/>
      <c r="X2" s="53"/>
    </row>
    <row r="3" spans="1:24" x14ac:dyDescent="0.25">
      <c r="U3" s="53"/>
      <c r="V3" s="53"/>
      <c r="W3" s="53"/>
      <c r="X3" s="53"/>
    </row>
    <row r="4" spans="1:24" x14ac:dyDescent="0.25">
      <c r="A4" s="10" t="s">
        <v>82</v>
      </c>
      <c r="B4" s="11"/>
      <c r="C4" s="15" t="s">
        <v>52</v>
      </c>
      <c r="D4" s="15"/>
      <c r="E4" s="15"/>
      <c r="F4" s="11"/>
      <c r="G4" s="9"/>
      <c r="H4" s="9"/>
      <c r="I4" s="15" t="s">
        <v>31</v>
      </c>
      <c r="J4" s="9"/>
      <c r="K4" s="15" t="s">
        <v>46</v>
      </c>
      <c r="L4" s="9"/>
      <c r="M4" s="15" t="s">
        <v>47</v>
      </c>
      <c r="N4" s="9"/>
      <c r="O4" s="15" t="s">
        <v>48</v>
      </c>
      <c r="P4" s="9"/>
      <c r="Q4" s="15" t="s">
        <v>49</v>
      </c>
      <c r="R4" s="9"/>
      <c r="S4" s="15" t="s">
        <v>50</v>
      </c>
      <c r="T4" s="288" t="s">
        <v>68</v>
      </c>
      <c r="U4" s="53"/>
      <c r="V4" s="53"/>
      <c r="W4" s="53"/>
      <c r="X4" s="53"/>
    </row>
    <row r="5" spans="1:24" ht="13.5" customHeight="1" x14ac:dyDescent="0.25">
      <c r="A5" s="10" t="s">
        <v>53</v>
      </c>
      <c r="B5" s="11"/>
      <c r="C5" s="15" t="s">
        <v>53</v>
      </c>
      <c r="D5" s="15"/>
      <c r="E5" s="15"/>
      <c r="F5" s="11"/>
      <c r="G5" s="9"/>
      <c r="H5" s="9"/>
      <c r="I5" s="15" t="s">
        <v>32</v>
      </c>
      <c r="J5" s="9"/>
      <c r="K5" s="15" t="s">
        <v>33</v>
      </c>
      <c r="L5" s="9"/>
      <c r="M5" s="15" t="s">
        <v>34</v>
      </c>
      <c r="N5" s="9"/>
      <c r="O5" s="15" t="s">
        <v>35</v>
      </c>
      <c r="P5" s="9"/>
      <c r="Q5" s="15" t="s">
        <v>36</v>
      </c>
      <c r="R5" s="9"/>
      <c r="S5" s="15" t="s">
        <v>37</v>
      </c>
      <c r="T5" s="289"/>
      <c r="U5" s="53"/>
      <c r="V5" s="53"/>
      <c r="W5" s="53"/>
      <c r="X5" s="53"/>
    </row>
    <row r="6" spans="1:24" x14ac:dyDescent="0.25">
      <c r="F6" s="2"/>
      <c r="T6" s="222"/>
      <c r="U6" s="53"/>
      <c r="V6" s="53"/>
      <c r="W6" s="53"/>
      <c r="X6" s="53"/>
    </row>
    <row r="7" spans="1:24" x14ac:dyDescent="0.25">
      <c r="A7" s="2" t="s">
        <v>54</v>
      </c>
      <c r="C7" s="2" t="s">
        <v>55</v>
      </c>
      <c r="D7" s="2"/>
      <c r="E7" s="39" t="s">
        <v>110</v>
      </c>
      <c r="F7" s="39"/>
      <c r="G7" s="60"/>
      <c r="H7" s="56"/>
      <c r="I7" s="230">
        <v>32759.87</v>
      </c>
      <c r="J7" s="225"/>
      <c r="K7" s="230">
        <v>79585.91</v>
      </c>
      <c r="L7" s="225"/>
      <c r="M7" s="230">
        <v>56489.86</v>
      </c>
      <c r="N7" s="225"/>
      <c r="O7" s="230">
        <v>37265.74</v>
      </c>
      <c r="P7" s="225"/>
      <c r="Q7" s="230">
        <v>25254</v>
      </c>
      <c r="R7" s="225"/>
      <c r="S7" s="230">
        <v>17025.61</v>
      </c>
      <c r="T7" s="226">
        <v>248380.99</v>
      </c>
      <c r="U7" s="127"/>
      <c r="V7" s="53"/>
      <c r="W7" s="53"/>
      <c r="X7" s="53"/>
    </row>
    <row r="8" spans="1:24" x14ac:dyDescent="0.25">
      <c r="A8" s="2" t="s">
        <v>9</v>
      </c>
      <c r="C8" s="36"/>
      <c r="D8" s="36"/>
      <c r="E8" s="33" t="s">
        <v>11</v>
      </c>
      <c r="F8" s="19"/>
      <c r="G8" s="19"/>
      <c r="H8" s="19"/>
      <c r="I8" s="232">
        <v>1.8919488478759669E-2</v>
      </c>
      <c r="J8" s="232"/>
      <c r="K8" s="232">
        <v>4.5962475043905979E-2</v>
      </c>
      <c r="L8" s="232"/>
      <c r="M8" s="232">
        <v>3.2624038356585262E-2</v>
      </c>
      <c r="N8" s="232"/>
      <c r="O8" s="232">
        <v>2.1521719670513143E-2</v>
      </c>
      <c r="P8" s="232"/>
      <c r="Q8" s="232">
        <v>1.458469652176876E-2</v>
      </c>
      <c r="R8" s="232"/>
      <c r="S8" s="232">
        <v>9.8326346300780642E-3</v>
      </c>
      <c r="T8" s="227">
        <v>0.14344505270161084</v>
      </c>
      <c r="U8" s="53"/>
      <c r="V8" s="53"/>
      <c r="W8" s="53"/>
      <c r="X8" s="53"/>
    </row>
    <row r="9" spans="1:24" s="94" customFormat="1" x14ac:dyDescent="0.25">
      <c r="C9" s="2" t="s">
        <v>85</v>
      </c>
      <c r="D9" s="2"/>
      <c r="E9" s="41" t="s">
        <v>110</v>
      </c>
      <c r="F9" s="41"/>
      <c r="G9" s="138"/>
      <c r="H9" s="138"/>
      <c r="I9" s="230">
        <v>90.715050000000005</v>
      </c>
      <c r="J9" s="225"/>
      <c r="K9" s="230">
        <v>385.27210000000002</v>
      </c>
      <c r="L9" s="225"/>
      <c r="M9" s="230">
        <v>229.45570000000001</v>
      </c>
      <c r="N9" s="225"/>
      <c r="O9" s="230">
        <v>231.59020000000001</v>
      </c>
      <c r="P9" s="225"/>
      <c r="Q9" s="230">
        <v>127.00109999999999</v>
      </c>
      <c r="R9" s="225"/>
      <c r="S9" s="230">
        <v>110.99250000000001</v>
      </c>
      <c r="T9" s="226">
        <v>1175.02665</v>
      </c>
      <c r="U9" s="53"/>
      <c r="V9" s="53"/>
      <c r="W9" s="53"/>
      <c r="X9" s="53"/>
    </row>
    <row r="10" spans="1:24" s="94" customFormat="1" x14ac:dyDescent="0.25">
      <c r="C10" s="20"/>
      <c r="D10" s="20"/>
      <c r="E10" s="33" t="s">
        <v>11</v>
      </c>
      <c r="F10" s="19"/>
      <c r="G10" s="19"/>
      <c r="H10" s="19"/>
      <c r="I10" s="232">
        <v>5.2389778815517512E-5</v>
      </c>
      <c r="J10" s="232"/>
      <c r="K10" s="232">
        <v>2.2250244146687837E-4</v>
      </c>
      <c r="L10" s="232"/>
      <c r="M10" s="232">
        <v>1.3251531439336406E-4</v>
      </c>
      <c r="N10" s="232"/>
      <c r="O10" s="232">
        <v>1.337480313778305E-4</v>
      </c>
      <c r="P10" s="232"/>
      <c r="Q10" s="232">
        <v>7.334570766733216E-5</v>
      </c>
      <c r="R10" s="232"/>
      <c r="S10" s="232">
        <v>6.4100416911872145E-5</v>
      </c>
      <c r="T10" s="227">
        <v>6.7860169063279469E-4</v>
      </c>
      <c r="U10" s="53"/>
      <c r="V10" s="53"/>
      <c r="W10" s="53"/>
      <c r="X10" s="53"/>
    </row>
    <row r="11" spans="1:24" s="94" customFormat="1" x14ac:dyDescent="0.25">
      <c r="C11" s="2" t="s">
        <v>86</v>
      </c>
      <c r="D11" s="2"/>
      <c r="E11" s="41" t="s">
        <v>110</v>
      </c>
      <c r="F11" s="41"/>
      <c r="G11" s="138"/>
      <c r="H11" s="138"/>
      <c r="I11" s="230">
        <v>834.57839999999999</v>
      </c>
      <c r="J11" s="225"/>
      <c r="K11" s="230">
        <v>2080.04</v>
      </c>
      <c r="L11" s="225"/>
      <c r="M11" s="230">
        <v>2768.41</v>
      </c>
      <c r="N11" s="225"/>
      <c r="O11" s="230">
        <v>1976.52</v>
      </c>
      <c r="P11" s="225"/>
      <c r="Q11" s="230">
        <v>1484.53</v>
      </c>
      <c r="R11" s="225"/>
      <c r="S11" s="230">
        <v>998.93269999999995</v>
      </c>
      <c r="T11" s="226">
        <v>10143.0111</v>
      </c>
      <c r="U11" s="53"/>
      <c r="V11" s="53"/>
      <c r="W11" s="53"/>
      <c r="X11" s="53"/>
    </row>
    <row r="12" spans="1:24" s="94" customFormat="1" x14ac:dyDescent="0.25">
      <c r="C12" s="20"/>
      <c r="D12" s="20"/>
      <c r="E12" s="33" t="s">
        <v>11</v>
      </c>
      <c r="F12" s="19"/>
      <c r="G12" s="19"/>
      <c r="H12" s="19"/>
      <c r="I12" s="232">
        <v>4.8198593045154577E-4</v>
      </c>
      <c r="J12" s="232"/>
      <c r="K12" s="232">
        <v>1.2012652313748275E-3</v>
      </c>
      <c r="L12" s="232"/>
      <c r="M12" s="232">
        <v>1.5988128493636593E-3</v>
      </c>
      <c r="N12" s="232"/>
      <c r="O12" s="232">
        <v>1.1414803345690342E-3</v>
      </c>
      <c r="P12" s="232"/>
      <c r="Q12" s="232">
        <v>8.5734614427264498E-4</v>
      </c>
      <c r="R12" s="232"/>
      <c r="S12" s="232">
        <v>5.7690386771090023E-4</v>
      </c>
      <c r="T12" s="227">
        <v>5.8577943577426128E-3</v>
      </c>
      <c r="U12" s="53"/>
      <c r="V12" s="53"/>
      <c r="W12" s="53"/>
      <c r="X12" s="53"/>
    </row>
    <row r="13" spans="1:24" x14ac:dyDescent="0.25">
      <c r="C13" s="2" t="s">
        <v>56</v>
      </c>
      <c r="D13" s="2"/>
      <c r="E13" s="41" t="s">
        <v>110</v>
      </c>
      <c r="F13" s="41"/>
      <c r="G13" s="60"/>
      <c r="H13" s="56"/>
      <c r="I13" s="230">
        <v>13621.1</v>
      </c>
      <c r="J13" s="225"/>
      <c r="K13" s="230">
        <v>102600</v>
      </c>
      <c r="L13" s="225"/>
      <c r="M13" s="230">
        <v>85764.14</v>
      </c>
      <c r="N13" s="225"/>
      <c r="O13" s="230">
        <v>46790.82</v>
      </c>
      <c r="P13" s="225"/>
      <c r="Q13" s="230">
        <v>24911.42</v>
      </c>
      <c r="R13" s="225"/>
      <c r="S13" s="230">
        <v>13649.95</v>
      </c>
      <c r="T13" s="226">
        <v>287337.43</v>
      </c>
      <c r="U13" s="53"/>
      <c r="V13" s="53"/>
      <c r="W13" s="53"/>
      <c r="X13" s="53"/>
    </row>
    <row r="14" spans="1:24" x14ac:dyDescent="0.25">
      <c r="C14" s="20"/>
      <c r="D14" s="20"/>
      <c r="E14" s="33" t="s">
        <v>11</v>
      </c>
      <c r="F14" s="19"/>
      <c r="G14" s="19"/>
      <c r="H14" s="19"/>
      <c r="I14" s="232">
        <v>7.8664611464585588E-3</v>
      </c>
      <c r="J14" s="232"/>
      <c r="K14" s="232">
        <v>5.9253578171120404E-2</v>
      </c>
      <c r="L14" s="232"/>
      <c r="M14" s="232">
        <v>4.953052800944361E-2</v>
      </c>
      <c r="N14" s="232"/>
      <c r="O14" s="232">
        <v>2.7022646301762418E-2</v>
      </c>
      <c r="P14" s="232"/>
      <c r="Q14" s="232">
        <v>1.4386849632783744E-2</v>
      </c>
      <c r="R14" s="232"/>
      <c r="S14" s="232">
        <v>7.8831226058175934E-3</v>
      </c>
      <c r="T14" s="227">
        <v>0.16594318586738632</v>
      </c>
      <c r="U14" s="53"/>
      <c r="V14" s="53"/>
      <c r="W14" s="53"/>
      <c r="X14" s="53"/>
    </row>
    <row r="15" spans="1:24" x14ac:dyDescent="0.25">
      <c r="C15" s="2" t="s">
        <v>57</v>
      </c>
      <c r="D15" s="2"/>
      <c r="E15" s="41" t="s">
        <v>110</v>
      </c>
      <c r="F15" s="41"/>
      <c r="G15" s="60"/>
      <c r="H15" s="56"/>
      <c r="I15" s="233">
        <v>5013.87</v>
      </c>
      <c r="J15" s="221"/>
      <c r="K15" s="233">
        <v>37532.550000000003</v>
      </c>
      <c r="L15" s="221"/>
      <c r="M15" s="233">
        <v>28007.5</v>
      </c>
      <c r="N15" s="221"/>
      <c r="O15" s="233">
        <v>14512.27</v>
      </c>
      <c r="P15" s="221"/>
      <c r="Q15" s="233">
        <v>8690.5</v>
      </c>
      <c r="R15" s="221"/>
      <c r="S15" s="233">
        <v>5203.84</v>
      </c>
      <c r="T15" s="226">
        <v>98960.530000000013</v>
      </c>
      <c r="U15" s="53"/>
      <c r="V15" s="53"/>
      <c r="W15" s="53"/>
      <c r="X15" s="53"/>
    </row>
    <row r="16" spans="1:24" x14ac:dyDescent="0.25">
      <c r="C16" s="20"/>
      <c r="D16" s="20"/>
      <c r="E16" s="33" t="s">
        <v>11</v>
      </c>
      <c r="F16" s="19"/>
      <c r="G16" s="19"/>
      <c r="H16" s="19"/>
      <c r="I16" s="232">
        <v>2.8956114813336788E-3</v>
      </c>
      <c r="J16" s="232"/>
      <c r="K16" s="232">
        <v>2.1675807849770811E-2</v>
      </c>
      <c r="L16" s="232"/>
      <c r="M16" s="232">
        <v>1.617489854412919E-2</v>
      </c>
      <c r="N16" s="232"/>
      <c r="O16" s="232">
        <v>8.3811298721774424E-3</v>
      </c>
      <c r="P16" s="232"/>
      <c r="Q16" s="232">
        <v>5.0189397767653205E-3</v>
      </c>
      <c r="R16" s="232"/>
      <c r="S16" s="232">
        <v>3.0053230041910644E-3</v>
      </c>
      <c r="T16" s="227">
        <v>5.7151710528367504E-2</v>
      </c>
      <c r="U16" s="53"/>
      <c r="V16" s="53"/>
      <c r="W16" s="53"/>
      <c r="X16" s="53"/>
    </row>
    <row r="17" spans="1:24" x14ac:dyDescent="0.25">
      <c r="C17" s="2" t="s">
        <v>58</v>
      </c>
      <c r="D17" s="2"/>
      <c r="E17" s="41" t="s">
        <v>110</v>
      </c>
      <c r="F17" s="41"/>
      <c r="G17" s="60"/>
      <c r="H17" s="56"/>
      <c r="I17" s="233">
        <v>3964.78</v>
      </c>
      <c r="J17" s="221"/>
      <c r="K17" s="233">
        <v>9002.1299999999992</v>
      </c>
      <c r="L17" s="221"/>
      <c r="M17" s="233">
        <v>6757.74</v>
      </c>
      <c r="N17" s="221"/>
      <c r="O17" s="233">
        <v>5311.63</v>
      </c>
      <c r="P17" s="221"/>
      <c r="Q17" s="233">
        <v>5437.57</v>
      </c>
      <c r="R17" s="221"/>
      <c r="S17" s="233">
        <v>4846.32</v>
      </c>
      <c r="T17" s="226">
        <v>35320.17</v>
      </c>
      <c r="U17" s="53"/>
      <c r="V17" s="53"/>
      <c r="W17" s="53"/>
      <c r="X17" s="53"/>
    </row>
    <row r="18" spans="1:24" x14ac:dyDescent="0.25">
      <c r="A18" s="158"/>
      <c r="B18" s="158"/>
      <c r="C18" s="36"/>
      <c r="D18" s="36"/>
      <c r="E18" s="33" t="s">
        <v>11</v>
      </c>
      <c r="F18" s="19"/>
      <c r="G18" s="19"/>
      <c r="H18" s="19"/>
      <c r="I18" s="232">
        <v>2.2897407569326977E-3</v>
      </c>
      <c r="J18" s="232"/>
      <c r="K18" s="232">
        <v>5.1989124138556346E-3</v>
      </c>
      <c r="L18" s="232"/>
      <c r="M18" s="232">
        <v>3.9027317285585499E-3</v>
      </c>
      <c r="N18" s="232"/>
      <c r="O18" s="232">
        <v>3.0675739124860456E-3</v>
      </c>
      <c r="P18" s="232"/>
      <c r="Q18" s="232">
        <v>3.1403068134107132E-3</v>
      </c>
      <c r="R18" s="232"/>
      <c r="S18" s="232">
        <v>2.7988479625951678E-3</v>
      </c>
      <c r="T18" s="227">
        <v>2.0398113587838808E-2</v>
      </c>
      <c r="U18" s="53"/>
      <c r="V18" s="53"/>
      <c r="W18" s="53"/>
      <c r="X18" s="53"/>
    </row>
    <row r="19" spans="1:24" x14ac:dyDescent="0.25">
      <c r="A19" s="158"/>
      <c r="B19" s="158"/>
      <c r="C19" s="150" t="s">
        <v>51</v>
      </c>
      <c r="D19" s="150"/>
      <c r="E19" s="41" t="s">
        <v>110</v>
      </c>
      <c r="F19" s="41"/>
      <c r="G19" s="213"/>
      <c r="H19" s="213"/>
      <c r="I19" s="233">
        <v>56284.91345</v>
      </c>
      <c r="J19" s="233"/>
      <c r="K19" s="233">
        <v>231185.90210000001</v>
      </c>
      <c r="L19" s="233"/>
      <c r="M19" s="233">
        <v>180017.10569999999</v>
      </c>
      <c r="N19" s="233"/>
      <c r="O19" s="233">
        <v>106088.5702</v>
      </c>
      <c r="P19" s="233"/>
      <c r="Q19" s="233">
        <v>65905.021099999998</v>
      </c>
      <c r="R19" s="233"/>
      <c r="S19" s="233">
        <v>41835.645200000006</v>
      </c>
      <c r="T19" s="226">
        <v>681317.15775000001</v>
      </c>
      <c r="U19" s="53"/>
      <c r="V19" s="53"/>
      <c r="W19" s="53"/>
      <c r="X19" s="53"/>
    </row>
    <row r="20" spans="1:24" x14ac:dyDescent="0.25">
      <c r="A20" s="156"/>
      <c r="B20" s="156"/>
      <c r="C20" s="162"/>
      <c r="D20" s="162"/>
      <c r="E20" s="161" t="s">
        <v>11</v>
      </c>
      <c r="F20" s="156"/>
      <c r="G20" s="156"/>
      <c r="H20" s="156"/>
      <c r="I20" s="232">
        <v>3.2505677572751669E-2</v>
      </c>
      <c r="J20" s="232"/>
      <c r="K20" s="232">
        <v>0.13351454115149453</v>
      </c>
      <c r="L20" s="232"/>
      <c r="M20" s="232">
        <v>0.10396352480247364</v>
      </c>
      <c r="N20" s="232"/>
      <c r="O20" s="232">
        <v>6.1268298122885909E-2</v>
      </c>
      <c r="P20" s="232"/>
      <c r="Q20" s="232">
        <v>3.8061484596668513E-2</v>
      </c>
      <c r="R20" s="232"/>
      <c r="S20" s="232">
        <v>2.4160932487304661E-2</v>
      </c>
      <c r="T20" s="227">
        <v>0.39347445873357895</v>
      </c>
      <c r="U20" s="53"/>
      <c r="V20" s="53"/>
      <c r="W20" s="53"/>
      <c r="X20" s="53"/>
    </row>
    <row r="21" spans="1:24" s="94" customFormat="1" x14ac:dyDescent="0.25">
      <c r="A21" s="2" t="s">
        <v>59</v>
      </c>
      <c r="B21"/>
      <c r="C21" s="2" t="s">
        <v>55</v>
      </c>
      <c r="D21" s="2"/>
      <c r="E21" s="41" t="s">
        <v>110</v>
      </c>
      <c r="F21" s="41"/>
      <c r="G21" s="31"/>
      <c r="H21" s="40"/>
      <c r="I21" s="233">
        <v>62000</v>
      </c>
      <c r="J21" s="233"/>
      <c r="K21" s="233">
        <v>75158.649999999994</v>
      </c>
      <c r="L21" s="233"/>
      <c r="M21" s="233">
        <v>42170.93</v>
      </c>
      <c r="N21" s="233"/>
      <c r="O21" s="233">
        <v>19307.060000000001</v>
      </c>
      <c r="P21" s="233"/>
      <c r="Q21" s="233">
        <v>10694.98</v>
      </c>
      <c r="R21" s="233"/>
      <c r="S21" s="233">
        <v>6513.82</v>
      </c>
      <c r="T21" s="226">
        <v>215845.44</v>
      </c>
      <c r="U21" s="53"/>
      <c r="V21" s="53"/>
      <c r="W21" s="53"/>
      <c r="X21" s="53"/>
    </row>
    <row r="22" spans="1:24" s="94" customFormat="1" x14ac:dyDescent="0.25">
      <c r="A22" s="2" t="s">
        <v>9</v>
      </c>
      <c r="B22"/>
      <c r="C22" s="36"/>
      <c r="D22" s="36"/>
      <c r="E22" s="33" t="s">
        <v>11</v>
      </c>
      <c r="F22" s="19"/>
      <c r="G22" s="19"/>
      <c r="H22" s="19"/>
      <c r="I22" s="232">
        <v>5.3702115577519915E-2</v>
      </c>
      <c r="J22" s="232"/>
      <c r="K22" s="232">
        <v>6.509965337016721E-2</v>
      </c>
      <c r="L22" s="232"/>
      <c r="M22" s="232">
        <v>3.6526905755991969E-2</v>
      </c>
      <c r="N22" s="232"/>
      <c r="O22" s="232">
        <v>1.6723063993259867E-2</v>
      </c>
      <c r="P22" s="232"/>
      <c r="Q22" s="232">
        <v>9.2635976138590957E-3</v>
      </c>
      <c r="R22" s="232"/>
      <c r="S22" s="232">
        <v>5.6420308788896903E-3</v>
      </c>
      <c r="T22" s="227">
        <v>0.18695736718968775</v>
      </c>
      <c r="U22" s="53"/>
      <c r="V22" s="53"/>
      <c r="W22" s="53"/>
      <c r="X22" s="53"/>
    </row>
    <row r="23" spans="1:24" s="94" customFormat="1" x14ac:dyDescent="0.25">
      <c r="C23" s="2" t="s">
        <v>85</v>
      </c>
      <c r="D23" s="2"/>
      <c r="E23" s="41" t="s">
        <v>110</v>
      </c>
      <c r="F23" s="41"/>
      <c r="G23" s="138"/>
      <c r="H23" s="138"/>
      <c r="I23" s="230">
        <v>75.742069999999998</v>
      </c>
      <c r="J23" s="225"/>
      <c r="K23" s="230">
        <v>190.37870000000001</v>
      </c>
      <c r="L23" s="225"/>
      <c r="M23" s="230">
        <v>122.825</v>
      </c>
      <c r="N23" s="225"/>
      <c r="O23" s="230">
        <v>102.3541</v>
      </c>
      <c r="P23" s="225"/>
      <c r="Q23" s="230">
        <v>64.483109999999996</v>
      </c>
      <c r="R23" s="225"/>
      <c r="S23" s="230">
        <v>32.753329999999998</v>
      </c>
      <c r="T23" s="226">
        <v>588.53630999999996</v>
      </c>
      <c r="U23" s="53"/>
      <c r="V23" s="53"/>
      <c r="W23" s="53"/>
      <c r="X23" s="53"/>
    </row>
    <row r="24" spans="1:24" s="94" customFormat="1" x14ac:dyDescent="0.25">
      <c r="C24" s="20"/>
      <c r="D24" s="20"/>
      <c r="E24" s="33" t="s">
        <v>11</v>
      </c>
      <c r="F24" s="19"/>
      <c r="G24" s="19"/>
      <c r="H24" s="19"/>
      <c r="I24" s="232">
        <v>6.5604990277751677E-5</v>
      </c>
      <c r="J24" s="232"/>
      <c r="K24" s="232">
        <v>1.6489901533706439E-4</v>
      </c>
      <c r="L24" s="232"/>
      <c r="M24" s="232">
        <v>1.0638648944853039E-4</v>
      </c>
      <c r="N24" s="232"/>
      <c r="O24" s="232">
        <v>8.8655350129565027E-5</v>
      </c>
      <c r="P24" s="232"/>
      <c r="Q24" s="232">
        <v>5.5852893968031132E-5</v>
      </c>
      <c r="R24" s="232"/>
      <c r="S24" s="232">
        <v>2.8369727632397588E-5</v>
      </c>
      <c r="T24" s="227">
        <v>5.0976846679334016E-4</v>
      </c>
      <c r="U24" s="53"/>
      <c r="V24" s="53"/>
      <c r="W24" s="53"/>
      <c r="X24" s="53"/>
    </row>
    <row r="25" spans="1:24" x14ac:dyDescent="0.25">
      <c r="A25" s="94"/>
      <c r="B25" s="94"/>
      <c r="C25" s="2" t="s">
        <v>86</v>
      </c>
      <c r="D25" s="2"/>
      <c r="E25" s="41" t="s">
        <v>110</v>
      </c>
      <c r="F25" s="41"/>
      <c r="G25" s="138"/>
      <c r="H25" s="138"/>
      <c r="I25" s="230">
        <v>152.5077</v>
      </c>
      <c r="J25" s="225"/>
      <c r="K25" s="230">
        <v>343.90989999999999</v>
      </c>
      <c r="L25" s="225"/>
      <c r="M25" s="230">
        <v>363.35719999999998</v>
      </c>
      <c r="N25" s="225"/>
      <c r="O25" s="230">
        <v>249.7441</v>
      </c>
      <c r="P25" s="225"/>
      <c r="Q25" s="230">
        <v>214.94370000000001</v>
      </c>
      <c r="R25" s="225"/>
      <c r="S25" s="230">
        <v>138.1781</v>
      </c>
      <c r="T25" s="226">
        <v>1462.6407000000002</v>
      </c>
      <c r="U25" s="53"/>
      <c r="V25" s="53"/>
      <c r="W25" s="53"/>
      <c r="X25" s="53"/>
    </row>
    <row r="26" spans="1:24" x14ac:dyDescent="0.25">
      <c r="A26" s="94"/>
      <c r="B26" s="94"/>
      <c r="C26" s="20"/>
      <c r="D26" s="20"/>
      <c r="E26" s="33" t="s">
        <v>11</v>
      </c>
      <c r="F26" s="19"/>
      <c r="G26" s="19"/>
      <c r="H26" s="19"/>
      <c r="I26" s="232">
        <v>1.3209655051389893E-4</v>
      </c>
      <c r="J26" s="232"/>
      <c r="K26" s="232">
        <v>2.9788208383956964E-4</v>
      </c>
      <c r="L26" s="232"/>
      <c r="M26" s="232">
        <v>3.147266185536132E-4</v>
      </c>
      <c r="N26" s="232"/>
      <c r="O26" s="232">
        <v>2.1631913746780149E-4</v>
      </c>
      <c r="P26" s="232"/>
      <c r="Q26" s="232">
        <v>1.8617631322677045E-4</v>
      </c>
      <c r="R26" s="232"/>
      <c r="S26" s="232">
        <v>1.1968477897551783E-4</v>
      </c>
      <c r="T26" s="227">
        <v>1.2668854825771715E-3</v>
      </c>
      <c r="U26" s="53"/>
      <c r="V26" s="53"/>
      <c r="W26" s="53"/>
      <c r="X26" s="53"/>
    </row>
    <row r="27" spans="1:24" x14ac:dyDescent="0.25">
      <c r="C27" s="2" t="s">
        <v>56</v>
      </c>
      <c r="D27" s="2"/>
      <c r="E27" s="41" t="s">
        <v>110</v>
      </c>
      <c r="F27" s="41"/>
      <c r="G27" s="31"/>
      <c r="H27" s="40"/>
      <c r="I27" s="233">
        <v>19929.38</v>
      </c>
      <c r="J27" s="221"/>
      <c r="K27" s="233">
        <v>66938.59</v>
      </c>
      <c r="L27" s="221"/>
      <c r="M27" s="233">
        <v>37902.76</v>
      </c>
      <c r="N27" s="221"/>
      <c r="O27" s="233">
        <v>14831.12</v>
      </c>
      <c r="P27" s="221"/>
      <c r="Q27" s="233">
        <v>7065.51</v>
      </c>
      <c r="R27" s="221"/>
      <c r="S27" s="233">
        <v>3571.14</v>
      </c>
      <c r="T27" s="226">
        <v>150238.50000000003</v>
      </c>
      <c r="U27" s="53"/>
      <c r="V27" s="53"/>
      <c r="W27" s="53"/>
      <c r="X27" s="53"/>
    </row>
    <row r="28" spans="1:24" x14ac:dyDescent="0.25">
      <c r="C28" s="20"/>
      <c r="D28" s="20"/>
      <c r="E28" s="33" t="s">
        <v>11</v>
      </c>
      <c r="F28" s="19"/>
      <c r="G28" s="19"/>
      <c r="H28" s="19"/>
      <c r="I28" s="232">
        <v>1.726209464755345E-2</v>
      </c>
      <c r="J28" s="232"/>
      <c r="K28" s="232">
        <v>5.7979740270584175E-2</v>
      </c>
      <c r="L28" s="232"/>
      <c r="M28" s="232">
        <v>3.2829974164951599E-2</v>
      </c>
      <c r="N28" s="232"/>
      <c r="O28" s="232">
        <v>1.2846169683613988E-2</v>
      </c>
      <c r="P28" s="232"/>
      <c r="Q28" s="232">
        <v>6.1198844295826255E-3</v>
      </c>
      <c r="R28" s="232"/>
      <c r="S28" s="232">
        <v>3.0931898874758785E-3</v>
      </c>
      <c r="T28" s="227">
        <v>0.13013105308376172</v>
      </c>
      <c r="U28" s="53"/>
      <c r="V28" s="53"/>
      <c r="W28" s="53"/>
      <c r="X28" s="53"/>
    </row>
    <row r="29" spans="1:24" x14ac:dyDescent="0.25">
      <c r="C29" s="2" t="s">
        <v>57</v>
      </c>
      <c r="D29" s="2"/>
      <c r="E29" s="41" t="s">
        <v>110</v>
      </c>
      <c r="F29" s="41"/>
      <c r="G29" s="31"/>
      <c r="H29" s="40"/>
      <c r="I29" s="233">
        <v>4128.97</v>
      </c>
      <c r="J29" s="221"/>
      <c r="K29" s="233">
        <v>19214.939999999999</v>
      </c>
      <c r="L29" s="221"/>
      <c r="M29" s="233">
        <v>10961.11</v>
      </c>
      <c r="N29" s="221"/>
      <c r="O29" s="233">
        <v>4321.3900000000003</v>
      </c>
      <c r="P29" s="221"/>
      <c r="Q29" s="233">
        <v>2409.42</v>
      </c>
      <c r="R29" s="221"/>
      <c r="S29" s="233">
        <v>1474.92</v>
      </c>
      <c r="T29" s="226">
        <v>42510.75</v>
      </c>
      <c r="U29" s="53"/>
      <c r="V29" s="53"/>
      <c r="W29" s="53"/>
      <c r="X29" s="53"/>
    </row>
    <row r="30" spans="1:24" x14ac:dyDescent="0.25">
      <c r="C30" s="20"/>
      <c r="D30" s="20"/>
      <c r="E30" s="33" t="s">
        <v>11</v>
      </c>
      <c r="F30" s="19"/>
      <c r="G30" s="19"/>
      <c r="H30" s="19"/>
      <c r="I30" s="232">
        <v>3.5763616799372971E-3</v>
      </c>
      <c r="J30" s="232"/>
      <c r="K30" s="232">
        <v>1.6643273043469523E-2</v>
      </c>
      <c r="L30" s="232"/>
      <c r="M30" s="232">
        <v>9.4941096141598295E-3</v>
      </c>
      <c r="N30" s="232"/>
      <c r="O30" s="232">
        <v>3.7430287941215938E-3</v>
      </c>
      <c r="P30" s="232"/>
      <c r="Q30" s="232">
        <v>2.0869508276578717E-3</v>
      </c>
      <c r="R30" s="232"/>
      <c r="S30" s="232">
        <v>1.2775213597999303E-3</v>
      </c>
      <c r="T30" s="227">
        <v>3.6821245319146038E-2</v>
      </c>
      <c r="U30" s="53"/>
      <c r="V30" s="53"/>
      <c r="W30" s="53"/>
      <c r="X30" s="53"/>
    </row>
    <row r="31" spans="1:24" x14ac:dyDescent="0.25">
      <c r="A31" s="21"/>
      <c r="B31" s="21"/>
      <c r="C31" s="7" t="s">
        <v>58</v>
      </c>
      <c r="D31" s="7"/>
      <c r="E31" s="41" t="s">
        <v>110</v>
      </c>
      <c r="F31" s="41"/>
      <c r="G31" s="31"/>
      <c r="H31" s="40"/>
      <c r="I31" s="233">
        <v>1218.01</v>
      </c>
      <c r="J31" s="221"/>
      <c r="K31" s="233">
        <v>2796.32</v>
      </c>
      <c r="L31" s="221"/>
      <c r="M31" s="233">
        <v>1980.55</v>
      </c>
      <c r="N31" s="221"/>
      <c r="O31" s="233">
        <v>1423.75</v>
      </c>
      <c r="P31" s="221"/>
      <c r="Q31" s="233">
        <v>1650.97</v>
      </c>
      <c r="R31" s="221"/>
      <c r="S31" s="233">
        <v>1450.36</v>
      </c>
      <c r="T31" s="226">
        <v>10519.960000000001</v>
      </c>
      <c r="U31" s="53"/>
      <c r="V31" s="53"/>
      <c r="W31" s="53"/>
      <c r="X31" s="53"/>
    </row>
    <row r="32" spans="1:24" x14ac:dyDescent="0.25">
      <c r="A32" s="158"/>
      <c r="B32" s="158"/>
      <c r="C32" s="36"/>
      <c r="D32" s="36"/>
      <c r="E32" s="33" t="s">
        <v>11</v>
      </c>
      <c r="F32" s="19"/>
      <c r="G32" s="19"/>
      <c r="H32" s="19"/>
      <c r="I32" s="232">
        <v>1.0549953837834683E-3</v>
      </c>
      <c r="J32" s="232"/>
      <c r="K32" s="232">
        <v>2.4220693521246855E-3</v>
      </c>
      <c r="L32" s="232"/>
      <c r="M32" s="232">
        <v>1.7154794355976946E-3</v>
      </c>
      <c r="N32" s="232"/>
      <c r="O32" s="232">
        <v>1.2331997911853869E-3</v>
      </c>
      <c r="P32" s="232"/>
      <c r="Q32" s="232">
        <v>1.4300093831454525E-3</v>
      </c>
      <c r="R32" s="232"/>
      <c r="S32" s="232">
        <v>1.2562483927259964E-3</v>
      </c>
      <c r="T32" s="227">
        <v>9.1120017385626847E-3</v>
      </c>
      <c r="U32" s="53"/>
      <c r="V32" s="53"/>
      <c r="W32" s="53"/>
      <c r="X32" s="53"/>
    </row>
    <row r="33" spans="1:24" s="199" customFormat="1" x14ac:dyDescent="0.25">
      <c r="A33" s="158"/>
      <c r="B33" s="158"/>
      <c r="C33" s="150" t="s">
        <v>51</v>
      </c>
      <c r="D33" s="150"/>
      <c r="E33" s="41" t="s">
        <v>110</v>
      </c>
      <c r="F33" s="41"/>
      <c r="G33" s="213"/>
      <c r="H33" s="213"/>
      <c r="I33" s="233">
        <v>87504.609769999995</v>
      </c>
      <c r="J33" s="233"/>
      <c r="K33" s="233">
        <v>164642.7886</v>
      </c>
      <c r="L33" s="233"/>
      <c r="M33" s="233">
        <v>93501.532200000001</v>
      </c>
      <c r="N33" s="233"/>
      <c r="O33" s="233">
        <v>40235.4182</v>
      </c>
      <c r="P33" s="233"/>
      <c r="Q33" s="233">
        <v>22100.306810000002</v>
      </c>
      <c r="R33" s="233"/>
      <c r="S33" s="233">
        <v>13181.17143</v>
      </c>
      <c r="T33" s="226">
        <v>421165.82701000001</v>
      </c>
      <c r="U33" s="164"/>
      <c r="V33" s="164"/>
      <c r="W33" s="164"/>
      <c r="X33" s="164"/>
    </row>
    <row r="34" spans="1:24" s="199" customFormat="1" x14ac:dyDescent="0.25">
      <c r="A34" s="156"/>
      <c r="B34" s="156"/>
      <c r="C34" s="162"/>
      <c r="D34" s="162"/>
      <c r="E34" s="161" t="s">
        <v>11</v>
      </c>
      <c r="F34" s="156"/>
      <c r="G34" s="156"/>
      <c r="H34" s="156"/>
      <c r="I34" s="232">
        <v>7.5793268829585786E-2</v>
      </c>
      <c r="J34" s="232"/>
      <c r="K34" s="232">
        <v>0.14260751713552222</v>
      </c>
      <c r="L34" s="232"/>
      <c r="M34" s="232">
        <v>8.0987582078703241E-2</v>
      </c>
      <c r="N34" s="232"/>
      <c r="O34" s="232">
        <v>3.4850436749778196E-2</v>
      </c>
      <c r="P34" s="232"/>
      <c r="Q34" s="232">
        <v>1.9142471461439849E-2</v>
      </c>
      <c r="R34" s="232"/>
      <c r="S34" s="232">
        <v>1.1417045025499409E-2</v>
      </c>
      <c r="T34" s="247">
        <v>0.36479832128052869</v>
      </c>
      <c r="U34" s="164"/>
      <c r="V34" s="164"/>
      <c r="W34" s="164"/>
      <c r="X34" s="164"/>
    </row>
    <row r="35" spans="1:24" s="94" customFormat="1" x14ac:dyDescent="0.25">
      <c r="A35" s="2" t="s">
        <v>59</v>
      </c>
      <c r="B35"/>
      <c r="C35" s="2" t="s">
        <v>55</v>
      </c>
      <c r="D35" s="2"/>
      <c r="E35" s="41" t="s">
        <v>110</v>
      </c>
      <c r="F35" s="41"/>
      <c r="G35" s="31"/>
      <c r="H35" s="40"/>
      <c r="I35" s="233">
        <v>22020.97</v>
      </c>
      <c r="J35" s="221"/>
      <c r="K35" s="233">
        <v>27737.31</v>
      </c>
      <c r="L35" s="221"/>
      <c r="M35" s="233">
        <v>15661.15</v>
      </c>
      <c r="N35" s="221"/>
      <c r="O35" s="233">
        <v>5271.52</v>
      </c>
      <c r="P35" s="221"/>
      <c r="Q35" s="233">
        <v>2728.48</v>
      </c>
      <c r="R35" s="221"/>
      <c r="S35" s="233">
        <v>1498.9</v>
      </c>
      <c r="T35" s="226">
        <v>74918.329999999987</v>
      </c>
      <c r="U35" s="53"/>
      <c r="V35" s="53"/>
      <c r="W35" s="53"/>
      <c r="X35" s="53"/>
    </row>
    <row r="36" spans="1:24" s="94" customFormat="1" x14ac:dyDescent="0.25">
      <c r="A36" s="2" t="s">
        <v>60</v>
      </c>
      <c r="B36"/>
      <c r="C36" s="36"/>
      <c r="D36" s="36"/>
      <c r="E36" s="33" t="s">
        <v>11</v>
      </c>
      <c r="F36" s="19"/>
      <c r="G36" s="19"/>
      <c r="H36" s="19"/>
      <c r="I36" s="232">
        <v>4.3038934839147606E-2</v>
      </c>
      <c r="J36" s="232"/>
      <c r="K36" s="232">
        <v>5.4211248537336783E-2</v>
      </c>
      <c r="L36" s="232"/>
      <c r="M36" s="232">
        <v>3.060897019323474E-2</v>
      </c>
      <c r="N36" s="232"/>
      <c r="O36" s="232">
        <v>1.0302934238739864E-2</v>
      </c>
      <c r="P36" s="232"/>
      <c r="Q36" s="232">
        <v>5.3326839339918929E-3</v>
      </c>
      <c r="R36" s="232"/>
      <c r="S36" s="232">
        <v>2.9295285098884538E-3</v>
      </c>
      <c r="T36" s="247">
        <v>0.14642430025233935</v>
      </c>
      <c r="U36" s="53"/>
      <c r="V36" s="53"/>
      <c r="W36" s="53"/>
      <c r="X36" s="53"/>
    </row>
    <row r="37" spans="1:24" s="94" customFormat="1" x14ac:dyDescent="0.25">
      <c r="A37" s="2" t="s">
        <v>61</v>
      </c>
      <c r="C37" s="2" t="s">
        <v>85</v>
      </c>
      <c r="D37" s="2"/>
      <c r="E37" s="41" t="s">
        <v>110</v>
      </c>
      <c r="F37" s="41"/>
      <c r="G37" s="138"/>
      <c r="H37" s="138"/>
      <c r="I37" s="230">
        <v>70.640169999999998</v>
      </c>
      <c r="J37" s="225"/>
      <c r="K37" s="230">
        <v>131.3466</v>
      </c>
      <c r="L37" s="225"/>
      <c r="M37" s="230">
        <v>49.668869999999998</v>
      </c>
      <c r="N37" s="225"/>
      <c r="O37" s="230">
        <v>32.008830000000003</v>
      </c>
      <c r="P37" s="225"/>
      <c r="Q37" s="230">
        <v>27.593820000000001</v>
      </c>
      <c r="R37" s="225"/>
      <c r="S37" s="230" t="s">
        <v>99</v>
      </c>
      <c r="T37" s="226">
        <v>320.08831190000001</v>
      </c>
      <c r="U37" s="53"/>
      <c r="V37" s="53"/>
      <c r="W37" s="53"/>
      <c r="X37" s="53"/>
    </row>
    <row r="38" spans="1:24" s="94" customFormat="1" x14ac:dyDescent="0.25">
      <c r="C38" s="20"/>
      <c r="D38" s="20"/>
      <c r="E38" s="33" t="s">
        <v>11</v>
      </c>
      <c r="F38" s="19"/>
      <c r="G38" s="19"/>
      <c r="H38" s="19"/>
      <c r="I38" s="232">
        <v>1.3806284072210757E-4</v>
      </c>
      <c r="J38" s="232"/>
      <c r="K38" s="232">
        <v>2.567106607358161E-4</v>
      </c>
      <c r="L38" s="232"/>
      <c r="M38" s="232">
        <v>9.7075435798881385E-5</v>
      </c>
      <c r="N38" s="232"/>
      <c r="O38" s="232">
        <v>6.2559730504485185E-5</v>
      </c>
      <c r="P38" s="232"/>
      <c r="Q38" s="232">
        <v>5.3930804180886122E-5</v>
      </c>
      <c r="R38" s="232"/>
      <c r="S38" s="232">
        <v>1.7257856556102648E-5</v>
      </c>
      <c r="T38" s="247">
        <v>6.2559732849827901E-4</v>
      </c>
      <c r="U38" s="53"/>
      <c r="V38" s="53"/>
      <c r="W38" s="53"/>
      <c r="X38" s="53"/>
    </row>
    <row r="39" spans="1:24" x14ac:dyDescent="0.25">
      <c r="A39" s="94"/>
      <c r="B39" s="94"/>
      <c r="C39" s="2" t="s">
        <v>86</v>
      </c>
      <c r="D39" s="2"/>
      <c r="E39" s="41" t="s">
        <v>110</v>
      </c>
      <c r="F39" s="41"/>
      <c r="G39" s="138"/>
      <c r="H39" s="138"/>
      <c r="I39" s="230">
        <v>35.32009</v>
      </c>
      <c r="J39" s="225"/>
      <c r="K39" s="230">
        <v>87.196470000000005</v>
      </c>
      <c r="L39" s="225"/>
      <c r="M39" s="230">
        <v>67.328919999999997</v>
      </c>
      <c r="N39" s="225"/>
      <c r="O39" s="230">
        <v>62.913910000000001</v>
      </c>
      <c r="P39" s="225"/>
      <c r="Q39" s="230">
        <v>38.631349999999998</v>
      </c>
      <c r="R39" s="225"/>
      <c r="S39" s="230">
        <v>33.112580000000001</v>
      </c>
      <c r="T39" s="226">
        <v>324.50331999999997</v>
      </c>
      <c r="U39" s="53"/>
      <c r="V39" s="53"/>
      <c r="W39" s="53"/>
      <c r="X39" s="53"/>
    </row>
    <row r="40" spans="1:24" x14ac:dyDescent="0.25">
      <c r="A40" s="94"/>
      <c r="B40" s="94"/>
      <c r="C40" s="20"/>
      <c r="D40" s="20"/>
      <c r="E40" s="33" t="s">
        <v>11</v>
      </c>
      <c r="F40" s="19"/>
      <c r="G40" s="19"/>
      <c r="H40" s="19"/>
      <c r="I40" s="232">
        <v>6.9031430133315152E-5</v>
      </c>
      <c r="J40" s="232"/>
      <c r="K40" s="232">
        <v>1.7042133886625743E-4</v>
      </c>
      <c r="L40" s="232"/>
      <c r="M40" s="232">
        <v>1.3159116063780031E-4</v>
      </c>
      <c r="N40" s="232"/>
      <c r="O40" s="232">
        <v>1.2296223431420127E-4</v>
      </c>
      <c r="P40" s="232"/>
      <c r="Q40" s="232">
        <v>7.5503129762145106E-5</v>
      </c>
      <c r="R40" s="232"/>
      <c r="S40" s="232">
        <v>6.4716957199254262E-5</v>
      </c>
      <c r="T40" s="247">
        <v>6.3422625091297355E-4</v>
      </c>
      <c r="U40" s="53"/>
      <c r="V40" s="53"/>
      <c r="W40" s="53"/>
      <c r="X40" s="53"/>
    </row>
    <row r="41" spans="1:24" x14ac:dyDescent="0.25">
      <c r="A41" s="94"/>
      <c r="C41" s="2" t="s">
        <v>56</v>
      </c>
      <c r="D41" s="2"/>
      <c r="E41" s="41" t="s">
        <v>110</v>
      </c>
      <c r="F41" s="41"/>
      <c r="G41" s="31"/>
      <c r="H41" s="40"/>
      <c r="I41" s="233">
        <v>9557.39</v>
      </c>
      <c r="J41" s="221"/>
      <c r="K41" s="233">
        <v>28226.27</v>
      </c>
      <c r="L41" s="221"/>
      <c r="M41" s="233">
        <v>15152.32</v>
      </c>
      <c r="N41" s="221"/>
      <c r="O41" s="233">
        <v>4036.42</v>
      </c>
      <c r="P41" s="221"/>
      <c r="Q41" s="233">
        <v>1906.18</v>
      </c>
      <c r="R41" s="221"/>
      <c r="S41" s="233">
        <v>1096.03</v>
      </c>
      <c r="T41" s="226">
        <v>59974.61</v>
      </c>
      <c r="U41" s="53"/>
      <c r="V41" s="53"/>
      <c r="W41" s="53"/>
      <c r="X41" s="53"/>
    </row>
    <row r="42" spans="1:24" x14ac:dyDescent="0.25">
      <c r="C42" s="20"/>
      <c r="D42" s="20"/>
      <c r="E42" s="33" t="s">
        <v>11</v>
      </c>
      <c r="F42" s="19"/>
      <c r="G42" s="19"/>
      <c r="H42" s="19"/>
      <c r="I42" s="232">
        <v>1.8679462595985595E-2</v>
      </c>
      <c r="J42" s="232"/>
      <c r="K42" s="232">
        <v>5.5166897520054145E-2</v>
      </c>
      <c r="L42" s="232"/>
      <c r="M42" s="232">
        <v>2.9614486243880855E-2</v>
      </c>
      <c r="N42" s="232"/>
      <c r="O42" s="232">
        <v>7.8889902380972401E-3</v>
      </c>
      <c r="P42" s="232"/>
      <c r="Q42" s="232">
        <v>3.7255378310622274E-3</v>
      </c>
      <c r="R42" s="232"/>
      <c r="S42" s="232">
        <v>2.1421383232323983E-3</v>
      </c>
      <c r="T42" s="247">
        <v>0.11721751275231246</v>
      </c>
      <c r="U42" s="53"/>
      <c r="V42" s="53"/>
      <c r="W42" s="53"/>
    </row>
    <row r="43" spans="1:24" x14ac:dyDescent="0.25">
      <c r="C43" s="2" t="s">
        <v>57</v>
      </c>
      <c r="D43" s="2"/>
      <c r="E43" s="41" t="s">
        <v>110</v>
      </c>
      <c r="F43" s="41"/>
      <c r="G43" s="31"/>
      <c r="H43" s="40"/>
      <c r="I43" s="233">
        <v>4671.08</v>
      </c>
      <c r="J43" s="221"/>
      <c r="K43" s="233">
        <v>17566.22</v>
      </c>
      <c r="L43" s="221"/>
      <c r="M43" s="233">
        <v>8592.7199999999993</v>
      </c>
      <c r="N43" s="221"/>
      <c r="O43" s="233">
        <v>3065.12</v>
      </c>
      <c r="P43" s="221"/>
      <c r="Q43" s="233">
        <v>1426.05</v>
      </c>
      <c r="R43" s="221"/>
      <c r="S43" s="233">
        <v>831.13</v>
      </c>
      <c r="T43" s="226">
        <v>36152.320000000007</v>
      </c>
      <c r="U43" s="53"/>
      <c r="V43" s="53"/>
      <c r="W43" s="53"/>
    </row>
    <row r="44" spans="1:24" x14ac:dyDescent="0.25">
      <c r="C44" s="20"/>
      <c r="D44" s="20"/>
      <c r="E44" s="33" t="s">
        <v>11</v>
      </c>
      <c r="F44" s="19"/>
      <c r="G44" s="19"/>
      <c r="H44" s="19"/>
      <c r="I44" s="232">
        <v>9.1294029167854809E-3</v>
      </c>
      <c r="J44" s="232"/>
      <c r="K44" s="232">
        <v>3.4332338582275503E-2</v>
      </c>
      <c r="L44" s="232"/>
      <c r="M44" s="232">
        <v>1.6794061123149451E-2</v>
      </c>
      <c r="N44" s="232"/>
      <c r="O44" s="232">
        <v>5.9906307467004448E-3</v>
      </c>
      <c r="P44" s="232"/>
      <c r="Q44" s="232">
        <v>2.7871466619030149E-3</v>
      </c>
      <c r="R44" s="232"/>
      <c r="S44" s="232">
        <v>1.6244039164878181E-3</v>
      </c>
      <c r="T44" s="247">
        <v>7.0657983947301703E-2</v>
      </c>
      <c r="U44" s="53"/>
    </row>
    <row r="45" spans="1:24" ht="15" customHeight="1" x14ac:dyDescent="0.25">
      <c r="C45" s="2" t="s">
        <v>58</v>
      </c>
      <c r="D45" s="2"/>
      <c r="E45" s="59" t="s">
        <v>110</v>
      </c>
      <c r="F45" s="59"/>
      <c r="G45" s="66"/>
      <c r="H45" s="40"/>
      <c r="I45" s="233">
        <v>566.23</v>
      </c>
      <c r="J45" s="221"/>
      <c r="K45" s="233">
        <v>1141.28</v>
      </c>
      <c r="L45" s="221"/>
      <c r="M45" s="233">
        <v>750.55</v>
      </c>
      <c r="N45" s="221"/>
      <c r="O45" s="233">
        <v>458.06</v>
      </c>
      <c r="P45" s="221"/>
      <c r="Q45" s="233">
        <v>522.08000000000004</v>
      </c>
      <c r="R45" s="221"/>
      <c r="S45" s="233">
        <v>447.02</v>
      </c>
      <c r="T45" s="226">
        <v>3885.22</v>
      </c>
      <c r="U45" s="53"/>
    </row>
    <row r="46" spans="1:24" x14ac:dyDescent="0.25">
      <c r="A46" s="158"/>
      <c r="B46" s="158"/>
      <c r="C46" s="36"/>
      <c r="D46" s="36"/>
      <c r="E46" s="33" t="s">
        <v>11</v>
      </c>
      <c r="F46" s="19"/>
      <c r="G46" s="19"/>
      <c r="H46" s="19"/>
      <c r="I46" s="232">
        <v>1.1066695097432379E-3</v>
      </c>
      <c r="J46" s="232"/>
      <c r="K46" s="232">
        <v>2.2305772885219122E-3</v>
      </c>
      <c r="L46" s="232"/>
      <c r="M46" s="232">
        <v>1.4669141524429772E-3</v>
      </c>
      <c r="N46" s="232"/>
      <c r="O46" s="232">
        <v>8.9525640752518849E-4</v>
      </c>
      <c r="P46" s="232"/>
      <c r="Q46" s="232">
        <v>1.0203804419524744E-3</v>
      </c>
      <c r="R46" s="232"/>
      <c r="S46" s="232">
        <v>8.7367925444681869E-4</v>
      </c>
      <c r="T46" s="247">
        <v>7.5934770546326087E-3</v>
      </c>
      <c r="U46" s="53"/>
    </row>
    <row r="47" spans="1:24" s="199" customFormat="1" x14ac:dyDescent="0.25">
      <c r="A47" s="158"/>
      <c r="B47" s="158"/>
      <c r="C47" s="150" t="s">
        <v>51</v>
      </c>
      <c r="D47" s="150"/>
      <c r="E47" s="41" t="s">
        <v>110</v>
      </c>
      <c r="F47" s="41"/>
      <c r="G47" s="213"/>
      <c r="H47" s="213"/>
      <c r="I47" s="233">
        <v>36921.630260000005</v>
      </c>
      <c r="J47" s="233"/>
      <c r="K47" s="233">
        <v>74889.623070000001</v>
      </c>
      <c r="L47" s="233"/>
      <c r="M47" s="233">
        <v>40273.737789999999</v>
      </c>
      <c r="N47" s="233"/>
      <c r="O47" s="233">
        <v>12926.042739999999</v>
      </c>
      <c r="P47" s="233"/>
      <c r="Q47" s="233">
        <v>6649.0151700000006</v>
      </c>
      <c r="R47" s="233"/>
      <c r="S47" s="233">
        <v>3915.1925800000004</v>
      </c>
      <c r="T47" s="226">
        <v>175575.24161000003</v>
      </c>
      <c r="U47" s="164"/>
    </row>
    <row r="48" spans="1:24" s="199" customFormat="1" x14ac:dyDescent="0.25">
      <c r="A48" s="156"/>
      <c r="B48" s="156"/>
      <c r="C48" s="162"/>
      <c r="D48" s="162"/>
      <c r="E48" s="161" t="s">
        <v>11</v>
      </c>
      <c r="F48" s="156"/>
      <c r="G48" s="156"/>
      <c r="H48" s="156"/>
      <c r="I48" s="232">
        <v>7.2161564132517342E-2</v>
      </c>
      <c r="J48" s="232"/>
      <c r="K48" s="232">
        <v>0.14636819392779041</v>
      </c>
      <c r="L48" s="232"/>
      <c r="M48" s="232">
        <v>7.8713098309144705E-2</v>
      </c>
      <c r="N48" s="232"/>
      <c r="O48" s="232">
        <v>2.5263333595881423E-2</v>
      </c>
      <c r="P48" s="232"/>
      <c r="Q48" s="232">
        <v>1.2995182802852641E-2</v>
      </c>
      <c r="R48" s="232"/>
      <c r="S48" s="232">
        <v>7.6517248178108455E-3</v>
      </c>
      <c r="T48" s="247">
        <v>0.34315309758599738</v>
      </c>
      <c r="U48" s="164"/>
    </row>
    <row r="49" spans="1:24" s="94" customFormat="1" x14ac:dyDescent="0.25">
      <c r="A49" s="2" t="s">
        <v>59</v>
      </c>
      <c r="B49"/>
      <c r="C49" s="2" t="s">
        <v>55</v>
      </c>
      <c r="D49" s="2"/>
      <c r="E49" s="59" t="s">
        <v>110</v>
      </c>
      <c r="F49" s="59"/>
      <c r="G49" s="66"/>
      <c r="H49" s="40"/>
      <c r="I49" s="233">
        <v>1703.82</v>
      </c>
      <c r="J49" s="221"/>
      <c r="K49" s="233">
        <v>4992.37</v>
      </c>
      <c r="L49" s="221"/>
      <c r="M49" s="233">
        <v>3340.46</v>
      </c>
      <c r="N49" s="221"/>
      <c r="O49" s="233">
        <v>2300.7600000000002</v>
      </c>
      <c r="P49" s="221"/>
      <c r="Q49" s="233">
        <v>1661.07</v>
      </c>
      <c r="R49" s="221"/>
      <c r="S49" s="233">
        <v>1146.56</v>
      </c>
      <c r="T49" s="226">
        <v>15145.039999999999</v>
      </c>
      <c r="U49" s="53"/>
    </row>
    <row r="50" spans="1:24" s="94" customFormat="1" x14ac:dyDescent="0.25">
      <c r="A50" s="2" t="s">
        <v>60</v>
      </c>
      <c r="B50"/>
      <c r="C50" s="36"/>
      <c r="D50" s="36"/>
      <c r="E50" s="33" t="s">
        <v>11</v>
      </c>
      <c r="F50" s="19"/>
      <c r="G50" s="19"/>
      <c r="H50" s="19"/>
      <c r="I50" s="232">
        <v>1.0762350533436925E-2</v>
      </c>
      <c r="J50" s="232"/>
      <c r="K50" s="232">
        <v>3.1534807627926952E-2</v>
      </c>
      <c r="L50" s="232"/>
      <c r="M50" s="232">
        <v>2.1100351834656663E-2</v>
      </c>
      <c r="N50" s="232"/>
      <c r="O50" s="232">
        <v>1.453298213033674E-2</v>
      </c>
      <c r="P50" s="232"/>
      <c r="Q50" s="232">
        <v>1.0492315855299311E-2</v>
      </c>
      <c r="R50" s="232"/>
      <c r="S50" s="232">
        <v>7.2423616506540837E-3</v>
      </c>
      <c r="T50" s="247">
        <v>9.566516963231067E-2</v>
      </c>
      <c r="U50" s="53"/>
      <c r="V50" s="53"/>
    </row>
    <row r="51" spans="1:24" s="94" customFormat="1" x14ac:dyDescent="0.25">
      <c r="A51" s="2" t="s">
        <v>62</v>
      </c>
      <c r="C51" s="2" t="s">
        <v>85</v>
      </c>
      <c r="D51" s="2"/>
      <c r="E51" s="41" t="s">
        <v>110</v>
      </c>
      <c r="F51" s="41"/>
      <c r="G51" s="138"/>
      <c r="H51" s="138"/>
      <c r="I51" s="225" t="s">
        <v>99</v>
      </c>
      <c r="J51" s="225"/>
      <c r="K51" s="225" t="s">
        <v>99</v>
      </c>
      <c r="L51" s="225"/>
      <c r="M51" s="231" t="s">
        <v>99</v>
      </c>
      <c r="N51" s="225"/>
      <c r="O51" s="231" t="s">
        <v>99</v>
      </c>
      <c r="P51" s="225"/>
      <c r="Q51" s="231" t="s">
        <v>99</v>
      </c>
      <c r="R51" s="225"/>
      <c r="S51" s="231" t="s">
        <v>99</v>
      </c>
      <c r="T51" s="226">
        <v>33.587786000000001</v>
      </c>
      <c r="U51" s="53"/>
      <c r="V51" s="53"/>
      <c r="W51" s="53"/>
      <c r="X51" s="53"/>
    </row>
    <row r="52" spans="1:24" s="94" customFormat="1" x14ac:dyDescent="0.25">
      <c r="C52" s="20"/>
      <c r="D52" s="20"/>
      <c r="E52" s="33" t="s">
        <v>11</v>
      </c>
      <c r="F52" s="19"/>
      <c r="G52" s="19"/>
      <c r="H52" s="19"/>
      <c r="I52" s="232">
        <v>2.8930997454409937E-5</v>
      </c>
      <c r="J52" s="232"/>
      <c r="K52" s="232">
        <v>5.7861988592219209E-5</v>
      </c>
      <c r="L52" s="232"/>
      <c r="M52" s="232">
        <v>5.7861988592219209E-5</v>
      </c>
      <c r="N52" s="232"/>
      <c r="O52" s="232">
        <v>1.9287329530739735E-5</v>
      </c>
      <c r="P52" s="232"/>
      <c r="Q52" s="232">
        <v>2.8930997454409937E-5</v>
      </c>
      <c r="R52" s="232"/>
      <c r="S52" s="232">
        <v>1.9287329530739735E-5</v>
      </c>
      <c r="T52" s="247">
        <v>2.1216063115473777E-4</v>
      </c>
      <c r="U52" s="53"/>
      <c r="V52" s="53"/>
      <c r="W52" s="53"/>
      <c r="X52" s="53"/>
    </row>
    <row r="53" spans="1:24" x14ac:dyDescent="0.25">
      <c r="A53" s="94"/>
      <c r="B53" s="94"/>
      <c r="C53" s="2" t="s">
        <v>86</v>
      </c>
      <c r="D53" s="2"/>
      <c r="E53" s="41" t="s">
        <v>110</v>
      </c>
      <c r="F53" s="41"/>
      <c r="G53" s="138"/>
      <c r="H53" s="138"/>
      <c r="I53" s="230">
        <v>87.022900000000007</v>
      </c>
      <c r="J53" s="225"/>
      <c r="K53" s="230">
        <v>152.67179999999999</v>
      </c>
      <c r="L53" s="225"/>
      <c r="M53" s="230">
        <v>180.15270000000001</v>
      </c>
      <c r="N53" s="225"/>
      <c r="O53" s="230">
        <v>103.8168</v>
      </c>
      <c r="P53" s="225"/>
      <c r="Q53" s="230">
        <v>97.709919999999997</v>
      </c>
      <c r="R53" s="225"/>
      <c r="S53" s="230">
        <v>58.015270000000001</v>
      </c>
      <c r="T53" s="226">
        <v>679.38938999999993</v>
      </c>
      <c r="U53" s="53"/>
      <c r="V53" s="53"/>
      <c r="W53" s="53"/>
      <c r="X53" s="53"/>
    </row>
    <row r="54" spans="1:24" x14ac:dyDescent="0.25">
      <c r="A54" s="94"/>
      <c r="B54" s="94"/>
      <c r="C54" s="20"/>
      <c r="D54" s="20"/>
      <c r="E54" s="33" t="s">
        <v>11</v>
      </c>
      <c r="F54" s="19"/>
      <c r="G54" s="19"/>
      <c r="H54" s="19"/>
      <c r="I54" s="232">
        <v>5.4968890741758421E-4</v>
      </c>
      <c r="J54" s="232"/>
      <c r="K54" s="232">
        <v>9.6436679236701968E-4</v>
      </c>
      <c r="L54" s="232"/>
      <c r="M54" s="232">
        <v>1.1379526633946676E-3</v>
      </c>
      <c r="N54" s="232"/>
      <c r="O54" s="232">
        <v>6.5576926721115766E-4</v>
      </c>
      <c r="P54" s="232"/>
      <c r="Q54" s="232">
        <v>6.1719454498367153E-4</v>
      </c>
      <c r="R54" s="232"/>
      <c r="S54" s="232">
        <v>3.6645929266705831E-4</v>
      </c>
      <c r="T54" s="247">
        <v>4.2914314680411588E-3</v>
      </c>
      <c r="U54" s="53"/>
      <c r="V54" s="53"/>
      <c r="W54" s="53"/>
      <c r="X54" s="53"/>
    </row>
    <row r="55" spans="1:24" x14ac:dyDescent="0.25">
      <c r="A55" s="94"/>
      <c r="C55" s="2" t="s">
        <v>56</v>
      </c>
      <c r="D55" s="2"/>
      <c r="E55" s="59" t="s">
        <v>110</v>
      </c>
      <c r="F55" s="59"/>
      <c r="G55" s="66"/>
      <c r="H55" s="40"/>
      <c r="I55" s="233">
        <v>357.25</v>
      </c>
      <c r="J55" s="221"/>
      <c r="K55" s="233">
        <v>1514.5</v>
      </c>
      <c r="L55" s="221"/>
      <c r="M55" s="233">
        <v>1039.69</v>
      </c>
      <c r="N55" s="221"/>
      <c r="O55" s="233">
        <v>677.86</v>
      </c>
      <c r="P55" s="221"/>
      <c r="Q55" s="233">
        <v>433.59</v>
      </c>
      <c r="R55" s="221"/>
      <c r="S55" s="233">
        <v>283.97000000000003</v>
      </c>
      <c r="T55" s="226">
        <v>4306.8600000000006</v>
      </c>
      <c r="U55" s="53"/>
      <c r="V55" s="53"/>
      <c r="W55" s="53"/>
      <c r="X55" s="53"/>
    </row>
    <row r="56" spans="1:24" x14ac:dyDescent="0.25">
      <c r="C56" s="20"/>
      <c r="D56" s="20"/>
      <c r="E56" s="33" t="s">
        <v>11</v>
      </c>
      <c r="F56" s="19"/>
      <c r="G56" s="19"/>
      <c r="H56" s="19"/>
      <c r="I56" s="232">
        <v>2.256605585138302E-3</v>
      </c>
      <c r="J56" s="232"/>
      <c r="K56" s="232">
        <v>9.5664916968284351E-3</v>
      </c>
      <c r="L56" s="232"/>
      <c r="M56" s="232">
        <v>6.567306538313342E-3</v>
      </c>
      <c r="N56" s="232"/>
      <c r="O56" s="232">
        <v>4.2817709221605301E-3</v>
      </c>
      <c r="P56" s="232"/>
      <c r="Q56" s="232">
        <v>2.7388148793845101E-3</v>
      </c>
      <c r="R56" s="232"/>
      <c r="S56" s="232">
        <v>1.7937250889061545E-3</v>
      </c>
      <c r="T56" s="247">
        <v>2.720471471073127E-2</v>
      </c>
      <c r="U56" s="53"/>
      <c r="V56" s="53"/>
      <c r="W56" s="53"/>
      <c r="X56" s="53"/>
    </row>
    <row r="57" spans="1:24" x14ac:dyDescent="0.25">
      <c r="C57" s="2" t="s">
        <v>57</v>
      </c>
      <c r="D57" s="2"/>
      <c r="E57" s="59" t="s">
        <v>110</v>
      </c>
      <c r="F57" s="59"/>
      <c r="G57" s="66"/>
      <c r="H57" s="40"/>
      <c r="I57" s="233">
        <v>424.43</v>
      </c>
      <c r="J57" s="221"/>
      <c r="K57" s="233">
        <v>1236.6400000000001</v>
      </c>
      <c r="L57" s="221"/>
      <c r="M57" s="233">
        <v>833.59</v>
      </c>
      <c r="N57" s="221"/>
      <c r="O57" s="233">
        <v>725.19</v>
      </c>
      <c r="P57" s="221"/>
      <c r="Q57" s="233">
        <v>474.81</v>
      </c>
      <c r="R57" s="221"/>
      <c r="S57" s="233">
        <v>401.53</v>
      </c>
      <c r="T57" s="226">
        <v>4096.1900000000005</v>
      </c>
    </row>
    <row r="58" spans="1:24" x14ac:dyDescent="0.25">
      <c r="C58" s="20"/>
      <c r="D58" s="20"/>
      <c r="E58" s="33" t="s">
        <v>11</v>
      </c>
      <c r="F58" s="19"/>
      <c r="G58" s="19"/>
      <c r="H58" s="19"/>
      <c r="I58" s="232">
        <v>2.680954817355492E-3</v>
      </c>
      <c r="J58" s="232"/>
      <c r="K58" s="232">
        <v>7.811361037943821E-3</v>
      </c>
      <c r="L58" s="232"/>
      <c r="M58" s="232">
        <v>5.2654551426604265E-3</v>
      </c>
      <c r="N58" s="232"/>
      <c r="O58" s="232">
        <v>4.580735631312653E-3</v>
      </c>
      <c r="P58" s="232"/>
      <c r="Q58" s="232">
        <v>2.9991851585150935E-3</v>
      </c>
      <c r="R58" s="232"/>
      <c r="S58" s="232">
        <v>2.5363046622829456E-3</v>
      </c>
      <c r="T58" s="247">
        <v>2.5873996450070436E-2</v>
      </c>
    </row>
    <row r="59" spans="1:24" s="149" customFormat="1" x14ac:dyDescent="0.25">
      <c r="A59"/>
      <c r="B59"/>
      <c r="C59" s="2" t="s">
        <v>58</v>
      </c>
      <c r="D59" s="2"/>
      <c r="E59" s="59" t="s">
        <v>110</v>
      </c>
      <c r="F59" s="59"/>
      <c r="G59" s="66"/>
      <c r="H59" s="40"/>
      <c r="I59" s="233">
        <v>1429.01</v>
      </c>
      <c r="J59" s="221"/>
      <c r="K59" s="233">
        <v>2980.15</v>
      </c>
      <c r="L59" s="221"/>
      <c r="M59" s="233">
        <v>1937.4</v>
      </c>
      <c r="N59" s="221"/>
      <c r="O59" s="233">
        <v>2589.31</v>
      </c>
      <c r="P59" s="221"/>
      <c r="Q59" s="233">
        <v>1490.08</v>
      </c>
      <c r="R59" s="221"/>
      <c r="S59" s="233">
        <v>1346.56</v>
      </c>
      <c r="T59" s="226">
        <v>11772.509999999998</v>
      </c>
    </row>
    <row r="60" spans="1:24" x14ac:dyDescent="0.25">
      <c r="A60" s="158"/>
      <c r="B60" s="158"/>
      <c r="C60" s="36"/>
      <c r="D60" s="36"/>
      <c r="E60" s="33" t="s">
        <v>11</v>
      </c>
      <c r="F60" s="19"/>
      <c r="G60" s="19"/>
      <c r="H60" s="19"/>
      <c r="I60" s="232">
        <v>9.0264855065597897E-3</v>
      </c>
      <c r="J60" s="232"/>
      <c r="K60" s="232">
        <v>1.8824417451504299E-2</v>
      </c>
      <c r="L60" s="232"/>
      <c r="M60" s="232">
        <v>1.2237782115176897E-2</v>
      </c>
      <c r="N60" s="232"/>
      <c r="O60" s="232">
        <v>1.6355637250257401E-2</v>
      </c>
      <c r="P60" s="232"/>
      <c r="Q60" s="232">
        <v>9.4122403087554402E-3</v>
      </c>
      <c r="R60" s="232"/>
      <c r="S60" s="232">
        <v>8.5056817822920412E-3</v>
      </c>
      <c r="T60" s="247">
        <v>7.4362244414545864E-2</v>
      </c>
    </row>
    <row r="61" spans="1:24" s="199" customFormat="1" x14ac:dyDescent="0.25">
      <c r="A61" s="158"/>
      <c r="B61" s="158"/>
      <c r="C61" s="150" t="s">
        <v>51</v>
      </c>
      <c r="D61" s="150"/>
      <c r="E61" s="41" t="s">
        <v>110</v>
      </c>
      <c r="F61" s="41"/>
      <c r="G61" s="213"/>
      <c r="H61" s="213"/>
      <c r="I61" s="233">
        <v>4006.1130525999997</v>
      </c>
      <c r="J61" s="233"/>
      <c r="K61" s="233">
        <v>10885.4921053</v>
      </c>
      <c r="L61" s="233"/>
      <c r="M61" s="233">
        <v>7340.4530052999999</v>
      </c>
      <c r="N61" s="233"/>
      <c r="O61" s="233">
        <v>6399.9902351000001</v>
      </c>
      <c r="P61" s="233"/>
      <c r="Q61" s="233">
        <v>4161.8400726</v>
      </c>
      <c r="R61" s="233"/>
      <c r="S61" s="233">
        <v>3239.6887050999999</v>
      </c>
      <c r="T61" s="226">
        <v>36033.577175999999</v>
      </c>
      <c r="U61" s="164"/>
      <c r="V61" s="164"/>
      <c r="W61" s="164"/>
      <c r="X61" s="164"/>
    </row>
    <row r="62" spans="1:24" s="199" customFormat="1" x14ac:dyDescent="0.25">
      <c r="A62" s="156"/>
      <c r="B62" s="156"/>
      <c r="C62" s="162"/>
      <c r="D62" s="162"/>
      <c r="E62" s="161" t="s">
        <v>11</v>
      </c>
      <c r="F62" s="156"/>
      <c r="G62" s="156"/>
      <c r="H62" s="156"/>
      <c r="I62" s="232">
        <v>2.5305016347362506E-2</v>
      </c>
      <c r="J62" s="232"/>
      <c r="K62" s="232">
        <v>6.8759306595162745E-2</v>
      </c>
      <c r="L62" s="232"/>
      <c r="M62" s="232">
        <v>4.6366710282794217E-2</v>
      </c>
      <c r="N62" s="232"/>
      <c r="O62" s="232">
        <v>4.0426182530809221E-2</v>
      </c>
      <c r="P62" s="232"/>
      <c r="Q62" s="232">
        <v>2.6288681744392438E-2</v>
      </c>
      <c r="R62" s="232"/>
      <c r="S62" s="232">
        <v>2.0463819806333022E-2</v>
      </c>
      <c r="T62" s="247">
        <v>0.22760971730685414</v>
      </c>
      <c r="U62" s="164"/>
      <c r="V62" s="164"/>
      <c r="W62" s="164"/>
      <c r="X62" s="164"/>
    </row>
    <row r="63" spans="1:24" s="199" customFormat="1" x14ac:dyDescent="0.25">
      <c r="A63" s="158"/>
      <c r="B63" s="158"/>
      <c r="C63" s="193"/>
      <c r="D63" s="193"/>
      <c r="E63" s="39"/>
      <c r="F63" s="158"/>
      <c r="G63" s="158"/>
      <c r="H63" s="158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223"/>
    </row>
    <row r="65" spans="1:20" x14ac:dyDescent="0.25">
      <c r="A65" s="96" t="s">
        <v>100</v>
      </c>
      <c r="B65" s="53"/>
      <c r="C65" s="53"/>
      <c r="D65" s="53"/>
      <c r="E65" s="53"/>
      <c r="F65" s="53"/>
      <c r="G65" s="53"/>
    </row>
    <row r="66" spans="1:20" x14ac:dyDescent="0.25">
      <c r="A66" s="96" t="s">
        <v>63</v>
      </c>
      <c r="B66" s="53"/>
      <c r="C66" s="53"/>
      <c r="D66" s="53"/>
      <c r="E66" s="53"/>
      <c r="F66" s="53"/>
      <c r="G66" s="53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6"/>
    </row>
    <row r="67" spans="1:20" x14ac:dyDescent="0.25">
      <c r="C67" s="164"/>
      <c r="D67" s="164"/>
      <c r="E67" s="164"/>
      <c r="F67" s="164"/>
      <c r="G67" s="164"/>
      <c r="H67" s="164"/>
      <c r="I67" s="164"/>
    </row>
    <row r="68" spans="1:20" x14ac:dyDescent="0.25">
      <c r="C68" s="164"/>
      <c r="D68" s="164"/>
      <c r="E68" s="164"/>
      <c r="F68" s="164"/>
      <c r="G68" s="164"/>
      <c r="H68" s="164"/>
      <c r="I68" s="164"/>
      <c r="J68" s="53"/>
      <c r="K68" s="53"/>
      <c r="L68" s="53"/>
      <c r="M68" s="53"/>
      <c r="N68" s="53"/>
      <c r="O68" s="53"/>
      <c r="P68" s="53"/>
      <c r="Q68" s="53"/>
      <c r="R68" s="53"/>
      <c r="S68" s="53"/>
    </row>
    <row r="69" spans="1:20" x14ac:dyDescent="0.25">
      <c r="C69" s="164"/>
      <c r="D69" s="164"/>
      <c r="E69" s="164"/>
      <c r="F69" s="164"/>
      <c r="G69" s="164"/>
      <c r="H69" s="164"/>
      <c r="I69" s="164"/>
      <c r="J69" s="53"/>
      <c r="K69" s="53"/>
      <c r="L69" s="53"/>
      <c r="M69" s="53"/>
      <c r="N69" s="53"/>
      <c r="O69" s="53"/>
      <c r="P69" s="53"/>
      <c r="Q69" s="53"/>
      <c r="R69" s="53"/>
      <c r="S69" s="53"/>
    </row>
    <row r="70" spans="1:20" x14ac:dyDescent="0.25">
      <c r="C70" s="164"/>
      <c r="D70" s="164"/>
      <c r="E70" s="164"/>
      <c r="F70" s="164"/>
      <c r="G70" s="164"/>
      <c r="H70" s="164"/>
      <c r="I70" s="164"/>
      <c r="J70" s="53"/>
      <c r="K70" s="53"/>
      <c r="L70" s="53"/>
      <c r="M70" s="53"/>
    </row>
  </sheetData>
  <mergeCells count="2">
    <mergeCell ref="T4:T5"/>
    <mergeCell ref="A1:T2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68"/>
  <sheetViews>
    <sheetView zoomScaleNormal="100" workbookViewId="0">
      <selection sqref="A1:T2"/>
    </sheetView>
  </sheetViews>
  <sheetFormatPr defaultRowHeight="15" x14ac:dyDescent="0.25"/>
  <cols>
    <col min="2" max="2" width="2.85546875" customWidth="1"/>
    <col min="4" max="4" width="15.140625" customWidth="1"/>
    <col min="5" max="5" width="2.28515625" customWidth="1"/>
    <col min="6" max="6" width="3.85546875" customWidth="1"/>
    <col min="7" max="7" width="5.7109375" customWidth="1"/>
    <col min="8" max="8" width="2.140625" customWidth="1"/>
    <col min="9" max="9" width="9.28515625" bestFit="1" customWidth="1"/>
    <col min="10" max="10" width="2.140625" style="94" customWidth="1"/>
    <col min="11" max="11" width="9.140625" bestFit="1" customWidth="1"/>
    <col min="12" max="12" width="2.140625" style="94" customWidth="1"/>
    <col min="13" max="13" width="9.140625" bestFit="1" customWidth="1"/>
    <col min="14" max="14" width="2.140625" style="94" customWidth="1"/>
    <col min="15" max="15" width="9.140625" bestFit="1" customWidth="1"/>
    <col min="16" max="16" width="2.140625" style="94" customWidth="1"/>
    <col min="17" max="17" width="9.140625" bestFit="1" customWidth="1"/>
    <col min="18" max="18" width="2.140625" style="94" customWidth="1"/>
    <col min="19" max="19" width="8.85546875" bestFit="1" customWidth="1"/>
    <col min="20" max="20" width="9.140625" bestFit="1" customWidth="1"/>
    <col min="22" max="22" width="12.140625" bestFit="1" customWidth="1"/>
    <col min="23" max="23" width="11.140625" bestFit="1" customWidth="1"/>
  </cols>
  <sheetData>
    <row r="1" spans="1:23" ht="15" customHeight="1" x14ac:dyDescent="0.25">
      <c r="A1" s="276" t="s">
        <v>126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149"/>
      <c r="V1" s="149"/>
      <c r="W1" s="149"/>
    </row>
    <row r="2" spans="1:23" x14ac:dyDescent="0.25">
      <c r="A2" s="276"/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149"/>
      <c r="V2" s="149"/>
      <c r="W2" s="149"/>
    </row>
    <row r="3" spans="1:23" x14ac:dyDescent="0.25">
      <c r="A3" s="94"/>
      <c r="B3" s="94"/>
      <c r="C3" s="94"/>
      <c r="D3" s="94"/>
      <c r="E3" s="94"/>
      <c r="F3" s="94"/>
      <c r="G3" s="94"/>
      <c r="H3" s="94"/>
      <c r="I3" s="94"/>
      <c r="K3" s="94"/>
      <c r="M3" s="94"/>
      <c r="O3" s="94"/>
      <c r="Q3" s="94"/>
      <c r="S3" s="94"/>
      <c r="T3" s="94"/>
      <c r="U3" s="94"/>
      <c r="V3" s="94"/>
      <c r="W3" s="94"/>
    </row>
    <row r="4" spans="1:23" x14ac:dyDescent="0.25">
      <c r="A4" s="153" t="s">
        <v>82</v>
      </c>
      <c r="B4" s="154"/>
      <c r="C4" s="155" t="s">
        <v>52</v>
      </c>
      <c r="D4" s="155"/>
      <c r="E4" s="155"/>
      <c r="F4" s="154"/>
      <c r="G4" s="152"/>
      <c r="H4" s="152"/>
      <c r="I4" s="155" t="s">
        <v>31</v>
      </c>
      <c r="J4" s="152"/>
      <c r="K4" s="155" t="s">
        <v>46</v>
      </c>
      <c r="L4" s="152"/>
      <c r="M4" s="155" t="s">
        <v>47</v>
      </c>
      <c r="N4" s="152"/>
      <c r="O4" s="155" t="s">
        <v>48</v>
      </c>
      <c r="P4" s="152"/>
      <c r="Q4" s="155" t="s">
        <v>49</v>
      </c>
      <c r="R4" s="152"/>
      <c r="S4" s="155" t="s">
        <v>50</v>
      </c>
      <c r="T4" s="229" t="s">
        <v>51</v>
      </c>
      <c r="U4" s="149"/>
      <c r="V4" s="149"/>
      <c r="W4" s="149"/>
    </row>
    <row r="5" spans="1:23" x14ac:dyDescent="0.25">
      <c r="A5" s="153" t="s">
        <v>53</v>
      </c>
      <c r="B5" s="154"/>
      <c r="C5" s="155" t="s">
        <v>53</v>
      </c>
      <c r="D5" s="155"/>
      <c r="E5" s="155"/>
      <c r="F5" s="154"/>
      <c r="G5" s="152"/>
      <c r="H5" s="152"/>
      <c r="I5" s="155" t="s">
        <v>32</v>
      </c>
      <c r="J5" s="152"/>
      <c r="K5" s="155" t="s">
        <v>33</v>
      </c>
      <c r="L5" s="152"/>
      <c r="M5" s="155" t="s">
        <v>34</v>
      </c>
      <c r="N5" s="152"/>
      <c r="O5" s="155" t="s">
        <v>35</v>
      </c>
      <c r="P5" s="152"/>
      <c r="Q5" s="155" t="s">
        <v>36</v>
      </c>
      <c r="R5" s="152"/>
      <c r="S5" s="155" t="s">
        <v>37</v>
      </c>
      <c r="T5" s="155" t="s">
        <v>6</v>
      </c>
      <c r="U5" s="149"/>
      <c r="V5" s="149"/>
      <c r="W5" s="149"/>
    </row>
    <row r="6" spans="1:23" x14ac:dyDescent="0.25">
      <c r="A6" s="149"/>
      <c r="B6" s="149"/>
      <c r="C6" s="149"/>
      <c r="D6" s="149"/>
      <c r="E6" s="149"/>
      <c r="F6" s="150"/>
      <c r="G6" s="149"/>
      <c r="H6" s="149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8"/>
      <c r="U6" s="149"/>
      <c r="V6" s="149"/>
      <c r="W6" s="149"/>
    </row>
    <row r="7" spans="1:23" x14ac:dyDescent="0.25">
      <c r="A7" s="150" t="s">
        <v>54</v>
      </c>
      <c r="B7" s="149"/>
      <c r="C7" s="150" t="s">
        <v>55</v>
      </c>
      <c r="D7" s="150"/>
      <c r="E7" s="150"/>
      <c r="F7" s="281" t="s">
        <v>110</v>
      </c>
      <c r="G7" s="281"/>
      <c r="H7" s="163"/>
      <c r="I7" s="225">
        <v>32759.87</v>
      </c>
      <c r="J7" s="225"/>
      <c r="K7" s="225">
        <v>79585.91</v>
      </c>
      <c r="L7" s="225"/>
      <c r="M7" s="231">
        <v>56489.86</v>
      </c>
      <c r="N7" s="225"/>
      <c r="O7" s="231">
        <v>37265.74</v>
      </c>
      <c r="P7" s="225"/>
      <c r="Q7" s="231">
        <v>25254</v>
      </c>
      <c r="R7" s="225"/>
      <c r="S7" s="231">
        <v>17025.61</v>
      </c>
      <c r="T7" s="239">
        <v>248381</v>
      </c>
      <c r="U7" s="166"/>
      <c r="V7" s="149"/>
      <c r="W7" s="149"/>
    </row>
    <row r="8" spans="1:23" x14ac:dyDescent="0.25">
      <c r="A8" s="150" t="s">
        <v>9</v>
      </c>
      <c r="B8" s="149"/>
      <c r="C8" s="162"/>
      <c r="D8" s="162"/>
      <c r="E8" s="162"/>
      <c r="F8" s="161" t="s">
        <v>11</v>
      </c>
      <c r="G8" s="156"/>
      <c r="H8" s="160"/>
      <c r="I8" s="240">
        <v>0.13189999999999999</v>
      </c>
      <c r="J8" s="240"/>
      <c r="K8" s="240">
        <v>0.32040000000000002</v>
      </c>
      <c r="L8" s="240"/>
      <c r="M8" s="240">
        <v>0.22739999999999999</v>
      </c>
      <c r="N8" s="240"/>
      <c r="O8" s="240">
        <v>0.15</v>
      </c>
      <c r="P8" s="240"/>
      <c r="Q8" s="240">
        <v>0.1017</v>
      </c>
      <c r="R8" s="240"/>
      <c r="S8" s="240">
        <v>6.8500000000000005E-2</v>
      </c>
      <c r="T8" s="227">
        <v>1</v>
      </c>
      <c r="U8" s="165"/>
      <c r="V8" s="149"/>
      <c r="W8" s="172"/>
    </row>
    <row r="9" spans="1:23" x14ac:dyDescent="0.25">
      <c r="A9" s="149"/>
      <c r="B9" s="149"/>
      <c r="C9" s="150" t="s">
        <v>87</v>
      </c>
      <c r="D9" s="150"/>
      <c r="E9" s="150"/>
      <c r="F9" s="290" t="s">
        <v>110</v>
      </c>
      <c r="G9" s="290"/>
      <c r="H9" s="163"/>
      <c r="I9" s="225">
        <v>90.715045000000003</v>
      </c>
      <c r="J9" s="225"/>
      <c r="K9" s="225">
        <v>385.27213</v>
      </c>
      <c r="L9" s="225"/>
      <c r="M9" s="231">
        <v>229.45570000000001</v>
      </c>
      <c r="N9" s="225"/>
      <c r="O9" s="231">
        <v>231.59017</v>
      </c>
      <c r="P9" s="225"/>
      <c r="Q9" s="231">
        <v>127.00106</v>
      </c>
      <c r="R9" s="225"/>
      <c r="S9" s="231">
        <v>110.99253</v>
      </c>
      <c r="T9" s="239">
        <v>1175.027</v>
      </c>
      <c r="U9" s="166"/>
      <c r="V9" s="149"/>
      <c r="W9" s="172"/>
    </row>
    <row r="10" spans="1:23" x14ac:dyDescent="0.25">
      <c r="A10" s="149"/>
      <c r="B10" s="149"/>
      <c r="C10" s="157"/>
      <c r="D10" s="157"/>
      <c r="E10" s="157"/>
      <c r="F10" s="161" t="s">
        <v>11</v>
      </c>
      <c r="G10" s="156"/>
      <c r="H10" s="160"/>
      <c r="I10" s="236">
        <v>7.7200000000000005E-2</v>
      </c>
      <c r="J10" s="240"/>
      <c r="K10" s="240">
        <v>0.32790000000000002</v>
      </c>
      <c r="L10" s="240"/>
      <c r="M10" s="240">
        <v>0.1953</v>
      </c>
      <c r="N10" s="240"/>
      <c r="O10" s="240">
        <v>0.1971</v>
      </c>
      <c r="P10" s="240"/>
      <c r="Q10" s="240">
        <v>0.1081</v>
      </c>
      <c r="R10" s="240"/>
      <c r="S10" s="240">
        <v>9.8500000000000004E-2</v>
      </c>
      <c r="T10" s="227">
        <v>1</v>
      </c>
      <c r="U10" s="165"/>
      <c r="V10" s="149"/>
      <c r="W10" s="172"/>
    </row>
    <row r="11" spans="1:23" x14ac:dyDescent="0.25">
      <c r="A11" s="149"/>
      <c r="B11" s="149"/>
      <c r="C11" s="150" t="s">
        <v>86</v>
      </c>
      <c r="D11" s="150"/>
      <c r="E11" s="150"/>
      <c r="F11" s="290" t="s">
        <v>110</v>
      </c>
      <c r="G11" s="290"/>
      <c r="H11" s="163"/>
      <c r="I11" s="221">
        <v>834.57842000000005</v>
      </c>
      <c r="J11" s="225"/>
      <c r="K11" s="225">
        <v>2080.0430000000001</v>
      </c>
      <c r="L11" s="225"/>
      <c r="M11" s="231">
        <v>2768.41</v>
      </c>
      <c r="N11" s="225"/>
      <c r="O11" s="231">
        <v>1976.521</v>
      </c>
      <c r="P11" s="225"/>
      <c r="Q11" s="231">
        <v>1484.5250000000001</v>
      </c>
      <c r="R11" s="225"/>
      <c r="S11" s="231">
        <v>998.93272999999999</v>
      </c>
      <c r="T11" s="239">
        <v>10143.01</v>
      </c>
      <c r="U11" s="166"/>
      <c r="V11" s="149"/>
      <c r="W11" s="172"/>
    </row>
    <row r="12" spans="1:23" x14ac:dyDescent="0.25">
      <c r="A12" s="149"/>
      <c r="B12" s="149"/>
      <c r="C12" s="157"/>
      <c r="D12" s="157"/>
      <c r="E12" s="157"/>
      <c r="F12" s="161" t="s">
        <v>11</v>
      </c>
      <c r="G12" s="156"/>
      <c r="H12" s="160"/>
      <c r="I12" s="236">
        <v>8.2299999999999998E-2</v>
      </c>
      <c r="J12" s="240"/>
      <c r="K12" s="240">
        <v>0.2051</v>
      </c>
      <c r="L12" s="240"/>
      <c r="M12" s="240">
        <v>0.27289999999999998</v>
      </c>
      <c r="N12" s="240"/>
      <c r="O12" s="240">
        <v>0.19489999999999999</v>
      </c>
      <c r="P12" s="240"/>
      <c r="Q12" s="240">
        <v>0.1464</v>
      </c>
      <c r="R12" s="240"/>
      <c r="S12" s="240">
        <v>9.8500000000000004E-2</v>
      </c>
      <c r="T12" s="227">
        <v>1</v>
      </c>
      <c r="U12" s="165"/>
      <c r="V12" s="149"/>
      <c r="W12" s="172"/>
    </row>
    <row r="13" spans="1:23" x14ac:dyDescent="0.25">
      <c r="A13" s="149"/>
      <c r="B13" s="149"/>
      <c r="C13" s="150" t="s">
        <v>56</v>
      </c>
      <c r="D13" s="150"/>
      <c r="E13" s="150"/>
      <c r="F13" s="290" t="s">
        <v>110</v>
      </c>
      <c r="G13" s="290"/>
      <c r="H13" s="163"/>
      <c r="I13" s="225">
        <v>13621.13</v>
      </c>
      <c r="J13" s="225"/>
      <c r="K13" s="225">
        <v>102599.8</v>
      </c>
      <c r="L13" s="225"/>
      <c r="M13" s="231">
        <v>85764.14</v>
      </c>
      <c r="N13" s="225"/>
      <c r="O13" s="231">
        <v>46790.82</v>
      </c>
      <c r="P13" s="225"/>
      <c r="Q13" s="231">
        <v>24911.42</v>
      </c>
      <c r="R13" s="225"/>
      <c r="S13" s="231">
        <v>13649.95</v>
      </c>
      <c r="T13" s="239">
        <v>287337.2</v>
      </c>
      <c r="U13" s="166"/>
      <c r="V13" s="149"/>
      <c r="W13" s="172"/>
    </row>
    <row r="14" spans="1:23" x14ac:dyDescent="0.25">
      <c r="A14" s="149"/>
      <c r="B14" s="149"/>
      <c r="C14" s="157"/>
      <c r="D14" s="157"/>
      <c r="E14" s="157"/>
      <c r="F14" s="161" t="s">
        <v>11</v>
      </c>
      <c r="G14" s="156"/>
      <c r="H14" s="160"/>
      <c r="I14" s="236">
        <v>4.7399999999999998E-2</v>
      </c>
      <c r="J14" s="240"/>
      <c r="K14" s="240">
        <v>0.35709999999999997</v>
      </c>
      <c r="L14" s="240"/>
      <c r="M14" s="240">
        <v>0.29849999999999999</v>
      </c>
      <c r="N14" s="240"/>
      <c r="O14" s="240">
        <v>0.1628</v>
      </c>
      <c r="P14" s="240"/>
      <c r="Q14" s="240">
        <v>8.6699999999999999E-2</v>
      </c>
      <c r="R14" s="240"/>
      <c r="S14" s="240">
        <v>4.7500000000000001E-2</v>
      </c>
      <c r="T14" s="227">
        <v>1</v>
      </c>
      <c r="U14" s="165"/>
      <c r="V14" s="149"/>
      <c r="W14" s="172"/>
    </row>
    <row r="15" spans="1:23" x14ac:dyDescent="0.25">
      <c r="A15" s="149"/>
      <c r="B15" s="149"/>
      <c r="C15" s="150" t="s">
        <v>57</v>
      </c>
      <c r="D15" s="150"/>
      <c r="E15" s="150"/>
      <c r="F15" s="290" t="s">
        <v>110</v>
      </c>
      <c r="G15" s="290"/>
      <c r="H15" s="163"/>
      <c r="I15" s="230">
        <v>5013.87</v>
      </c>
      <c r="J15" s="225"/>
      <c r="K15" s="230">
        <v>37532.550000000003</v>
      </c>
      <c r="L15" s="225"/>
      <c r="M15" s="230">
        <v>28007.47</v>
      </c>
      <c r="N15" s="225"/>
      <c r="O15" s="230">
        <v>14512.27</v>
      </c>
      <c r="P15" s="225"/>
      <c r="Q15" s="230">
        <v>8690.5</v>
      </c>
      <c r="R15" s="225"/>
      <c r="S15" s="230">
        <v>5203.84</v>
      </c>
      <c r="T15" s="241">
        <v>98960.51</v>
      </c>
      <c r="U15" s="166"/>
      <c r="V15" s="149"/>
      <c r="W15" s="172"/>
    </row>
    <row r="16" spans="1:23" x14ac:dyDescent="0.25">
      <c r="A16" s="149"/>
      <c r="B16" s="149"/>
      <c r="C16" s="157"/>
      <c r="D16" s="157"/>
      <c r="E16" s="157"/>
      <c r="F16" s="161" t="s">
        <v>11</v>
      </c>
      <c r="G16" s="156"/>
      <c r="H16" s="160"/>
      <c r="I16" s="236">
        <v>5.0700000000000002E-2</v>
      </c>
      <c r="J16" s="240"/>
      <c r="K16" s="240">
        <v>0.37930000000000003</v>
      </c>
      <c r="L16" s="240"/>
      <c r="M16" s="240">
        <v>0.28299999999999997</v>
      </c>
      <c r="N16" s="240"/>
      <c r="O16" s="240">
        <v>0.14660000000000001</v>
      </c>
      <c r="P16" s="240"/>
      <c r="Q16" s="240">
        <v>8.7800000000000003E-2</v>
      </c>
      <c r="R16" s="240"/>
      <c r="S16" s="240">
        <v>5.2600000000000001E-2</v>
      </c>
      <c r="T16" s="227">
        <v>1</v>
      </c>
      <c r="U16" s="165"/>
      <c r="V16" s="149"/>
      <c r="W16" s="172"/>
    </row>
    <row r="17" spans="1:26" x14ac:dyDescent="0.25">
      <c r="A17" s="158"/>
      <c r="B17" s="158"/>
      <c r="C17" s="151" t="s">
        <v>58</v>
      </c>
      <c r="D17" s="151"/>
      <c r="E17" s="151"/>
      <c r="F17" s="290" t="s">
        <v>110</v>
      </c>
      <c r="G17" s="290"/>
      <c r="H17" s="163"/>
      <c r="I17" s="225">
        <v>3964.78</v>
      </c>
      <c r="J17" s="225"/>
      <c r="K17" s="225">
        <v>9002.1299999999992</v>
      </c>
      <c r="L17" s="225"/>
      <c r="M17" s="242">
        <v>6757.74</v>
      </c>
      <c r="N17" s="225"/>
      <c r="O17" s="242">
        <v>5311.63</v>
      </c>
      <c r="P17" s="225"/>
      <c r="Q17" s="242">
        <v>5437.57</v>
      </c>
      <c r="R17" s="225"/>
      <c r="S17" s="242">
        <v>4846.32</v>
      </c>
      <c r="T17" s="226">
        <v>35320.17</v>
      </c>
      <c r="U17" s="166"/>
      <c r="V17" s="149"/>
      <c r="W17" s="172"/>
    </row>
    <row r="18" spans="1:26" x14ac:dyDescent="0.25">
      <c r="A18" s="158"/>
      <c r="B18" s="158"/>
      <c r="C18" s="162"/>
      <c r="D18" s="162"/>
      <c r="E18" s="162"/>
      <c r="F18" s="161" t="s">
        <v>11</v>
      </c>
      <c r="G18" s="156"/>
      <c r="H18" s="160"/>
      <c r="I18" s="240">
        <v>0.1123</v>
      </c>
      <c r="J18" s="240"/>
      <c r="K18" s="240">
        <v>0.25490000000000002</v>
      </c>
      <c r="L18" s="240"/>
      <c r="M18" s="240">
        <v>0.1913</v>
      </c>
      <c r="N18" s="240"/>
      <c r="O18" s="240">
        <v>0.15040000000000001</v>
      </c>
      <c r="P18" s="240"/>
      <c r="Q18" s="240">
        <v>0.154</v>
      </c>
      <c r="R18" s="240"/>
      <c r="S18" s="240">
        <v>0.13719999999999999</v>
      </c>
      <c r="T18" s="227">
        <v>1</v>
      </c>
      <c r="U18" s="165"/>
      <c r="V18" s="149"/>
      <c r="W18" s="172"/>
    </row>
    <row r="19" spans="1:26" s="199" customFormat="1" x14ac:dyDescent="0.25">
      <c r="A19" s="158"/>
      <c r="B19" s="158"/>
      <c r="C19" s="150" t="s">
        <v>51</v>
      </c>
      <c r="D19" s="150"/>
      <c r="F19" s="41" t="s">
        <v>110</v>
      </c>
      <c r="G19" s="213"/>
      <c r="H19" s="213"/>
      <c r="I19" s="225">
        <v>56284.943464999997</v>
      </c>
      <c r="J19" s="225"/>
      <c r="K19" s="225">
        <v>231185.70513000002</v>
      </c>
      <c r="L19" s="225"/>
      <c r="M19" s="225">
        <v>180017.07569999999</v>
      </c>
      <c r="N19" s="225"/>
      <c r="O19" s="225">
        <v>106088.57117000001</v>
      </c>
      <c r="P19" s="225"/>
      <c r="Q19" s="225">
        <v>65905.016059999994</v>
      </c>
      <c r="R19" s="225"/>
      <c r="S19" s="225">
        <v>41835.645259999998</v>
      </c>
      <c r="T19" s="243">
        <v>681316.91700000002</v>
      </c>
      <c r="U19" s="127"/>
      <c r="V19" s="164"/>
      <c r="W19" s="127"/>
      <c r="X19" s="164"/>
      <c r="Y19" s="164"/>
      <c r="Z19" s="164"/>
    </row>
    <row r="20" spans="1:26" s="199" customFormat="1" x14ac:dyDescent="0.25">
      <c r="A20" s="156"/>
      <c r="B20" s="156"/>
      <c r="C20" s="162"/>
      <c r="D20" s="162"/>
      <c r="E20" s="156"/>
      <c r="F20" s="161" t="s">
        <v>11</v>
      </c>
      <c r="G20" s="156"/>
      <c r="H20" s="156"/>
      <c r="I20" s="240">
        <v>8.2611985788986347E-2</v>
      </c>
      <c r="J20" s="240"/>
      <c r="K20" s="240">
        <v>0.33932183299948798</v>
      </c>
      <c r="L20" s="240"/>
      <c r="M20" s="240">
        <v>0.26421929532097616</v>
      </c>
      <c r="N20" s="240"/>
      <c r="O20" s="240">
        <v>0.15571104800557889</v>
      </c>
      <c r="P20" s="240"/>
      <c r="Q20" s="240">
        <v>9.6731806323253219E-2</v>
      </c>
      <c r="R20" s="240"/>
      <c r="S20" s="240">
        <v>6.1404089955981525E-2</v>
      </c>
      <c r="T20" s="227">
        <v>1.0000000583942641</v>
      </c>
      <c r="U20" s="128"/>
      <c r="V20" s="164"/>
      <c r="W20" s="116"/>
      <c r="X20" s="164"/>
      <c r="Y20" s="164"/>
      <c r="Z20" s="164"/>
    </row>
    <row r="21" spans="1:26" x14ac:dyDescent="0.25">
      <c r="A21" s="150" t="s">
        <v>59</v>
      </c>
      <c r="B21" s="149"/>
      <c r="C21" s="150" t="s">
        <v>55</v>
      </c>
      <c r="D21" s="150"/>
      <c r="E21" s="150"/>
      <c r="F21" s="281" t="s">
        <v>110</v>
      </c>
      <c r="G21" s="281"/>
      <c r="H21" s="163"/>
      <c r="I21" s="225">
        <v>62000</v>
      </c>
      <c r="J21" s="225"/>
      <c r="K21" s="225">
        <v>75158.649999999994</v>
      </c>
      <c r="L21" s="225"/>
      <c r="M21" s="231">
        <v>42170.93</v>
      </c>
      <c r="N21" s="225"/>
      <c r="O21" s="231">
        <v>19307.060000000001</v>
      </c>
      <c r="P21" s="225"/>
      <c r="Q21" s="231">
        <v>10694.98</v>
      </c>
      <c r="R21" s="225"/>
      <c r="S21" s="231">
        <v>6513.82</v>
      </c>
      <c r="T21" s="239">
        <v>215845.4</v>
      </c>
      <c r="U21" s="166"/>
      <c r="V21" s="149"/>
      <c r="W21" s="172"/>
    </row>
    <row r="22" spans="1:26" x14ac:dyDescent="0.25">
      <c r="A22" s="150" t="s">
        <v>9</v>
      </c>
      <c r="B22" s="149"/>
      <c r="C22" s="162"/>
      <c r="D22" s="162"/>
      <c r="E22" s="162"/>
      <c r="F22" s="161" t="s">
        <v>11</v>
      </c>
      <c r="G22" s="156"/>
      <c r="H22" s="160"/>
      <c r="I22" s="240">
        <v>0.28720000000000001</v>
      </c>
      <c r="J22" s="240"/>
      <c r="K22" s="240">
        <v>0.34820000000000001</v>
      </c>
      <c r="L22" s="240"/>
      <c r="M22" s="240">
        <v>0.19539999999999999</v>
      </c>
      <c r="N22" s="240"/>
      <c r="O22" s="240">
        <v>8.9399999999999993E-2</v>
      </c>
      <c r="P22" s="240"/>
      <c r="Q22" s="240">
        <v>4.9500000000000002E-2</v>
      </c>
      <c r="R22" s="240"/>
      <c r="S22" s="236">
        <v>3.0200000000000001E-2</v>
      </c>
      <c r="T22" s="227">
        <v>1</v>
      </c>
      <c r="U22" s="165"/>
      <c r="V22" s="149"/>
      <c r="W22" s="172"/>
    </row>
    <row r="23" spans="1:26" x14ac:dyDescent="0.25">
      <c r="A23" s="149"/>
      <c r="B23" s="149"/>
      <c r="C23" s="150" t="s">
        <v>87</v>
      </c>
      <c r="D23" s="150"/>
      <c r="E23" s="150"/>
      <c r="F23" s="290" t="s">
        <v>110</v>
      </c>
      <c r="G23" s="290"/>
      <c r="H23" s="163"/>
      <c r="I23" s="225">
        <v>75.742067000000006</v>
      </c>
      <c r="J23" s="225"/>
      <c r="K23" s="225">
        <v>190.37871000000001</v>
      </c>
      <c r="L23" s="225"/>
      <c r="M23" s="231">
        <v>122.82496999999999</v>
      </c>
      <c r="N23" s="225"/>
      <c r="O23" s="231">
        <v>102.35415</v>
      </c>
      <c r="P23" s="225"/>
      <c r="Q23" s="231">
        <v>64.483110999999994</v>
      </c>
      <c r="R23" s="225"/>
      <c r="S23" s="231">
        <v>32.753326000000001</v>
      </c>
      <c r="T23" s="239">
        <v>588.53633400000001</v>
      </c>
      <c r="U23" s="166"/>
      <c r="V23" s="149"/>
      <c r="W23" s="172"/>
    </row>
    <row r="24" spans="1:26" x14ac:dyDescent="0.25">
      <c r="A24" s="149"/>
      <c r="B24" s="149"/>
      <c r="C24" s="157"/>
      <c r="D24" s="157"/>
      <c r="E24" s="157"/>
      <c r="F24" s="161" t="s">
        <v>11</v>
      </c>
      <c r="G24" s="156"/>
      <c r="H24" s="160"/>
      <c r="I24" s="236">
        <v>0.12870000000000001</v>
      </c>
      <c r="J24" s="240"/>
      <c r="K24" s="240">
        <v>0.32350000000000001</v>
      </c>
      <c r="L24" s="240"/>
      <c r="M24" s="240">
        <v>0.2087</v>
      </c>
      <c r="N24" s="240"/>
      <c r="O24" s="240">
        <v>0.1739</v>
      </c>
      <c r="P24" s="240"/>
      <c r="Q24" s="240">
        <v>0.1096</v>
      </c>
      <c r="R24" s="240"/>
      <c r="S24" s="240">
        <v>5.57E-2</v>
      </c>
      <c r="T24" s="227">
        <v>1</v>
      </c>
      <c r="U24" s="165"/>
      <c r="V24" s="149"/>
      <c r="W24" s="172"/>
    </row>
    <row r="25" spans="1:26" x14ac:dyDescent="0.25">
      <c r="A25" s="149"/>
      <c r="B25" s="149"/>
      <c r="C25" s="150" t="s">
        <v>86</v>
      </c>
      <c r="D25" s="150"/>
      <c r="E25" s="150"/>
      <c r="F25" s="290" t="s">
        <v>110</v>
      </c>
      <c r="G25" s="290"/>
      <c r="H25" s="163"/>
      <c r="I25" s="221">
        <v>152.50767999999999</v>
      </c>
      <c r="J25" s="225"/>
      <c r="K25" s="225">
        <v>343.90992999999997</v>
      </c>
      <c r="L25" s="225"/>
      <c r="M25" s="231">
        <v>363.35721000000001</v>
      </c>
      <c r="N25" s="225"/>
      <c r="O25" s="231">
        <v>249.74411000000001</v>
      </c>
      <c r="P25" s="225"/>
      <c r="Q25" s="231">
        <v>214.94370000000001</v>
      </c>
      <c r="R25" s="225"/>
      <c r="S25" s="231">
        <v>138.1781</v>
      </c>
      <c r="T25" s="239">
        <v>1462.6410000000001</v>
      </c>
      <c r="U25" s="166"/>
      <c r="V25" s="149"/>
      <c r="W25" s="172"/>
    </row>
    <row r="26" spans="1:26" x14ac:dyDescent="0.25">
      <c r="A26" s="149"/>
      <c r="B26" s="149"/>
      <c r="C26" s="157"/>
      <c r="D26" s="157"/>
      <c r="E26" s="157"/>
      <c r="F26" s="161" t="s">
        <v>11</v>
      </c>
      <c r="G26" s="156"/>
      <c r="H26" s="160"/>
      <c r="I26" s="236">
        <v>0.1043</v>
      </c>
      <c r="J26" s="240"/>
      <c r="K26" s="240">
        <v>0.2351</v>
      </c>
      <c r="L26" s="240"/>
      <c r="M26" s="240">
        <v>0.24840000000000001</v>
      </c>
      <c r="N26" s="240"/>
      <c r="O26" s="240">
        <v>0.17069999999999999</v>
      </c>
      <c r="P26" s="240"/>
      <c r="Q26" s="240">
        <v>0.14699999999999999</v>
      </c>
      <c r="R26" s="240"/>
      <c r="S26" s="240">
        <v>9.4500000000000001E-2</v>
      </c>
      <c r="T26" s="227">
        <v>1</v>
      </c>
      <c r="U26" s="165"/>
      <c r="V26" s="149"/>
      <c r="W26" s="172"/>
    </row>
    <row r="27" spans="1:26" x14ac:dyDescent="0.25">
      <c r="A27" s="150"/>
      <c r="B27" s="149"/>
      <c r="C27" s="150" t="s">
        <v>56</v>
      </c>
      <c r="D27" s="150"/>
      <c r="E27" s="150"/>
      <c r="F27" s="290" t="s">
        <v>110</v>
      </c>
      <c r="G27" s="290"/>
      <c r="H27" s="163"/>
      <c r="I27" s="225">
        <v>19929.38</v>
      </c>
      <c r="J27" s="225"/>
      <c r="K27" s="225">
        <v>66938.59</v>
      </c>
      <c r="L27" s="225"/>
      <c r="M27" s="231">
        <v>37902.76</v>
      </c>
      <c r="N27" s="225"/>
      <c r="O27" s="231">
        <v>14831.12</v>
      </c>
      <c r="P27" s="225"/>
      <c r="Q27" s="231">
        <v>7065.51</v>
      </c>
      <c r="R27" s="225"/>
      <c r="S27" s="231">
        <v>3571.14</v>
      </c>
      <c r="T27" s="239">
        <v>150238.5</v>
      </c>
      <c r="U27" s="166"/>
      <c r="V27" s="149"/>
      <c r="W27" s="172"/>
    </row>
    <row r="28" spans="1:26" x14ac:dyDescent="0.25">
      <c r="A28" s="149"/>
      <c r="B28" s="149"/>
      <c r="C28" s="157"/>
      <c r="D28" s="157"/>
      <c r="E28" s="157"/>
      <c r="F28" s="161" t="s">
        <v>11</v>
      </c>
      <c r="G28" s="156"/>
      <c r="H28" s="160"/>
      <c r="I28" s="240">
        <v>0.13270000000000001</v>
      </c>
      <c r="J28" s="240"/>
      <c r="K28" s="240">
        <v>0.44550000000000001</v>
      </c>
      <c r="L28" s="240"/>
      <c r="M28" s="240">
        <v>0.25230000000000002</v>
      </c>
      <c r="N28" s="240"/>
      <c r="O28" s="240">
        <v>9.8699999999999996E-2</v>
      </c>
      <c r="P28" s="240"/>
      <c r="Q28" s="240">
        <v>4.7E-2</v>
      </c>
      <c r="R28" s="240"/>
      <c r="S28" s="240">
        <v>2.3800000000000002E-2</v>
      </c>
      <c r="T28" s="227">
        <v>1</v>
      </c>
      <c r="U28" s="165"/>
      <c r="V28" s="149"/>
      <c r="W28" s="172"/>
    </row>
    <row r="29" spans="1:26" x14ac:dyDescent="0.25">
      <c r="A29" s="149"/>
      <c r="B29" s="149"/>
      <c r="C29" s="150" t="s">
        <v>57</v>
      </c>
      <c r="D29" s="150"/>
      <c r="E29" s="150"/>
      <c r="F29" s="290" t="s">
        <v>110</v>
      </c>
      <c r="G29" s="290"/>
      <c r="H29" s="163"/>
      <c r="I29" s="225">
        <v>4128.97</v>
      </c>
      <c r="J29" s="225"/>
      <c r="K29" s="225">
        <v>19214.939999999999</v>
      </c>
      <c r="L29" s="225"/>
      <c r="M29" s="231">
        <v>10961.11</v>
      </c>
      <c r="N29" s="225"/>
      <c r="O29" s="231">
        <v>4321.3900000000003</v>
      </c>
      <c r="P29" s="225"/>
      <c r="Q29" s="231">
        <v>2409.42</v>
      </c>
      <c r="R29" s="225"/>
      <c r="S29" s="231">
        <v>1474.92</v>
      </c>
      <c r="T29" s="239">
        <v>42510.75</v>
      </c>
      <c r="U29" s="166"/>
      <c r="V29" s="149"/>
      <c r="W29" s="172"/>
    </row>
    <row r="30" spans="1:26" x14ac:dyDescent="0.25">
      <c r="A30" s="149"/>
      <c r="B30" s="149"/>
      <c r="C30" s="157"/>
      <c r="D30" s="157"/>
      <c r="E30" s="157"/>
      <c r="F30" s="161" t="s">
        <v>11</v>
      </c>
      <c r="G30" s="156"/>
      <c r="H30" s="160"/>
      <c r="I30" s="240">
        <v>9.7100000000000006E-2</v>
      </c>
      <c r="J30" s="240"/>
      <c r="K30" s="240">
        <v>0.45200000000000001</v>
      </c>
      <c r="L30" s="240"/>
      <c r="M30" s="240">
        <v>0.25779999999999997</v>
      </c>
      <c r="N30" s="240"/>
      <c r="O30" s="240">
        <v>0.1017</v>
      </c>
      <c r="P30" s="240"/>
      <c r="Q30" s="240">
        <v>5.67E-2</v>
      </c>
      <c r="R30" s="240"/>
      <c r="S30" s="240">
        <v>3.4700000000000002E-2</v>
      </c>
      <c r="T30" s="227">
        <v>1</v>
      </c>
      <c r="U30" s="165"/>
      <c r="V30" s="149"/>
      <c r="W30" s="172"/>
    </row>
    <row r="31" spans="1:26" x14ac:dyDescent="0.25">
      <c r="A31" s="149"/>
      <c r="B31" s="149"/>
      <c r="C31" s="150" t="s">
        <v>58</v>
      </c>
      <c r="D31" s="150"/>
      <c r="E31" s="150"/>
      <c r="F31" s="290" t="s">
        <v>110</v>
      </c>
      <c r="G31" s="290"/>
      <c r="H31" s="163"/>
      <c r="I31" s="225">
        <v>1218.01</v>
      </c>
      <c r="J31" s="225"/>
      <c r="K31" s="225">
        <v>2796.32</v>
      </c>
      <c r="L31" s="225"/>
      <c r="M31" s="231">
        <v>1980.55</v>
      </c>
      <c r="N31" s="225"/>
      <c r="O31" s="231">
        <v>1423.75</v>
      </c>
      <c r="P31" s="225"/>
      <c r="Q31" s="231">
        <v>1650.97</v>
      </c>
      <c r="R31" s="225"/>
      <c r="S31" s="231">
        <v>1450.36</v>
      </c>
      <c r="T31" s="239">
        <v>10519.96</v>
      </c>
      <c r="U31" s="166"/>
      <c r="V31" s="149"/>
      <c r="W31" s="172"/>
    </row>
    <row r="32" spans="1:26" x14ac:dyDescent="0.25">
      <c r="A32" s="158"/>
      <c r="B32" s="158"/>
      <c r="C32" s="162"/>
      <c r="D32" s="162"/>
      <c r="E32" s="162"/>
      <c r="F32" s="161" t="s">
        <v>11</v>
      </c>
      <c r="G32" s="156"/>
      <c r="H32" s="160"/>
      <c r="I32" s="240">
        <v>0.1158</v>
      </c>
      <c r="J32" s="240"/>
      <c r="K32" s="240">
        <v>0.26579999999999998</v>
      </c>
      <c r="L32" s="240"/>
      <c r="M32" s="240">
        <v>0.1883</v>
      </c>
      <c r="N32" s="240"/>
      <c r="O32" s="240">
        <v>0.1353</v>
      </c>
      <c r="P32" s="240"/>
      <c r="Q32" s="240">
        <v>0.15690000000000001</v>
      </c>
      <c r="R32" s="240"/>
      <c r="S32" s="240">
        <v>0.13789999999999999</v>
      </c>
      <c r="T32" s="227">
        <v>1</v>
      </c>
      <c r="U32" s="165"/>
      <c r="V32" s="149"/>
      <c r="W32" s="172"/>
    </row>
    <row r="33" spans="1:26" s="199" customFormat="1" x14ac:dyDescent="0.25">
      <c r="A33" s="158"/>
      <c r="B33" s="158"/>
      <c r="C33" s="150" t="s">
        <v>51</v>
      </c>
      <c r="D33" s="150"/>
      <c r="F33" s="41" t="s">
        <v>110</v>
      </c>
      <c r="G33" s="213"/>
      <c r="H33" s="213"/>
      <c r="I33" s="225">
        <v>87504.609746999995</v>
      </c>
      <c r="J33" s="225"/>
      <c r="K33" s="225">
        <v>164642.78863999998</v>
      </c>
      <c r="L33" s="225"/>
      <c r="M33" s="225">
        <v>93501.532180000009</v>
      </c>
      <c r="N33" s="225"/>
      <c r="O33" s="225">
        <v>40235.418259999999</v>
      </c>
      <c r="P33" s="225"/>
      <c r="Q33" s="225">
        <v>22100.306811000002</v>
      </c>
      <c r="R33" s="225"/>
      <c r="S33" s="225">
        <v>13181.171426000001</v>
      </c>
      <c r="T33" s="243">
        <v>421165.78733400005</v>
      </c>
      <c r="U33" s="127"/>
      <c r="V33" s="164"/>
      <c r="W33" s="127"/>
      <c r="X33" s="164"/>
      <c r="Y33" s="164"/>
      <c r="Z33" s="164"/>
    </row>
    <row r="34" spans="1:26" s="199" customFormat="1" x14ac:dyDescent="0.25">
      <c r="A34" s="156"/>
      <c r="B34" s="156"/>
      <c r="C34" s="162"/>
      <c r="D34" s="162"/>
      <c r="E34" s="156"/>
      <c r="F34" s="161" t="s">
        <v>11</v>
      </c>
      <c r="G34" s="156"/>
      <c r="H34" s="156"/>
      <c r="I34" s="240">
        <v>0.20776761165931459</v>
      </c>
      <c r="J34" s="240"/>
      <c r="K34" s="240">
        <v>0.39092156483601592</v>
      </c>
      <c r="L34" s="240"/>
      <c r="M34" s="240">
        <v>0.22200647581530605</v>
      </c>
      <c r="N34" s="240"/>
      <c r="O34" s="240">
        <v>9.5533444239837603E-2</v>
      </c>
      <c r="P34" s="240"/>
      <c r="Q34" s="240">
        <v>5.2474126521282798E-2</v>
      </c>
      <c r="R34" s="240"/>
      <c r="S34" s="240">
        <v>3.129687126164131E-2</v>
      </c>
      <c r="T34" s="227">
        <v>1.0000000943333982</v>
      </c>
      <c r="U34" s="128"/>
      <c r="V34" s="164"/>
      <c r="W34" s="116"/>
      <c r="X34" s="164"/>
      <c r="Y34" s="164"/>
      <c r="Z34" s="164"/>
    </row>
    <row r="35" spans="1:26" x14ac:dyDescent="0.25">
      <c r="A35" s="150" t="s">
        <v>59</v>
      </c>
      <c r="B35" s="149"/>
      <c r="C35" s="150" t="s">
        <v>55</v>
      </c>
      <c r="D35" s="150"/>
      <c r="E35" s="150"/>
      <c r="F35" s="281" t="s">
        <v>110</v>
      </c>
      <c r="G35" s="281"/>
      <c r="H35" s="163"/>
      <c r="I35" s="225">
        <v>22020.97</v>
      </c>
      <c r="J35" s="225"/>
      <c r="K35" s="225">
        <v>27737.31</v>
      </c>
      <c r="L35" s="225"/>
      <c r="M35" s="231">
        <v>15661.15</v>
      </c>
      <c r="N35" s="225"/>
      <c r="O35" s="231">
        <v>5271.52</v>
      </c>
      <c r="P35" s="225"/>
      <c r="Q35" s="231">
        <v>2728.48</v>
      </c>
      <c r="R35" s="225"/>
      <c r="S35" s="231">
        <v>1498.9</v>
      </c>
      <c r="T35" s="239">
        <v>74918.320000000007</v>
      </c>
      <c r="U35" s="166"/>
      <c r="V35" s="149"/>
      <c r="W35" s="172"/>
    </row>
    <row r="36" spans="1:26" x14ac:dyDescent="0.25">
      <c r="A36" s="150" t="s">
        <v>70</v>
      </c>
      <c r="B36" s="149"/>
      <c r="C36" s="162"/>
      <c r="D36" s="162"/>
      <c r="E36" s="162"/>
      <c r="F36" s="161" t="s">
        <v>11</v>
      </c>
      <c r="G36" s="156"/>
      <c r="H36" s="160"/>
      <c r="I36" s="240">
        <v>0.29389999999999999</v>
      </c>
      <c r="J36" s="240"/>
      <c r="K36" s="240">
        <v>0.37019999999999997</v>
      </c>
      <c r="L36" s="240"/>
      <c r="M36" s="240">
        <v>0.20899999999999999</v>
      </c>
      <c r="N36" s="240"/>
      <c r="O36" s="240">
        <v>7.0400000000000004E-2</v>
      </c>
      <c r="P36" s="240"/>
      <c r="Q36" s="240">
        <v>3.6400000000000002E-2</v>
      </c>
      <c r="R36" s="240"/>
      <c r="S36" s="240">
        <v>0.02</v>
      </c>
      <c r="T36" s="227">
        <v>1</v>
      </c>
      <c r="U36" s="165"/>
      <c r="V36" s="149"/>
      <c r="W36" s="172"/>
    </row>
    <row r="37" spans="1:26" x14ac:dyDescent="0.25">
      <c r="A37" s="150" t="s">
        <v>61</v>
      </c>
      <c r="B37" s="149"/>
      <c r="C37" s="150" t="s">
        <v>87</v>
      </c>
      <c r="D37" s="150"/>
      <c r="E37" s="150"/>
      <c r="F37" s="290" t="s">
        <v>110</v>
      </c>
      <c r="G37" s="290"/>
      <c r="H37" s="163"/>
      <c r="I37" s="225">
        <v>70.640174999999999</v>
      </c>
      <c r="J37" s="225"/>
      <c r="K37" s="225">
        <v>131.34657999999999</v>
      </c>
      <c r="L37" s="225"/>
      <c r="M37" s="231">
        <v>49.668872999999998</v>
      </c>
      <c r="N37" s="225"/>
      <c r="O37" s="231">
        <v>32.008828999999999</v>
      </c>
      <c r="P37" s="225"/>
      <c r="Q37" s="231">
        <v>27.593817999999999</v>
      </c>
      <c r="R37" s="225"/>
      <c r="S37" s="231" t="s">
        <v>99</v>
      </c>
      <c r="T37" s="239">
        <v>320.08828999999997</v>
      </c>
      <c r="U37" s="166"/>
      <c r="V37" s="149"/>
      <c r="W37" s="172"/>
    </row>
    <row r="38" spans="1:26" x14ac:dyDescent="0.25">
      <c r="A38" s="150"/>
      <c r="B38" s="149"/>
      <c r="C38" s="157"/>
      <c r="D38" s="157"/>
      <c r="E38" s="157"/>
      <c r="F38" s="161" t="s">
        <v>11</v>
      </c>
      <c r="G38" s="156"/>
      <c r="H38" s="160"/>
      <c r="I38" s="236">
        <v>0.22070000000000001</v>
      </c>
      <c r="J38" s="240"/>
      <c r="K38" s="240">
        <v>0.4103</v>
      </c>
      <c r="L38" s="240"/>
      <c r="M38" s="240">
        <v>0.1552</v>
      </c>
      <c r="N38" s="240"/>
      <c r="O38" s="240">
        <v>0.1</v>
      </c>
      <c r="P38" s="240"/>
      <c r="Q38" s="240">
        <v>8.6199999999999999E-2</v>
      </c>
      <c r="R38" s="240"/>
      <c r="S38" s="240">
        <v>2.76E-2</v>
      </c>
      <c r="T38" s="227">
        <v>1</v>
      </c>
      <c r="U38" s="166"/>
      <c r="V38" s="149"/>
      <c r="W38" s="172"/>
    </row>
    <row r="39" spans="1:26" x14ac:dyDescent="0.25">
      <c r="A39" s="150"/>
      <c r="B39" s="149"/>
      <c r="C39" s="150" t="s">
        <v>86</v>
      </c>
      <c r="D39" s="150"/>
      <c r="E39" s="150"/>
      <c r="F39" s="290" t="s">
        <v>110</v>
      </c>
      <c r="G39" s="290"/>
      <c r="H39" s="163"/>
      <c r="I39" s="221">
        <v>35.320087000000001</v>
      </c>
      <c r="J39" s="225"/>
      <c r="K39" s="225">
        <v>87.196466000000001</v>
      </c>
      <c r="L39" s="225"/>
      <c r="M39" s="231">
        <v>67.328917000000004</v>
      </c>
      <c r="N39" s="225"/>
      <c r="O39" s="231">
        <v>62.913905999999997</v>
      </c>
      <c r="P39" s="225"/>
      <c r="Q39" s="231">
        <v>38.631346000000001</v>
      </c>
      <c r="R39" s="225"/>
      <c r="S39" s="231">
        <v>33.112582000000003</v>
      </c>
      <c r="T39" s="239">
        <v>324.50330000000002</v>
      </c>
      <c r="U39" s="166"/>
      <c r="V39" s="149"/>
      <c r="W39" s="172"/>
    </row>
    <row r="40" spans="1:26" x14ac:dyDescent="0.25">
      <c r="A40" s="150"/>
      <c r="B40" s="149"/>
      <c r="C40" s="157"/>
      <c r="D40" s="157"/>
      <c r="E40" s="157"/>
      <c r="F40" s="161" t="s">
        <v>11</v>
      </c>
      <c r="G40" s="156"/>
      <c r="H40" s="160"/>
      <c r="I40" s="236">
        <v>0.10879999999999999</v>
      </c>
      <c r="J40" s="240"/>
      <c r="K40" s="240">
        <v>0.26869999999999999</v>
      </c>
      <c r="L40" s="240"/>
      <c r="M40" s="240">
        <v>0.20749999999999999</v>
      </c>
      <c r="N40" s="240"/>
      <c r="O40" s="240">
        <v>0.19389999999999999</v>
      </c>
      <c r="P40" s="240"/>
      <c r="Q40" s="240">
        <v>0.11899999999999999</v>
      </c>
      <c r="R40" s="240"/>
      <c r="S40" s="240">
        <v>0.10199999999999999</v>
      </c>
      <c r="T40" s="227">
        <v>1</v>
      </c>
      <c r="U40" s="166"/>
      <c r="V40" s="149"/>
      <c r="W40" s="172"/>
    </row>
    <row r="41" spans="1:26" x14ac:dyDescent="0.25">
      <c r="A41" s="150"/>
      <c r="B41" s="149"/>
      <c r="C41" s="150" t="s">
        <v>56</v>
      </c>
      <c r="D41" s="150"/>
      <c r="E41" s="150"/>
      <c r="F41" s="290" t="s">
        <v>110</v>
      </c>
      <c r="G41" s="290"/>
      <c r="H41" s="163"/>
      <c r="I41" s="225">
        <v>9557.39</v>
      </c>
      <c r="J41" s="225"/>
      <c r="K41" s="225">
        <v>28226.27</v>
      </c>
      <c r="L41" s="225"/>
      <c r="M41" s="231">
        <v>15152.32</v>
      </c>
      <c r="N41" s="225"/>
      <c r="O41" s="231">
        <v>4036.42</v>
      </c>
      <c r="P41" s="225"/>
      <c r="Q41" s="231">
        <v>1906.18</v>
      </c>
      <c r="R41" s="225"/>
      <c r="S41" s="231">
        <v>1096.03</v>
      </c>
      <c r="T41" s="239">
        <v>59974.61</v>
      </c>
      <c r="U41" s="166"/>
      <c r="V41" s="149"/>
      <c r="W41" s="172"/>
    </row>
    <row r="42" spans="1:26" x14ac:dyDescent="0.25">
      <c r="A42" s="149"/>
      <c r="B42" s="149"/>
      <c r="C42" s="157"/>
      <c r="D42" s="157"/>
      <c r="E42" s="157"/>
      <c r="F42" s="161" t="s">
        <v>11</v>
      </c>
      <c r="G42" s="156"/>
      <c r="H42" s="160"/>
      <c r="I42" s="240">
        <v>0.15939999999999999</v>
      </c>
      <c r="J42" s="240"/>
      <c r="K42" s="240">
        <v>0.47060000000000002</v>
      </c>
      <c r="L42" s="240"/>
      <c r="M42" s="240">
        <v>0.25259999999999999</v>
      </c>
      <c r="N42" s="240"/>
      <c r="O42" s="240">
        <v>6.7299999999999999E-2</v>
      </c>
      <c r="P42" s="240"/>
      <c r="Q42" s="240">
        <v>3.1800000000000002E-2</v>
      </c>
      <c r="R42" s="240"/>
      <c r="S42" s="240">
        <v>1.83E-2</v>
      </c>
      <c r="T42" s="227">
        <v>1</v>
      </c>
      <c r="U42" s="165"/>
      <c r="V42" s="149"/>
      <c r="W42" s="172"/>
    </row>
    <row r="43" spans="1:26" x14ac:dyDescent="0.25">
      <c r="A43" s="149"/>
      <c r="B43" s="149"/>
      <c r="C43" s="150" t="s">
        <v>57</v>
      </c>
      <c r="D43" s="150"/>
      <c r="E43" s="150"/>
      <c r="F43" s="290" t="s">
        <v>110</v>
      </c>
      <c r="G43" s="290"/>
      <c r="H43" s="163"/>
      <c r="I43" s="225">
        <v>4671.08</v>
      </c>
      <c r="J43" s="225"/>
      <c r="K43" s="225">
        <v>17566.22</v>
      </c>
      <c r="L43" s="225"/>
      <c r="M43" s="231">
        <v>8592.7199999999993</v>
      </c>
      <c r="N43" s="225"/>
      <c r="O43" s="231">
        <v>3065.12</v>
      </c>
      <c r="P43" s="225"/>
      <c r="Q43" s="231">
        <v>1426.05</v>
      </c>
      <c r="R43" s="225"/>
      <c r="S43" s="231">
        <v>831.13</v>
      </c>
      <c r="T43" s="239">
        <v>36152.32</v>
      </c>
      <c r="U43" s="166"/>
      <c r="V43" s="149"/>
      <c r="W43" s="172"/>
    </row>
    <row r="44" spans="1:26" x14ac:dyDescent="0.25">
      <c r="A44" s="149"/>
      <c r="B44" s="149"/>
      <c r="C44" s="157"/>
      <c r="D44" s="157"/>
      <c r="E44" s="157"/>
      <c r="F44" s="161" t="s">
        <v>11</v>
      </c>
      <c r="G44" s="156"/>
      <c r="H44" s="160"/>
      <c r="I44" s="240">
        <v>0.12920000000000001</v>
      </c>
      <c r="J44" s="240"/>
      <c r="K44" s="240">
        <v>0.4859</v>
      </c>
      <c r="L44" s="240"/>
      <c r="M44" s="240">
        <v>0.23769999999999999</v>
      </c>
      <c r="N44" s="240"/>
      <c r="O44" s="240">
        <v>8.48E-2</v>
      </c>
      <c r="P44" s="240"/>
      <c r="Q44" s="240">
        <v>3.9399999999999998E-2</v>
      </c>
      <c r="R44" s="240"/>
      <c r="S44" s="240">
        <v>2.3E-2</v>
      </c>
      <c r="T44" s="227">
        <v>1</v>
      </c>
      <c r="U44" s="165"/>
      <c r="V44" s="149"/>
      <c r="W44" s="172"/>
    </row>
    <row r="45" spans="1:26" x14ac:dyDescent="0.25">
      <c r="A45" s="158"/>
      <c r="B45" s="158"/>
      <c r="C45" s="151" t="s">
        <v>58</v>
      </c>
      <c r="D45" s="151"/>
      <c r="E45" s="151"/>
      <c r="F45" s="290" t="s">
        <v>110</v>
      </c>
      <c r="G45" s="290"/>
      <c r="H45" s="163"/>
      <c r="I45" s="225">
        <v>566.23</v>
      </c>
      <c r="J45" s="225"/>
      <c r="K45" s="225">
        <v>1141.28</v>
      </c>
      <c r="L45" s="225"/>
      <c r="M45" s="242">
        <v>750.55</v>
      </c>
      <c r="N45" s="225"/>
      <c r="O45" s="242">
        <v>458.06</v>
      </c>
      <c r="P45" s="225"/>
      <c r="Q45" s="242">
        <v>522.08000000000004</v>
      </c>
      <c r="R45" s="225"/>
      <c r="S45" s="242">
        <v>447.02</v>
      </c>
      <c r="T45" s="226">
        <v>3885.21</v>
      </c>
      <c r="U45" s="166"/>
      <c r="V45" s="149"/>
      <c r="W45" s="172"/>
    </row>
    <row r="46" spans="1:26" x14ac:dyDescent="0.25">
      <c r="A46" s="158"/>
      <c r="B46" s="158"/>
      <c r="C46" s="162"/>
      <c r="D46" s="162"/>
      <c r="E46" s="162"/>
      <c r="F46" s="161" t="s">
        <v>11</v>
      </c>
      <c r="G46" s="156"/>
      <c r="H46" s="160"/>
      <c r="I46" s="240">
        <v>0.1457</v>
      </c>
      <c r="J46" s="240"/>
      <c r="K46" s="240">
        <v>0.29380000000000001</v>
      </c>
      <c r="L46" s="240"/>
      <c r="M46" s="240">
        <v>0.19320000000000001</v>
      </c>
      <c r="N46" s="240"/>
      <c r="O46" s="240">
        <v>0.1179</v>
      </c>
      <c r="P46" s="240"/>
      <c r="Q46" s="240">
        <v>0.13439999999999999</v>
      </c>
      <c r="R46" s="240"/>
      <c r="S46" s="240">
        <v>0.11509999999999999</v>
      </c>
      <c r="T46" s="227">
        <v>1</v>
      </c>
      <c r="U46" s="165"/>
      <c r="V46" s="149"/>
      <c r="W46" s="172"/>
    </row>
    <row r="47" spans="1:26" s="199" customFormat="1" x14ac:dyDescent="0.25">
      <c r="A47" s="158"/>
      <c r="B47" s="158"/>
      <c r="C47" s="150" t="s">
        <v>51</v>
      </c>
      <c r="D47" s="150"/>
      <c r="F47" s="41" t="s">
        <v>110</v>
      </c>
      <c r="G47" s="213"/>
      <c r="H47" s="213"/>
      <c r="I47" s="225">
        <v>36921.630262000006</v>
      </c>
      <c r="J47" s="225"/>
      <c r="K47" s="225">
        <v>74889.623046000008</v>
      </c>
      <c r="L47" s="225"/>
      <c r="M47" s="225">
        <v>40273.737790000006</v>
      </c>
      <c r="N47" s="225"/>
      <c r="O47" s="225">
        <v>12926.042735000001</v>
      </c>
      <c r="P47" s="225"/>
      <c r="Q47" s="225">
        <v>6649.0151640000004</v>
      </c>
      <c r="R47" s="225"/>
      <c r="S47" s="225">
        <v>3915.0226039000004</v>
      </c>
      <c r="T47" s="243">
        <v>175575.05159000002</v>
      </c>
      <c r="U47" s="127"/>
      <c r="V47" s="164"/>
      <c r="W47" s="127"/>
      <c r="X47" s="164"/>
      <c r="Y47" s="164"/>
      <c r="Z47" s="164"/>
    </row>
    <row r="48" spans="1:26" s="199" customFormat="1" x14ac:dyDescent="0.25">
      <c r="A48" s="156"/>
      <c r="B48" s="156"/>
      <c r="C48" s="162"/>
      <c r="D48" s="162"/>
      <c r="E48" s="156"/>
      <c r="F48" s="161" t="s">
        <v>11</v>
      </c>
      <c r="G48" s="156"/>
      <c r="H48" s="156"/>
      <c r="I48" s="240">
        <v>0.21028973038959312</v>
      </c>
      <c r="J48" s="240"/>
      <c r="K48" s="240">
        <v>0.42653909178896915</v>
      </c>
      <c r="L48" s="240"/>
      <c r="M48" s="240">
        <v>0.22938189352805419</v>
      </c>
      <c r="N48" s="240"/>
      <c r="O48" s="240">
        <v>7.3621181471640304E-2</v>
      </c>
      <c r="P48" s="240"/>
      <c r="Q48" s="240">
        <v>3.7869931426969886E-2</v>
      </c>
      <c r="R48" s="240"/>
      <c r="S48" s="240">
        <v>2.229828536825549E-2</v>
      </c>
      <c r="T48" s="227">
        <v>1.0000001139734822</v>
      </c>
      <c r="U48" s="128"/>
      <c r="V48" s="164"/>
      <c r="W48" s="116"/>
      <c r="X48" s="164"/>
      <c r="Y48" s="164"/>
      <c r="Z48" s="164"/>
    </row>
    <row r="49" spans="1:26" x14ac:dyDescent="0.25">
      <c r="A49" s="150" t="s">
        <v>59</v>
      </c>
      <c r="B49" s="149"/>
      <c r="C49" s="150" t="s">
        <v>55</v>
      </c>
      <c r="D49" s="150"/>
      <c r="E49" s="150"/>
      <c r="F49" s="281" t="s">
        <v>110</v>
      </c>
      <c r="G49" s="281"/>
      <c r="H49" s="163"/>
      <c r="I49" s="225">
        <v>1703.82</v>
      </c>
      <c r="J49" s="225"/>
      <c r="K49" s="225">
        <v>4992.37</v>
      </c>
      <c r="L49" s="225"/>
      <c r="M49" s="231">
        <v>3340.46</v>
      </c>
      <c r="N49" s="225"/>
      <c r="O49" s="231">
        <v>2300.7600000000002</v>
      </c>
      <c r="P49" s="225"/>
      <c r="Q49" s="231">
        <v>1661.07</v>
      </c>
      <c r="R49" s="225"/>
      <c r="S49" s="231">
        <v>1146.56</v>
      </c>
      <c r="T49" s="239">
        <v>15145.04</v>
      </c>
      <c r="U49" s="166"/>
      <c r="V49" s="149"/>
      <c r="W49" s="172"/>
    </row>
    <row r="50" spans="1:26" x14ac:dyDescent="0.25">
      <c r="A50" s="150" t="s">
        <v>70</v>
      </c>
      <c r="B50" s="149"/>
      <c r="C50" s="162"/>
      <c r="D50" s="162"/>
      <c r="E50" s="162"/>
      <c r="F50" s="161" t="s">
        <v>11</v>
      </c>
      <c r="G50" s="156"/>
      <c r="H50" s="160"/>
      <c r="I50" s="240">
        <v>0.1125</v>
      </c>
      <c r="J50" s="240"/>
      <c r="K50" s="240">
        <v>0.3296</v>
      </c>
      <c r="L50" s="240"/>
      <c r="M50" s="240">
        <v>0.22059999999999999</v>
      </c>
      <c r="N50" s="240"/>
      <c r="O50" s="240">
        <v>0.15190000000000001</v>
      </c>
      <c r="P50" s="240"/>
      <c r="Q50" s="240">
        <v>0.10970000000000001</v>
      </c>
      <c r="R50" s="240"/>
      <c r="S50" s="240">
        <v>7.5700000000000003E-2</v>
      </c>
      <c r="T50" s="227">
        <v>1</v>
      </c>
      <c r="U50" s="165"/>
      <c r="W50" s="172"/>
    </row>
    <row r="51" spans="1:26" x14ac:dyDescent="0.25">
      <c r="A51" s="150" t="s">
        <v>62</v>
      </c>
      <c r="B51" s="149"/>
      <c r="C51" s="150" t="s">
        <v>87</v>
      </c>
      <c r="D51" s="150"/>
      <c r="E51" s="150"/>
      <c r="F51" s="290" t="s">
        <v>110</v>
      </c>
      <c r="G51" s="290"/>
      <c r="H51" s="163"/>
      <c r="I51" s="225" t="s">
        <v>99</v>
      </c>
      <c r="J51" s="225"/>
      <c r="K51" s="225" t="s">
        <v>99</v>
      </c>
      <c r="L51" s="225"/>
      <c r="M51" s="231" t="s">
        <v>99</v>
      </c>
      <c r="N51" s="225"/>
      <c r="O51" s="231" t="s">
        <v>99</v>
      </c>
      <c r="P51" s="225"/>
      <c r="Q51" s="231" t="s">
        <v>99</v>
      </c>
      <c r="R51" s="225"/>
      <c r="S51" s="231" t="s">
        <v>99</v>
      </c>
      <c r="T51" s="239">
        <v>33.587786000000001</v>
      </c>
      <c r="U51" s="166"/>
    </row>
    <row r="52" spans="1:26" x14ac:dyDescent="0.25">
      <c r="A52" s="150"/>
      <c r="B52" s="149"/>
      <c r="C52" s="157"/>
      <c r="D52" s="157"/>
      <c r="E52" s="157"/>
      <c r="F52" s="161" t="s">
        <v>11</v>
      </c>
      <c r="G52" s="156"/>
      <c r="H52" s="160"/>
      <c r="I52" s="236">
        <v>0.13639999999999999</v>
      </c>
      <c r="J52" s="240"/>
      <c r="K52" s="240">
        <v>0.2727</v>
      </c>
      <c r="L52" s="240"/>
      <c r="M52" s="240">
        <v>0.2727</v>
      </c>
      <c r="N52" s="240"/>
      <c r="O52" s="240">
        <v>9.0899999999999995E-2</v>
      </c>
      <c r="P52" s="240"/>
      <c r="Q52" s="240">
        <v>0.13639999999999999</v>
      </c>
      <c r="R52" s="240"/>
      <c r="S52" s="240">
        <v>9.0899999999999995E-2</v>
      </c>
      <c r="T52" s="227">
        <v>1</v>
      </c>
      <c r="U52" s="166"/>
      <c r="W52" s="172"/>
    </row>
    <row r="53" spans="1:26" x14ac:dyDescent="0.25">
      <c r="A53" s="150"/>
      <c r="B53" s="149"/>
      <c r="C53" s="150" t="s">
        <v>86</v>
      </c>
      <c r="D53" s="150"/>
      <c r="E53" s="150"/>
      <c r="F53" s="290" t="s">
        <v>110</v>
      </c>
      <c r="G53" s="290"/>
      <c r="H53" s="163"/>
      <c r="I53" s="221">
        <v>87.022900000000007</v>
      </c>
      <c r="J53" s="225"/>
      <c r="K53" s="225">
        <v>152.67175</v>
      </c>
      <c r="L53" s="225"/>
      <c r="M53" s="231">
        <v>180.15267</v>
      </c>
      <c r="N53" s="225"/>
      <c r="O53" s="231">
        <v>103.816793</v>
      </c>
      <c r="P53" s="225"/>
      <c r="Q53" s="231">
        <v>97.709923000000003</v>
      </c>
      <c r="R53" s="225"/>
      <c r="S53" s="231">
        <v>58.015267000000001</v>
      </c>
      <c r="T53" s="239">
        <v>679.38931000000002</v>
      </c>
      <c r="U53" s="166"/>
      <c r="W53" s="172"/>
    </row>
    <row r="54" spans="1:26" x14ac:dyDescent="0.25">
      <c r="A54" s="150"/>
      <c r="B54" s="149"/>
      <c r="C54" s="157"/>
      <c r="D54" s="157"/>
      <c r="E54" s="157"/>
      <c r="F54" s="161" t="s">
        <v>11</v>
      </c>
      <c r="G54" s="156"/>
      <c r="H54" s="160"/>
      <c r="I54" s="236">
        <v>0.12809999999999999</v>
      </c>
      <c r="J54" s="240"/>
      <c r="K54" s="240">
        <v>0.22470000000000001</v>
      </c>
      <c r="L54" s="240"/>
      <c r="M54" s="240">
        <v>0.26519999999999999</v>
      </c>
      <c r="N54" s="240"/>
      <c r="O54" s="240">
        <v>0.15279999999999999</v>
      </c>
      <c r="P54" s="240"/>
      <c r="Q54" s="240">
        <v>0.14380000000000001</v>
      </c>
      <c r="R54" s="240"/>
      <c r="S54" s="240">
        <v>8.5400000000000004E-2</v>
      </c>
      <c r="T54" s="227">
        <v>1</v>
      </c>
      <c r="U54" s="166"/>
      <c r="V54" s="149"/>
      <c r="W54" s="172"/>
    </row>
    <row r="55" spans="1:26" x14ac:dyDescent="0.25">
      <c r="A55" s="150"/>
      <c r="B55" s="149"/>
      <c r="C55" s="150" t="s">
        <v>56</v>
      </c>
      <c r="D55" s="150"/>
      <c r="E55" s="150"/>
      <c r="F55" s="290" t="s">
        <v>110</v>
      </c>
      <c r="G55" s="290"/>
      <c r="H55" s="163"/>
      <c r="I55" s="244">
        <v>357.25</v>
      </c>
      <c r="J55" s="225"/>
      <c r="K55" s="225">
        <v>1514.5</v>
      </c>
      <c r="L55" s="225"/>
      <c r="M55" s="231">
        <v>1039.69</v>
      </c>
      <c r="N55" s="225"/>
      <c r="O55" s="231">
        <v>677.86</v>
      </c>
      <c r="P55" s="225"/>
      <c r="Q55" s="231">
        <v>433.59</v>
      </c>
      <c r="R55" s="225"/>
      <c r="S55" s="231">
        <v>283.97000000000003</v>
      </c>
      <c r="T55" s="239">
        <v>4306.87</v>
      </c>
      <c r="U55" s="166"/>
      <c r="V55" s="149"/>
      <c r="W55" s="172"/>
    </row>
    <row r="56" spans="1:26" x14ac:dyDescent="0.25">
      <c r="A56" s="149"/>
      <c r="B56" s="149"/>
      <c r="C56" s="157"/>
      <c r="D56" s="157"/>
      <c r="E56" s="157"/>
      <c r="F56" s="161" t="s">
        <v>11</v>
      </c>
      <c r="G56" s="156"/>
      <c r="H56" s="160"/>
      <c r="I56" s="240">
        <v>8.2900000000000001E-2</v>
      </c>
      <c r="J56" s="240"/>
      <c r="K56" s="240">
        <v>0.35160000000000002</v>
      </c>
      <c r="L56" s="240"/>
      <c r="M56" s="240">
        <v>0.2414</v>
      </c>
      <c r="N56" s="240"/>
      <c r="O56" s="240">
        <v>0.15740000000000001</v>
      </c>
      <c r="P56" s="240"/>
      <c r="Q56" s="240">
        <v>0.1007</v>
      </c>
      <c r="R56" s="240"/>
      <c r="S56" s="240">
        <v>6.59E-2</v>
      </c>
      <c r="T56" s="227">
        <v>1</v>
      </c>
      <c r="U56" s="165"/>
      <c r="V56" s="149"/>
      <c r="W56" s="172"/>
    </row>
    <row r="57" spans="1:26" x14ac:dyDescent="0.25">
      <c r="A57" s="149"/>
      <c r="B57" s="149"/>
      <c r="C57" s="150" t="s">
        <v>57</v>
      </c>
      <c r="D57" s="150"/>
      <c r="E57" s="150"/>
      <c r="F57" s="290" t="s">
        <v>110</v>
      </c>
      <c r="G57" s="290"/>
      <c r="H57" s="163"/>
      <c r="I57" s="225">
        <v>424.43</v>
      </c>
      <c r="J57" s="225"/>
      <c r="K57" s="225">
        <v>1236.6400000000001</v>
      </c>
      <c r="L57" s="225"/>
      <c r="M57" s="231">
        <v>833.59</v>
      </c>
      <c r="N57" s="225"/>
      <c r="O57" s="231">
        <v>725.19</v>
      </c>
      <c r="P57" s="225"/>
      <c r="Q57" s="231">
        <v>474.81</v>
      </c>
      <c r="R57" s="225"/>
      <c r="S57" s="231">
        <v>401.53</v>
      </c>
      <c r="T57" s="239">
        <v>4096.18</v>
      </c>
      <c r="U57" s="166"/>
      <c r="V57" s="149"/>
      <c r="W57" s="172"/>
    </row>
    <row r="58" spans="1:26" x14ac:dyDescent="0.25">
      <c r="A58" s="149"/>
      <c r="B58" s="149"/>
      <c r="C58" s="157"/>
      <c r="D58" s="157"/>
      <c r="E58" s="157"/>
      <c r="F58" s="161" t="s">
        <v>11</v>
      </c>
      <c r="G58" s="156"/>
      <c r="H58" s="160"/>
      <c r="I58" s="240">
        <v>0.1036</v>
      </c>
      <c r="J58" s="240"/>
      <c r="K58" s="240">
        <v>0.3019</v>
      </c>
      <c r="L58" s="240"/>
      <c r="M58" s="240">
        <v>0.20349999999999999</v>
      </c>
      <c r="N58" s="240"/>
      <c r="O58" s="240">
        <v>0.17699999999999999</v>
      </c>
      <c r="P58" s="240"/>
      <c r="Q58" s="240">
        <v>0.1159</v>
      </c>
      <c r="R58" s="240"/>
      <c r="S58" s="240">
        <v>9.8000000000000004E-2</v>
      </c>
      <c r="T58" s="227">
        <v>1</v>
      </c>
      <c r="U58" s="165"/>
      <c r="V58" s="149"/>
      <c r="W58" s="172"/>
    </row>
    <row r="59" spans="1:26" x14ac:dyDescent="0.25">
      <c r="A59" s="149"/>
      <c r="B59" s="149"/>
      <c r="C59" s="150" t="s">
        <v>58</v>
      </c>
      <c r="D59" s="150"/>
      <c r="E59" s="150"/>
      <c r="F59" s="290" t="s">
        <v>110</v>
      </c>
      <c r="G59" s="290"/>
      <c r="H59" s="163"/>
      <c r="I59" s="225">
        <v>1429.01</v>
      </c>
      <c r="J59" s="225"/>
      <c r="K59" s="225">
        <v>2980.15</v>
      </c>
      <c r="L59" s="225"/>
      <c r="M59" s="231">
        <v>1937.4</v>
      </c>
      <c r="N59" s="225"/>
      <c r="O59" s="231">
        <v>2589.31</v>
      </c>
      <c r="P59" s="225"/>
      <c r="Q59" s="231">
        <v>1490.08</v>
      </c>
      <c r="R59" s="225"/>
      <c r="S59" s="231">
        <v>1346.56</v>
      </c>
      <c r="T59" s="239">
        <v>11772.52</v>
      </c>
      <c r="U59" s="166"/>
      <c r="V59" s="149"/>
      <c r="W59" s="172"/>
    </row>
    <row r="60" spans="1:26" x14ac:dyDescent="0.25">
      <c r="A60" s="158"/>
      <c r="B60" s="158"/>
      <c r="C60" s="162"/>
      <c r="D60" s="162"/>
      <c r="E60" s="162"/>
      <c r="F60" s="161" t="s">
        <v>11</v>
      </c>
      <c r="G60" s="156"/>
      <c r="H60" s="160"/>
      <c r="I60" s="240">
        <v>0.12139999999999999</v>
      </c>
      <c r="J60" s="240"/>
      <c r="K60" s="240">
        <v>0.25309999999999999</v>
      </c>
      <c r="L60" s="240"/>
      <c r="M60" s="240">
        <v>0.1646</v>
      </c>
      <c r="N60" s="240"/>
      <c r="O60" s="240">
        <v>0.21990000000000001</v>
      </c>
      <c r="P60" s="240"/>
      <c r="Q60" s="240">
        <v>0.12659999999999999</v>
      </c>
      <c r="R60" s="240"/>
      <c r="S60" s="240">
        <v>0.1144</v>
      </c>
      <c r="T60" s="227">
        <v>1</v>
      </c>
      <c r="U60" s="165"/>
      <c r="W60" s="172"/>
    </row>
    <row r="61" spans="1:26" s="199" customFormat="1" x14ac:dyDescent="0.25">
      <c r="A61" s="158"/>
      <c r="B61" s="158"/>
      <c r="C61" s="150" t="s">
        <v>51</v>
      </c>
      <c r="D61" s="150"/>
      <c r="F61" s="41" t="s">
        <v>110</v>
      </c>
      <c r="G61" s="213"/>
      <c r="H61" s="213"/>
      <c r="I61" s="225">
        <v>4006.1130526000002</v>
      </c>
      <c r="J61" s="225"/>
      <c r="K61" s="225">
        <v>10885.492055300001</v>
      </c>
      <c r="L61" s="225"/>
      <c r="M61" s="225">
        <v>7340.4529753000006</v>
      </c>
      <c r="N61" s="225"/>
      <c r="O61" s="225">
        <v>6399.9902281000004</v>
      </c>
      <c r="P61" s="225"/>
      <c r="Q61" s="225">
        <v>4161.8400756000001</v>
      </c>
      <c r="R61" s="225"/>
      <c r="S61" s="225">
        <v>3239.6887020999998</v>
      </c>
      <c r="T61" s="243">
        <v>36033.587096000003</v>
      </c>
      <c r="U61" s="127"/>
      <c r="V61" s="164"/>
      <c r="W61" s="127"/>
      <c r="X61" s="164"/>
      <c r="Y61" s="164"/>
      <c r="Z61" s="164"/>
    </row>
    <row r="62" spans="1:26" s="199" customFormat="1" x14ac:dyDescent="0.25">
      <c r="A62" s="156"/>
      <c r="B62" s="156"/>
      <c r="C62" s="162"/>
      <c r="D62" s="162"/>
      <c r="E62" s="156"/>
      <c r="F62" s="161" t="s">
        <v>11</v>
      </c>
      <c r="G62" s="156"/>
      <c r="H62" s="156"/>
      <c r="I62" s="240">
        <v>0.11117719259886585</v>
      </c>
      <c r="J62" s="240"/>
      <c r="K62" s="240">
        <v>0.30209293419217681</v>
      </c>
      <c r="L62" s="240"/>
      <c r="M62" s="240">
        <v>0.20371141390236017</v>
      </c>
      <c r="N62" s="240"/>
      <c r="O62" s="240">
        <v>0.17761179898768523</v>
      </c>
      <c r="P62" s="240"/>
      <c r="Q62" s="240">
        <v>0.11549891118283906</v>
      </c>
      <c r="R62" s="240"/>
      <c r="S62" s="240">
        <v>8.9907471422949983E-2</v>
      </c>
      <c r="T62" s="227">
        <v>0.99999972228687706</v>
      </c>
      <c r="U62" s="128"/>
      <c r="V62" s="164"/>
      <c r="W62" s="116"/>
      <c r="X62" s="164"/>
      <c r="Y62" s="164"/>
      <c r="Z62" s="164"/>
    </row>
    <row r="63" spans="1:26" x14ac:dyDescent="0.25">
      <c r="A63" s="94"/>
      <c r="B63" s="94"/>
      <c r="C63" s="94"/>
      <c r="D63" s="94"/>
      <c r="E63" s="94"/>
      <c r="F63" s="94"/>
      <c r="G63" s="94"/>
      <c r="H63" s="94"/>
      <c r="I63" s="94"/>
      <c r="K63" s="94"/>
      <c r="M63" s="94"/>
      <c r="O63" s="94"/>
      <c r="Q63" s="94"/>
      <c r="S63" s="94"/>
      <c r="T63" s="94"/>
      <c r="U63" s="94"/>
      <c r="V63" s="94"/>
      <c r="W63" s="94"/>
    </row>
    <row r="64" spans="1:26" x14ac:dyDescent="0.25">
      <c r="A64" s="96" t="s">
        <v>71</v>
      </c>
      <c r="B64" s="164"/>
      <c r="C64" s="164"/>
      <c r="D64" s="164"/>
      <c r="E64" s="164"/>
      <c r="F64" s="164"/>
      <c r="G64" s="164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67"/>
      <c r="U64" s="149"/>
      <c r="V64" s="149"/>
      <c r="W64" s="149"/>
    </row>
    <row r="65" spans="1:23" x14ac:dyDescent="0.25">
      <c r="A65" s="96" t="s">
        <v>63</v>
      </c>
      <c r="B65" s="164"/>
      <c r="C65" s="164"/>
      <c r="D65" s="164"/>
      <c r="E65" s="164"/>
      <c r="F65" s="164"/>
      <c r="G65" s="164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</row>
    <row r="66" spans="1:23" x14ac:dyDescent="0.25">
      <c r="A66" s="164"/>
      <c r="B66" s="164"/>
      <c r="C66" s="164"/>
      <c r="D66" s="164"/>
      <c r="E66" s="164"/>
      <c r="F66" s="164"/>
      <c r="G66" s="164"/>
      <c r="H66" s="94"/>
      <c r="I66" s="94"/>
      <c r="K66" s="94"/>
      <c r="M66" s="94"/>
      <c r="O66" s="94"/>
      <c r="Q66" s="94"/>
      <c r="S66" s="94"/>
      <c r="T66" s="94"/>
      <c r="U66" s="94"/>
      <c r="V66" s="94"/>
      <c r="W66" s="94"/>
    </row>
    <row r="67" spans="1:23" x14ac:dyDescent="0.25">
      <c r="A67" s="94"/>
      <c r="B67" s="94"/>
      <c r="C67" s="94"/>
      <c r="D67" s="94"/>
      <c r="E67" s="94"/>
      <c r="F67" s="94"/>
      <c r="G67" s="94"/>
      <c r="H67" s="94"/>
      <c r="I67" s="94"/>
      <c r="K67" s="94"/>
      <c r="M67" s="94"/>
      <c r="O67" s="94"/>
      <c r="Q67" s="94"/>
      <c r="S67" s="94"/>
      <c r="T67" s="94"/>
      <c r="U67" s="94"/>
      <c r="V67" s="94"/>
      <c r="W67" s="94"/>
    </row>
    <row r="68" spans="1:23" x14ac:dyDescent="0.25">
      <c r="J68"/>
      <c r="L68"/>
      <c r="N68"/>
      <c r="P68"/>
      <c r="R68"/>
    </row>
  </sheetData>
  <mergeCells count="25">
    <mergeCell ref="A1:T2"/>
    <mergeCell ref="F27:G27"/>
    <mergeCell ref="F7:G7"/>
    <mergeCell ref="F13:G13"/>
    <mergeCell ref="F15:G15"/>
    <mergeCell ref="F17:G17"/>
    <mergeCell ref="F9:G9"/>
    <mergeCell ref="F11:G11"/>
    <mergeCell ref="F23:G23"/>
    <mergeCell ref="F25:G25"/>
    <mergeCell ref="F21:G21"/>
    <mergeCell ref="F59:G59"/>
    <mergeCell ref="F29:G29"/>
    <mergeCell ref="F31:G31"/>
    <mergeCell ref="F35:G35"/>
    <mergeCell ref="F41:G41"/>
    <mergeCell ref="F43:G43"/>
    <mergeCell ref="F45:G45"/>
    <mergeCell ref="F37:G37"/>
    <mergeCell ref="F39:G39"/>
    <mergeCell ref="F51:G51"/>
    <mergeCell ref="F53:G53"/>
    <mergeCell ref="F49:G49"/>
    <mergeCell ref="F55:G55"/>
    <mergeCell ref="F57:G57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16"/>
  <sheetViews>
    <sheetView workbookViewId="0">
      <selection activeCell="J17" sqref="J17"/>
    </sheetView>
  </sheetViews>
  <sheetFormatPr defaultRowHeight="15" x14ac:dyDescent="0.25"/>
  <cols>
    <col min="3" max="3" width="14" bestFit="1" customWidth="1"/>
    <col min="4" max="4" width="22.85546875" customWidth="1"/>
    <col min="6" max="6" width="12" customWidth="1"/>
  </cols>
  <sheetData>
    <row r="1" spans="1:17" ht="30" customHeight="1" x14ac:dyDescent="0.25">
      <c r="A1" s="292" t="s">
        <v>127</v>
      </c>
      <c r="B1" s="292"/>
      <c r="C1" s="292"/>
      <c r="D1" s="292"/>
    </row>
    <row r="3" spans="1:17" x14ac:dyDescent="0.25">
      <c r="A3" s="291" t="s">
        <v>3</v>
      </c>
      <c r="B3" s="291"/>
      <c r="C3" s="110" t="s">
        <v>4</v>
      </c>
      <c r="D3" s="110" t="s">
        <v>5</v>
      </c>
    </row>
    <row r="4" spans="1:17" s="18" customFormat="1" x14ac:dyDescent="0.2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</row>
    <row r="5" spans="1:17" x14ac:dyDescent="0.25">
      <c r="A5" s="105" t="s">
        <v>0</v>
      </c>
      <c r="C5" s="84">
        <v>746060</v>
      </c>
      <c r="D5" s="98">
        <v>0.55220000000000002</v>
      </c>
      <c r="F5" s="109"/>
      <c r="I5" s="18"/>
    </row>
    <row r="6" spans="1:17" x14ac:dyDescent="0.25">
      <c r="A6" s="105" t="s">
        <v>1</v>
      </c>
      <c r="C6" s="84">
        <v>354766.4</v>
      </c>
      <c r="D6" s="98">
        <v>0.2626</v>
      </c>
      <c r="F6" s="109"/>
    </row>
    <row r="7" spans="1:17" x14ac:dyDescent="0.25">
      <c r="A7" s="106" t="s">
        <v>2</v>
      </c>
      <c r="C7" s="84">
        <v>250144.1</v>
      </c>
      <c r="D7" s="98">
        <v>0.1852</v>
      </c>
      <c r="F7" s="109"/>
    </row>
    <row r="8" spans="1:17" s="199" customFormat="1" x14ac:dyDescent="0.25">
      <c r="A8" s="217" t="s">
        <v>68</v>
      </c>
      <c r="C8" s="200">
        <f>SUM(C5:C7)</f>
        <v>1350970.5</v>
      </c>
      <c r="D8" s="98">
        <f>SUM(D5:D7)</f>
        <v>1</v>
      </c>
      <c r="F8" s="109"/>
    </row>
    <row r="9" spans="1:17" x14ac:dyDescent="0.25">
      <c r="A9" s="19"/>
      <c r="B9" s="19"/>
      <c r="C9" s="19"/>
      <c r="D9" s="19"/>
    </row>
    <row r="10" spans="1:17" x14ac:dyDescent="0.25">
      <c r="A10" s="7"/>
      <c r="B10" s="21"/>
      <c r="C10" s="80"/>
      <c r="D10" s="21"/>
    </row>
    <row r="11" spans="1:17" x14ac:dyDescent="0.25">
      <c r="A11" s="141" t="s">
        <v>106</v>
      </c>
      <c r="B11" s="53"/>
      <c r="C11" s="53"/>
      <c r="D11" s="53"/>
    </row>
    <row r="12" spans="1:17" x14ac:dyDescent="0.25">
      <c r="B12" s="53"/>
      <c r="C12" s="53"/>
      <c r="D12" s="53"/>
      <c r="E12" s="53"/>
      <c r="F12" s="53"/>
    </row>
    <row r="13" spans="1:17" x14ac:dyDescent="0.25">
      <c r="A13" s="53"/>
      <c r="B13" s="53"/>
      <c r="C13" s="53"/>
      <c r="D13" s="53"/>
      <c r="E13" s="53"/>
      <c r="F13" s="53"/>
    </row>
    <row r="16" spans="1:17" x14ac:dyDescent="0.25">
      <c r="C16" s="166"/>
    </row>
  </sheetData>
  <mergeCells count="2">
    <mergeCell ref="A3:B3"/>
    <mergeCell ref="A1:D1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3"/>
  <sheetViews>
    <sheetView workbookViewId="0">
      <selection sqref="A1:I1"/>
    </sheetView>
  </sheetViews>
  <sheetFormatPr defaultRowHeight="15" x14ac:dyDescent="0.25"/>
  <cols>
    <col min="1" max="1" width="15.140625" customWidth="1"/>
    <col min="2" max="2" width="10.5703125" bestFit="1" customWidth="1"/>
    <col min="3" max="3" width="3.7109375" customWidth="1"/>
    <col min="4" max="4" width="8" customWidth="1"/>
    <col min="5" max="5" width="13.42578125" bestFit="1" customWidth="1"/>
    <col min="6" max="6" width="1.42578125" customWidth="1"/>
    <col min="7" max="7" width="14.7109375" customWidth="1"/>
    <col min="8" max="8" width="15.42578125" bestFit="1" customWidth="1"/>
    <col min="9" max="9" width="15.28515625" customWidth="1"/>
  </cols>
  <sheetData>
    <row r="1" spans="1:10" x14ac:dyDescent="0.25">
      <c r="A1" s="283" t="s">
        <v>128</v>
      </c>
      <c r="B1" s="283"/>
      <c r="C1" s="283"/>
      <c r="D1" s="283"/>
      <c r="E1" s="283"/>
      <c r="F1" s="283"/>
      <c r="G1" s="283"/>
      <c r="H1" s="283"/>
      <c r="I1" s="283"/>
    </row>
    <row r="3" spans="1:10" x14ac:dyDescent="0.25">
      <c r="A3" s="49" t="s">
        <v>80</v>
      </c>
      <c r="B3" s="11"/>
      <c r="C3" s="11"/>
      <c r="D3" s="11"/>
      <c r="E3" s="103" t="s">
        <v>42</v>
      </c>
      <c r="F3" s="16"/>
      <c r="G3" s="267" t="s">
        <v>41</v>
      </c>
      <c r="H3" s="267"/>
      <c r="I3" s="267"/>
      <c r="J3" s="164"/>
    </row>
    <row r="4" spans="1:10" x14ac:dyDescent="0.25">
      <c r="A4" s="11"/>
      <c r="B4" s="11"/>
      <c r="C4" s="11"/>
      <c r="D4" s="11"/>
      <c r="E4" s="49" t="s">
        <v>23</v>
      </c>
      <c r="F4" s="15"/>
      <c r="G4" s="15" t="s">
        <v>9</v>
      </c>
      <c r="H4" s="49" t="s">
        <v>10</v>
      </c>
      <c r="I4" s="49" t="s">
        <v>64</v>
      </c>
    </row>
    <row r="5" spans="1:10" s="18" customFormat="1" x14ac:dyDescent="0.25">
      <c r="A5"/>
      <c r="B5"/>
      <c r="C5"/>
      <c r="D5"/>
      <c r="E5"/>
      <c r="F5"/>
      <c r="G5"/>
      <c r="H5"/>
      <c r="I5"/>
    </row>
    <row r="6" spans="1:10" ht="25.5" customHeight="1" x14ac:dyDescent="0.25">
      <c r="A6" s="111" t="s">
        <v>3</v>
      </c>
      <c r="B6" s="4" t="s">
        <v>0</v>
      </c>
      <c r="C6" s="285" t="s">
        <v>110</v>
      </c>
      <c r="D6" s="285"/>
      <c r="E6" s="175">
        <v>422007.5</v>
      </c>
      <c r="F6" s="175">
        <v>199652</v>
      </c>
      <c r="G6" s="175">
        <v>201134.1</v>
      </c>
      <c r="H6" s="175">
        <v>80804.63</v>
      </c>
      <c r="I6" s="175">
        <v>25485.5</v>
      </c>
    </row>
    <row r="7" spans="1:10" x14ac:dyDescent="0.25">
      <c r="B7" s="19"/>
      <c r="C7" s="27" t="s">
        <v>11</v>
      </c>
      <c r="D7" s="27"/>
      <c r="E7" s="177">
        <v>0.2437</v>
      </c>
      <c r="F7" s="177">
        <v>27.79</v>
      </c>
      <c r="G7" s="177">
        <v>0.17419999999999999</v>
      </c>
      <c r="H7" s="177">
        <v>0.15790000000000001</v>
      </c>
      <c r="I7" s="177">
        <v>0.161</v>
      </c>
    </row>
    <row r="8" spans="1:10" ht="25.5" customHeight="1" x14ac:dyDescent="0.25">
      <c r="B8" s="22" t="s">
        <v>1</v>
      </c>
      <c r="C8" s="285" t="s">
        <v>110</v>
      </c>
      <c r="D8" s="285"/>
      <c r="E8" s="180">
        <v>140664.9</v>
      </c>
      <c r="F8" s="180">
        <v>136336.70000000001</v>
      </c>
      <c r="G8" s="180">
        <v>136723.6</v>
      </c>
      <c r="H8" s="180">
        <v>59892.93</v>
      </c>
      <c r="I8" s="180">
        <v>7244.2749999999996</v>
      </c>
    </row>
    <row r="9" spans="1:10" x14ac:dyDescent="0.25">
      <c r="B9" s="19"/>
      <c r="C9" s="27" t="s">
        <v>11</v>
      </c>
      <c r="D9" s="27"/>
      <c r="E9" s="177">
        <v>8.1199999999999994E-2</v>
      </c>
      <c r="F9" s="177">
        <v>39.880000000000003</v>
      </c>
      <c r="G9" s="177">
        <v>0.11840000000000001</v>
      </c>
      <c r="H9" s="177">
        <v>0.1171</v>
      </c>
      <c r="I9" s="177">
        <v>4.58E-2</v>
      </c>
    </row>
    <row r="10" spans="1:10" ht="25.5" customHeight="1" x14ac:dyDescent="0.25">
      <c r="B10" s="6" t="s">
        <v>18</v>
      </c>
      <c r="C10" s="285" t="s">
        <v>110</v>
      </c>
      <c r="D10" s="285"/>
      <c r="E10" s="175">
        <v>120447.2</v>
      </c>
      <c r="F10" s="175">
        <v>83614.12</v>
      </c>
      <c r="G10" s="175">
        <v>83796.320000000007</v>
      </c>
      <c r="H10" s="175">
        <v>35006.620000000003</v>
      </c>
      <c r="I10" s="175">
        <v>3554.1979999999999</v>
      </c>
    </row>
    <row r="11" spans="1:10" x14ac:dyDescent="0.25">
      <c r="B11" s="19"/>
      <c r="C11" s="27" t="s">
        <v>11</v>
      </c>
      <c r="D11" s="27"/>
      <c r="E11" s="177">
        <v>6.9599999999999995E-2</v>
      </c>
      <c r="F11" s="177">
        <v>34.58</v>
      </c>
      <c r="G11" s="177">
        <v>7.2599999999999998E-2</v>
      </c>
      <c r="H11" s="177">
        <v>6.8400000000000002E-2</v>
      </c>
      <c r="I11" s="177">
        <v>2.2499999999999999E-2</v>
      </c>
    </row>
    <row r="12" spans="1:10" ht="25.5" customHeight="1" x14ac:dyDescent="0.25">
      <c r="A12" s="104" t="s">
        <v>17</v>
      </c>
      <c r="B12" s="4" t="s">
        <v>6</v>
      </c>
      <c r="C12" s="285" t="s">
        <v>110</v>
      </c>
      <c r="D12" s="285"/>
      <c r="E12" s="175">
        <v>683119.5</v>
      </c>
      <c r="F12" s="175">
        <v>419602.9</v>
      </c>
      <c r="G12" s="175">
        <v>421654</v>
      </c>
      <c r="H12" s="175">
        <v>175704.2</v>
      </c>
      <c r="I12" s="175">
        <v>36283.97</v>
      </c>
    </row>
    <row r="13" spans="1:10" x14ac:dyDescent="0.25">
      <c r="B13" s="19"/>
      <c r="C13" s="27" t="s">
        <v>11</v>
      </c>
      <c r="D13" s="27"/>
      <c r="E13" s="177">
        <v>0.39450000000000002</v>
      </c>
      <c r="F13" s="177">
        <v>32.229999999999997</v>
      </c>
      <c r="G13" s="177">
        <v>0.36520000000000002</v>
      </c>
      <c r="H13" s="177">
        <v>0.34339999999999998</v>
      </c>
      <c r="I13" s="177">
        <v>0.22919999999999999</v>
      </c>
    </row>
    <row r="14" spans="1:10" ht="25.5" customHeight="1" x14ac:dyDescent="0.25">
      <c r="B14" s="4" t="s">
        <v>7</v>
      </c>
      <c r="C14" s="285" t="s">
        <v>110</v>
      </c>
      <c r="D14" s="285"/>
      <c r="E14" s="175">
        <v>1048422</v>
      </c>
      <c r="F14" s="175">
        <v>732862.8</v>
      </c>
      <c r="G14" s="175">
        <v>732862.8</v>
      </c>
      <c r="H14" s="175">
        <v>335948.1</v>
      </c>
      <c r="I14" s="175">
        <v>122029</v>
      </c>
    </row>
    <row r="15" spans="1:10" x14ac:dyDescent="0.25">
      <c r="B15" s="21"/>
      <c r="C15" s="27" t="s">
        <v>11</v>
      </c>
      <c r="D15" s="27"/>
      <c r="E15" s="177">
        <v>0.60550000000000004</v>
      </c>
      <c r="F15" s="177">
        <v>32.729999999999997</v>
      </c>
      <c r="G15" s="177">
        <v>0.63480000000000003</v>
      </c>
      <c r="H15" s="177">
        <v>0.65659999999999996</v>
      </c>
      <c r="I15" s="177">
        <v>0.77080000000000004</v>
      </c>
    </row>
    <row r="16" spans="1:10" ht="25.5" customHeight="1" x14ac:dyDescent="0.25">
      <c r="A16" s="112" t="s">
        <v>8</v>
      </c>
      <c r="B16" s="24"/>
      <c r="C16" s="287" t="s">
        <v>110</v>
      </c>
      <c r="D16" s="287"/>
      <c r="E16" s="168">
        <v>1731541</v>
      </c>
      <c r="F16" s="168">
        <v>1152466</v>
      </c>
      <c r="G16" s="168">
        <v>1154517</v>
      </c>
      <c r="H16" s="168">
        <v>511652.3</v>
      </c>
      <c r="I16" s="168">
        <v>158313</v>
      </c>
      <c r="J16" s="79"/>
    </row>
    <row r="17" spans="1:10" x14ac:dyDescent="0.25">
      <c r="A17" s="26"/>
      <c r="B17" s="26"/>
      <c r="C17" s="30" t="s">
        <v>11</v>
      </c>
      <c r="D17" s="30"/>
      <c r="E17" s="178">
        <v>1</v>
      </c>
      <c r="F17" s="178">
        <v>32.549999999999997</v>
      </c>
      <c r="G17" s="178">
        <v>1</v>
      </c>
      <c r="H17" s="178">
        <v>1</v>
      </c>
      <c r="I17" s="178">
        <v>1</v>
      </c>
      <c r="J17" s="164"/>
    </row>
    <row r="18" spans="1:10" ht="25.5" customHeight="1" x14ac:dyDescent="0.25">
      <c r="A18" s="293" t="s">
        <v>19</v>
      </c>
      <c r="B18" s="293"/>
      <c r="C18" s="285" t="s">
        <v>110</v>
      </c>
      <c r="D18" s="285"/>
      <c r="E18" s="175">
        <v>261112.1</v>
      </c>
      <c r="F18" s="175">
        <v>219950.9</v>
      </c>
      <c r="G18" s="175">
        <v>220520</v>
      </c>
      <c r="H18" s="175">
        <v>94899.56</v>
      </c>
      <c r="I18" s="175">
        <v>10798.47</v>
      </c>
      <c r="J18" s="175"/>
    </row>
    <row r="19" spans="1:10" x14ac:dyDescent="0.25">
      <c r="A19" s="19"/>
      <c r="B19" s="19"/>
      <c r="C19" s="27" t="s">
        <v>11</v>
      </c>
      <c r="D19" s="27"/>
      <c r="E19" s="177">
        <v>0.15079999999999999</v>
      </c>
      <c r="F19" s="177">
        <v>37.68</v>
      </c>
      <c r="G19" s="177">
        <v>0.191</v>
      </c>
      <c r="H19" s="177">
        <v>0.1855</v>
      </c>
      <c r="I19" s="177">
        <v>6.8199999999999997E-2</v>
      </c>
      <c r="J19" s="164"/>
    </row>
    <row r="20" spans="1:10" x14ac:dyDescent="0.25">
      <c r="A20" s="164"/>
      <c r="B20" s="164"/>
      <c r="C20" s="164"/>
      <c r="D20" s="164"/>
      <c r="E20" s="164"/>
      <c r="F20" s="164"/>
      <c r="G20" s="164"/>
      <c r="H20" s="164"/>
      <c r="I20" s="164"/>
      <c r="J20" s="164"/>
    </row>
    <row r="21" spans="1:10" x14ac:dyDescent="0.25">
      <c r="A21" s="96" t="s">
        <v>45</v>
      </c>
      <c r="B21" s="164"/>
      <c r="C21" s="164"/>
      <c r="D21" s="164"/>
      <c r="E21" s="164"/>
      <c r="F21" s="164"/>
      <c r="G21" s="164"/>
      <c r="H21" s="164"/>
      <c r="I21" s="164"/>
      <c r="J21" s="164"/>
    </row>
    <row r="22" spans="1:10" x14ac:dyDescent="0.25">
      <c r="A22" s="96"/>
      <c r="B22" s="164"/>
      <c r="C22" s="164"/>
      <c r="D22" s="164"/>
      <c r="E22" s="164"/>
      <c r="F22" s="164"/>
      <c r="G22" s="164"/>
      <c r="H22" s="164"/>
      <c r="I22" s="164"/>
      <c r="J22" s="164"/>
    </row>
    <row r="23" spans="1:10" x14ac:dyDescent="0.25">
      <c r="A23" s="164"/>
      <c r="B23" s="164"/>
      <c r="C23" s="164"/>
      <c r="D23" s="164"/>
      <c r="E23" s="164"/>
      <c r="F23" s="164"/>
      <c r="G23" s="164"/>
      <c r="H23" s="164"/>
      <c r="I23" s="164"/>
      <c r="J23" s="164"/>
    </row>
  </sheetData>
  <mergeCells count="10">
    <mergeCell ref="A1:I1"/>
    <mergeCell ref="G3:I3"/>
    <mergeCell ref="A18:B18"/>
    <mergeCell ref="C6:D6"/>
    <mergeCell ref="C8:D8"/>
    <mergeCell ref="C10:D10"/>
    <mergeCell ref="C12:D12"/>
    <mergeCell ref="C14:D14"/>
    <mergeCell ref="C16:D16"/>
    <mergeCell ref="C18:D18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3"/>
  <sheetViews>
    <sheetView workbookViewId="0">
      <selection activeCell="M13" sqref="M13:O13"/>
    </sheetView>
  </sheetViews>
  <sheetFormatPr defaultRowHeight="15" x14ac:dyDescent="0.25"/>
  <cols>
    <col min="1" max="1" width="14.140625" customWidth="1"/>
    <col min="4" max="4" width="4.140625" customWidth="1"/>
    <col min="5" max="5" width="3.7109375" customWidth="1"/>
    <col min="6" max="6" width="9.140625" customWidth="1"/>
    <col min="7" max="7" width="16.85546875" customWidth="1"/>
    <col min="8" max="9" width="20.42578125" bestFit="1" customWidth="1"/>
    <col min="10" max="10" width="20.42578125" style="199" bestFit="1" customWidth="1"/>
  </cols>
  <sheetData>
    <row r="1" spans="1:12" x14ac:dyDescent="0.25">
      <c r="A1" s="283" t="s">
        <v>129</v>
      </c>
      <c r="B1" s="283"/>
      <c r="C1" s="283"/>
      <c r="D1" s="283"/>
      <c r="E1" s="283"/>
      <c r="F1" s="283"/>
      <c r="G1" s="283"/>
      <c r="H1" s="283"/>
      <c r="I1" s="283"/>
      <c r="J1" s="283"/>
    </row>
    <row r="3" spans="1:12" x14ac:dyDescent="0.25">
      <c r="A3" s="10" t="s">
        <v>102</v>
      </c>
      <c r="B3" s="12"/>
      <c r="C3" s="12"/>
      <c r="D3" s="11"/>
      <c r="E3" s="11"/>
      <c r="F3" s="11"/>
      <c r="G3" s="68" t="s">
        <v>21</v>
      </c>
      <c r="H3" s="68" t="s">
        <v>24</v>
      </c>
      <c r="I3" s="49" t="s">
        <v>20</v>
      </c>
      <c r="J3" s="214" t="s">
        <v>111</v>
      </c>
    </row>
    <row r="5" spans="1:12" ht="25.5" customHeight="1" x14ac:dyDescent="0.25">
      <c r="A5" s="3" t="s">
        <v>16</v>
      </c>
      <c r="B5" s="113" t="s">
        <v>0</v>
      </c>
      <c r="C5" s="1"/>
      <c r="D5" s="285" t="s">
        <v>110</v>
      </c>
      <c r="E5" s="285"/>
      <c r="F5" s="45"/>
      <c r="G5" s="175">
        <v>126602.6</v>
      </c>
      <c r="H5" s="175">
        <v>55269.65</v>
      </c>
      <c r="I5" s="175">
        <v>564184.5</v>
      </c>
      <c r="J5" s="175">
        <v>746056.75</v>
      </c>
      <c r="L5" s="166"/>
    </row>
    <row r="6" spans="1:12" x14ac:dyDescent="0.25">
      <c r="A6" s="1"/>
      <c r="B6" s="33"/>
      <c r="C6" s="27"/>
      <c r="D6" s="33" t="s">
        <v>11</v>
      </c>
      <c r="E6" s="33"/>
      <c r="F6" s="33"/>
      <c r="G6" s="177">
        <v>0.11260000000000001</v>
      </c>
      <c r="H6" s="177">
        <v>9.1600000000000001E-2</v>
      </c>
      <c r="I6" s="177">
        <v>0.29670000000000002</v>
      </c>
      <c r="J6" s="177">
        <v>0.20558139977057097</v>
      </c>
      <c r="K6" s="52"/>
      <c r="L6" s="52"/>
    </row>
    <row r="7" spans="1:12" x14ac:dyDescent="0.25">
      <c r="A7" s="1"/>
      <c r="B7" s="113" t="s">
        <v>1</v>
      </c>
      <c r="C7" s="1"/>
      <c r="D7" s="272" t="s">
        <v>110</v>
      </c>
      <c r="E7" s="272"/>
      <c r="F7" s="17"/>
      <c r="G7" s="175">
        <v>90466.16</v>
      </c>
      <c r="H7" s="175">
        <v>12245.63</v>
      </c>
      <c r="I7" s="175">
        <v>252054.6</v>
      </c>
      <c r="J7" s="175">
        <v>354766.39</v>
      </c>
      <c r="K7" s="52"/>
      <c r="L7" s="52"/>
    </row>
    <row r="8" spans="1:12" x14ac:dyDescent="0.25">
      <c r="A8" s="1"/>
      <c r="B8" s="27"/>
      <c r="C8" s="27"/>
      <c r="D8" s="33" t="s">
        <v>11</v>
      </c>
      <c r="E8" s="33"/>
      <c r="F8" s="33"/>
      <c r="G8" s="177">
        <v>8.0500000000000002E-2</v>
      </c>
      <c r="H8" s="177">
        <v>2.0299999999999999E-2</v>
      </c>
      <c r="I8" s="177">
        <v>0.1326</v>
      </c>
      <c r="J8" s="177">
        <v>9.7758476212100889E-2</v>
      </c>
      <c r="K8" s="52"/>
      <c r="L8" s="52"/>
    </row>
    <row r="9" spans="1:12" ht="25.5" customHeight="1" x14ac:dyDescent="0.25">
      <c r="A9" s="28"/>
      <c r="B9" s="294" t="s">
        <v>15</v>
      </c>
      <c r="C9" s="294"/>
      <c r="D9" s="285" t="s">
        <v>110</v>
      </c>
      <c r="E9" s="285"/>
      <c r="F9" s="48"/>
      <c r="G9" s="175">
        <v>40337.339999999997</v>
      </c>
      <c r="H9" s="175">
        <v>4425.7640000000001</v>
      </c>
      <c r="I9" s="175">
        <v>205381</v>
      </c>
      <c r="J9" s="175">
        <v>250144.10399999999</v>
      </c>
    </row>
    <row r="10" spans="1:12" ht="15" customHeight="1" x14ac:dyDescent="0.25">
      <c r="A10" s="27"/>
      <c r="B10" s="44"/>
      <c r="C10" s="44"/>
      <c r="D10" s="33" t="s">
        <v>11</v>
      </c>
      <c r="E10" s="47"/>
      <c r="F10" s="47"/>
      <c r="G10" s="177">
        <v>3.5900000000000001E-2</v>
      </c>
      <c r="H10" s="177">
        <v>7.3000000000000001E-3</v>
      </c>
      <c r="I10" s="177">
        <v>0.108</v>
      </c>
      <c r="J10" s="177">
        <v>6.8929039305220791E-2</v>
      </c>
    </row>
    <row r="11" spans="1:12" ht="25.5" customHeight="1" x14ac:dyDescent="0.25">
      <c r="A11" s="6" t="s">
        <v>65</v>
      </c>
      <c r="B11" s="4" t="s">
        <v>6</v>
      </c>
      <c r="C11" s="1"/>
      <c r="D11" s="285" t="s">
        <v>110</v>
      </c>
      <c r="E11" s="285"/>
      <c r="F11" s="45"/>
      <c r="G11" s="175">
        <v>257406.1</v>
      </c>
      <c r="H11" s="175">
        <v>71941.05</v>
      </c>
      <c r="I11" s="175">
        <v>1021620</v>
      </c>
      <c r="J11" s="175">
        <v>1350967.15</v>
      </c>
    </row>
    <row r="12" spans="1:12" x14ac:dyDescent="0.25">
      <c r="A12" s="6"/>
      <c r="B12" s="33"/>
      <c r="C12" s="27"/>
      <c r="D12" s="33" t="s">
        <v>11</v>
      </c>
      <c r="E12" s="33"/>
      <c r="F12" s="33"/>
      <c r="G12" s="177">
        <v>0.22900000000000001</v>
      </c>
      <c r="H12" s="177">
        <v>0.1192</v>
      </c>
      <c r="I12" s="177">
        <v>0.5373</v>
      </c>
      <c r="J12" s="177">
        <v>0.3722688893855044</v>
      </c>
    </row>
    <row r="13" spans="1:12" x14ac:dyDescent="0.25">
      <c r="A13" s="50"/>
      <c r="B13" s="4" t="s">
        <v>7</v>
      </c>
      <c r="C13" s="1"/>
      <c r="D13" s="272" t="s">
        <v>110</v>
      </c>
      <c r="E13" s="272"/>
      <c r="F13" s="45"/>
      <c r="G13" s="175">
        <v>866833</v>
      </c>
      <c r="H13" s="175">
        <v>531546.9</v>
      </c>
      <c r="I13" s="175">
        <v>879661.6</v>
      </c>
      <c r="J13" s="175">
        <v>2278041.5</v>
      </c>
    </row>
    <row r="14" spans="1:12" x14ac:dyDescent="0.25">
      <c r="A14" s="51"/>
      <c r="B14" s="1"/>
      <c r="C14" s="1"/>
      <c r="D14" s="17" t="s">
        <v>11</v>
      </c>
      <c r="E14" s="17"/>
      <c r="F14" s="17"/>
      <c r="G14" s="177">
        <v>0.77100000000000002</v>
      </c>
      <c r="H14" s="177">
        <v>0.88080000000000003</v>
      </c>
      <c r="I14" s="177">
        <v>0.4627</v>
      </c>
      <c r="J14" s="177">
        <v>0.627731014169433</v>
      </c>
    </row>
    <row r="15" spans="1:12" x14ac:dyDescent="0.25">
      <c r="A15" s="24" t="s">
        <v>8</v>
      </c>
      <c r="B15" s="24"/>
      <c r="C15" s="29"/>
      <c r="D15" s="295" t="s">
        <v>110</v>
      </c>
      <c r="E15" s="295"/>
      <c r="F15" s="77"/>
      <c r="G15" s="169">
        <v>1124239</v>
      </c>
      <c r="H15" s="169">
        <v>603488</v>
      </c>
      <c r="I15" s="169">
        <v>1901282</v>
      </c>
      <c r="J15" s="169">
        <v>3629009</v>
      </c>
    </row>
    <row r="16" spans="1:12" x14ac:dyDescent="0.25">
      <c r="A16" s="30"/>
      <c r="B16" s="30"/>
      <c r="C16" s="30"/>
      <c r="D16" s="42" t="s">
        <v>11</v>
      </c>
      <c r="E16" s="42"/>
      <c r="F16" s="42"/>
      <c r="G16" s="178">
        <v>1</v>
      </c>
      <c r="H16" s="178">
        <v>1</v>
      </c>
      <c r="I16" s="178">
        <v>1</v>
      </c>
      <c r="J16" s="178">
        <v>0.9999999035549374</v>
      </c>
    </row>
    <row r="17" spans="1:10" ht="25.5" customHeight="1" x14ac:dyDescent="0.25">
      <c r="A17" s="280" t="s">
        <v>14</v>
      </c>
      <c r="B17" s="280"/>
      <c r="C17" s="280"/>
      <c r="D17" s="285" t="s">
        <v>110</v>
      </c>
      <c r="E17" s="285"/>
      <c r="F17" s="46"/>
      <c r="G17" s="175">
        <v>130803.5</v>
      </c>
      <c r="H17" s="175">
        <v>16671.400000000001</v>
      </c>
      <c r="I17" s="175">
        <v>457435.6</v>
      </c>
      <c r="J17" s="175">
        <v>604910.5</v>
      </c>
    </row>
    <row r="18" spans="1:10" x14ac:dyDescent="0.25">
      <c r="A18" s="19"/>
      <c r="B18" s="19"/>
      <c r="C18" s="19"/>
      <c r="D18" s="43" t="s">
        <v>11</v>
      </c>
      <c r="E18" s="43"/>
      <c r="F18" s="43"/>
      <c r="G18" s="177">
        <v>0.1163</v>
      </c>
      <c r="H18" s="177">
        <v>2.76E-2</v>
      </c>
      <c r="I18" s="177">
        <v>0.24060000000000001</v>
      </c>
      <c r="J18" s="177">
        <v>0.1666875171706656</v>
      </c>
    </row>
    <row r="19" spans="1:10" s="164" customFormat="1" x14ac:dyDescent="0.25">
      <c r="A19" s="198" t="s">
        <v>138</v>
      </c>
      <c r="B19" s="192"/>
      <c r="C19" s="192"/>
      <c r="D19" s="257"/>
      <c r="E19" s="257"/>
      <c r="F19" s="257"/>
      <c r="G19" s="121"/>
      <c r="H19" s="121"/>
      <c r="I19" s="121"/>
      <c r="J19" s="121"/>
    </row>
    <row r="21" spans="1:10" x14ac:dyDescent="0.25">
      <c r="A21" s="96" t="s">
        <v>12</v>
      </c>
      <c r="B21" s="164"/>
      <c r="C21" s="164"/>
      <c r="D21" s="164"/>
      <c r="E21" s="164"/>
      <c r="F21" s="164"/>
      <c r="G21" s="164"/>
      <c r="H21" s="164"/>
    </row>
    <row r="23" spans="1:10" x14ac:dyDescent="0.25">
      <c r="G23" s="165"/>
      <c r="H23" s="204"/>
      <c r="I23" s="203"/>
      <c r="J23" s="203"/>
    </row>
  </sheetData>
  <mergeCells count="10">
    <mergeCell ref="A1:J1"/>
    <mergeCell ref="B9:C9"/>
    <mergeCell ref="A17:C17"/>
    <mergeCell ref="D5:E5"/>
    <mergeCell ref="D17:E17"/>
    <mergeCell ref="D15:E15"/>
    <mergeCell ref="D13:E13"/>
    <mergeCell ref="D11:E11"/>
    <mergeCell ref="D9:E9"/>
    <mergeCell ref="D7:E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10"/>
  <sheetViews>
    <sheetView workbookViewId="0">
      <selection sqref="A1:G2"/>
    </sheetView>
  </sheetViews>
  <sheetFormatPr defaultRowHeight="15" x14ac:dyDescent="0.25"/>
  <sheetData>
    <row r="1" spans="1:17" x14ac:dyDescent="0.25">
      <c r="A1" s="276" t="s">
        <v>130</v>
      </c>
      <c r="B1" s="276"/>
      <c r="C1" s="276"/>
      <c r="D1" s="276"/>
      <c r="E1" s="276"/>
      <c r="F1" s="276"/>
      <c r="G1" s="276"/>
      <c r="J1" s="164"/>
      <c r="K1" s="164"/>
      <c r="L1" s="164"/>
      <c r="M1" s="164"/>
      <c r="N1" s="164"/>
      <c r="O1" s="164"/>
      <c r="P1" s="164"/>
      <c r="Q1" s="164"/>
    </row>
    <row r="2" spans="1:17" x14ac:dyDescent="0.25">
      <c r="A2" s="276"/>
      <c r="B2" s="276"/>
      <c r="C2" s="276"/>
      <c r="D2" s="276"/>
      <c r="E2" s="276"/>
      <c r="F2" s="276"/>
      <c r="G2" s="276"/>
      <c r="J2" s="164"/>
      <c r="K2" s="164"/>
      <c r="L2" s="164"/>
      <c r="M2" s="164"/>
      <c r="N2" s="164"/>
      <c r="O2" s="164"/>
      <c r="P2" s="164"/>
      <c r="Q2" s="164"/>
    </row>
    <row r="3" spans="1:17" x14ac:dyDescent="0.25">
      <c r="J3" s="164"/>
      <c r="K3" s="164"/>
      <c r="L3" s="164"/>
      <c r="M3" s="164"/>
      <c r="N3" s="164"/>
      <c r="O3" s="164"/>
      <c r="P3" s="164"/>
      <c r="Q3" s="164"/>
    </row>
    <row r="4" spans="1:17" x14ac:dyDescent="0.25">
      <c r="A4" s="296" t="s">
        <v>102</v>
      </c>
      <c r="B4" s="296"/>
      <c r="C4" s="296"/>
      <c r="D4" s="11"/>
      <c r="E4" s="269" t="s">
        <v>13</v>
      </c>
      <c r="F4" s="269"/>
      <c r="G4" s="269"/>
      <c r="J4" s="164"/>
      <c r="K4" s="164"/>
      <c r="L4" s="164"/>
      <c r="M4" s="164"/>
      <c r="N4" s="164"/>
      <c r="O4" s="164"/>
      <c r="P4" s="164"/>
      <c r="Q4" s="164"/>
    </row>
    <row r="5" spans="1:17" x14ac:dyDescent="0.25">
      <c r="J5" s="164"/>
      <c r="K5" s="164"/>
      <c r="L5" s="164"/>
      <c r="M5" s="164"/>
      <c r="N5" s="164"/>
      <c r="O5" s="164"/>
      <c r="P5" s="164"/>
      <c r="Q5" s="164"/>
    </row>
    <row r="6" spans="1:17" x14ac:dyDescent="0.25">
      <c r="A6" s="14" t="s">
        <v>21</v>
      </c>
      <c r="B6" s="13"/>
      <c r="F6" s="202">
        <v>1.78</v>
      </c>
    </row>
    <row r="7" spans="1:17" x14ac:dyDescent="0.25">
      <c r="A7" s="14" t="s">
        <v>22</v>
      </c>
      <c r="B7" s="13"/>
      <c r="F7" s="202">
        <v>1.32</v>
      </c>
    </row>
    <row r="8" spans="1:17" x14ac:dyDescent="0.25">
      <c r="A8" s="266" t="s">
        <v>20</v>
      </c>
      <c r="B8" s="266"/>
      <c r="F8" s="202">
        <v>1.79</v>
      </c>
    </row>
    <row r="9" spans="1:17" x14ac:dyDescent="0.25">
      <c r="A9" s="19"/>
      <c r="B9" s="19"/>
      <c r="C9" s="19"/>
      <c r="D9" s="19"/>
      <c r="E9" s="19"/>
      <c r="F9" s="19"/>
      <c r="G9" s="19"/>
    </row>
    <row r="10" spans="1:17" x14ac:dyDescent="0.25">
      <c r="A10" s="53"/>
      <c r="B10" s="53"/>
      <c r="C10" s="53"/>
      <c r="D10" s="53"/>
    </row>
  </sheetData>
  <mergeCells count="4">
    <mergeCell ref="A4:C4"/>
    <mergeCell ref="E4:G4"/>
    <mergeCell ref="A8:B8"/>
    <mergeCell ref="A1:G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0"/>
  <sheetViews>
    <sheetView workbookViewId="0">
      <selection sqref="A1:I1"/>
    </sheetView>
  </sheetViews>
  <sheetFormatPr defaultRowHeight="15" x14ac:dyDescent="0.25"/>
  <cols>
    <col min="1" max="1" width="20" customWidth="1"/>
    <col min="2" max="2" width="10.5703125" bestFit="1" customWidth="1"/>
    <col min="3" max="3" width="4.28515625" customWidth="1"/>
    <col min="5" max="5" width="13.42578125" bestFit="1" customWidth="1"/>
    <col min="6" max="6" width="1" customWidth="1"/>
    <col min="8" max="8" width="15.42578125" bestFit="1" customWidth="1"/>
    <col min="9" max="9" width="14.7109375" bestFit="1" customWidth="1"/>
  </cols>
  <sheetData>
    <row r="1" spans="1:10" ht="35.25" customHeight="1" x14ac:dyDescent="0.25">
      <c r="A1" s="276" t="s">
        <v>131</v>
      </c>
      <c r="B1" s="276"/>
      <c r="C1" s="276"/>
      <c r="D1" s="276"/>
      <c r="E1" s="276"/>
      <c r="F1" s="276"/>
      <c r="G1" s="276"/>
      <c r="H1" s="276"/>
      <c r="I1" s="276"/>
    </row>
    <row r="3" spans="1:10" x14ac:dyDescent="0.25">
      <c r="A3" s="10" t="s">
        <v>80</v>
      </c>
      <c r="B3" s="11"/>
      <c r="C3" s="11"/>
      <c r="D3" s="11"/>
      <c r="E3" s="103" t="s">
        <v>42</v>
      </c>
      <c r="F3" s="15"/>
      <c r="G3" s="267" t="s">
        <v>41</v>
      </c>
      <c r="H3" s="267"/>
      <c r="I3" s="267"/>
    </row>
    <row r="4" spans="1:10" x14ac:dyDescent="0.25">
      <c r="A4" s="11"/>
      <c r="B4" s="11"/>
      <c r="C4" s="11"/>
      <c r="D4" s="11"/>
      <c r="E4" s="49" t="s">
        <v>23</v>
      </c>
      <c r="F4" s="15"/>
      <c r="G4" s="49" t="s">
        <v>9</v>
      </c>
      <c r="H4" s="49" t="s">
        <v>10</v>
      </c>
      <c r="I4" s="49" t="s">
        <v>64</v>
      </c>
    </row>
    <row r="5" spans="1:10" s="18" customFormat="1" x14ac:dyDescent="0.25">
      <c r="A5"/>
      <c r="B5"/>
      <c r="C5"/>
      <c r="D5"/>
      <c r="E5"/>
      <c r="F5"/>
      <c r="G5"/>
      <c r="H5"/>
      <c r="I5"/>
    </row>
    <row r="6" spans="1:10" ht="25.5" customHeight="1" x14ac:dyDescent="0.25">
      <c r="A6" s="6" t="s">
        <v>3</v>
      </c>
      <c r="B6" s="4" t="s">
        <v>0</v>
      </c>
      <c r="C6" s="285" t="s">
        <v>110</v>
      </c>
      <c r="D6" s="285"/>
      <c r="E6" s="148">
        <v>48251.87</v>
      </c>
      <c r="F6" s="175">
        <v>43983.62</v>
      </c>
      <c r="G6" s="175">
        <v>44330.6</v>
      </c>
      <c r="H6" s="175">
        <v>27635.759999999998</v>
      </c>
      <c r="I6" s="175">
        <v>2992.366</v>
      </c>
      <c r="J6" s="79"/>
    </row>
    <row r="7" spans="1:10" x14ac:dyDescent="0.25">
      <c r="B7" s="19"/>
      <c r="C7" s="33" t="s">
        <v>11</v>
      </c>
      <c r="D7" s="33"/>
      <c r="E7" s="177">
        <v>0.2059</v>
      </c>
      <c r="F7" s="181">
        <v>36.090000000000003</v>
      </c>
      <c r="G7" s="177">
        <v>9.0700000000000003E-2</v>
      </c>
      <c r="H7" s="177">
        <v>8.7900000000000006E-2</v>
      </c>
      <c r="I7" s="177">
        <v>4.36E-2</v>
      </c>
      <c r="J7" s="107"/>
    </row>
    <row r="8" spans="1:10" ht="25.5" customHeight="1" x14ac:dyDescent="0.25">
      <c r="B8" s="23" t="s">
        <v>1</v>
      </c>
      <c r="C8" s="285" t="s">
        <v>110</v>
      </c>
      <c r="D8" s="285"/>
      <c r="E8" s="175">
        <v>11486.66</v>
      </c>
      <c r="F8" s="175">
        <v>45640.74</v>
      </c>
      <c r="G8" s="175">
        <v>45703.17</v>
      </c>
      <c r="H8" s="175">
        <v>29756.07</v>
      </c>
      <c r="I8" s="175">
        <v>516.03049999999996</v>
      </c>
      <c r="J8" s="107"/>
    </row>
    <row r="9" spans="1:10" x14ac:dyDescent="0.25">
      <c r="B9" s="19"/>
      <c r="C9" s="33" t="s">
        <v>11</v>
      </c>
      <c r="D9" s="33"/>
      <c r="E9" s="177">
        <v>4.9000000000000002E-2</v>
      </c>
      <c r="F9" s="177">
        <v>52.33</v>
      </c>
      <c r="G9" s="177">
        <v>9.35E-2</v>
      </c>
      <c r="H9" s="177">
        <v>9.4700000000000006E-2</v>
      </c>
      <c r="I9" s="177">
        <v>7.4999999999999997E-3</v>
      </c>
      <c r="J9" s="78"/>
    </row>
    <row r="10" spans="1:10" ht="25.5" customHeight="1" x14ac:dyDescent="0.25">
      <c r="A10" s="21"/>
      <c r="B10" s="32" t="s">
        <v>18</v>
      </c>
      <c r="C10" s="272" t="s">
        <v>110</v>
      </c>
      <c r="D10" s="272"/>
      <c r="E10" s="175">
        <v>8303.0949999999993</v>
      </c>
      <c r="F10" s="175">
        <v>18765.61</v>
      </c>
      <c r="G10" s="175">
        <v>18795.29</v>
      </c>
      <c r="H10" s="175">
        <v>11720.75</v>
      </c>
      <c r="I10" s="175">
        <v>167.93889999999999</v>
      </c>
      <c r="J10" s="79" t="s">
        <v>83</v>
      </c>
    </row>
    <row r="11" spans="1:10" x14ac:dyDescent="0.25">
      <c r="A11" s="19"/>
      <c r="B11" s="19"/>
      <c r="C11" s="33" t="s">
        <v>11</v>
      </c>
      <c r="D11" s="33"/>
      <c r="E11" s="177">
        <v>3.5400000000000001E-2</v>
      </c>
      <c r="F11" s="177">
        <v>48.2</v>
      </c>
      <c r="G11" s="177">
        <v>3.85E-2</v>
      </c>
      <c r="H11" s="177">
        <v>3.73E-2</v>
      </c>
      <c r="I11" s="177">
        <v>2.3999999999999998E-3</v>
      </c>
      <c r="J11" s="78"/>
    </row>
    <row r="12" spans="1:10" ht="25.5" customHeight="1" x14ac:dyDescent="0.25">
      <c r="A12" s="6" t="s">
        <v>17</v>
      </c>
      <c r="B12" s="23" t="s">
        <v>6</v>
      </c>
      <c r="C12" s="285" t="s">
        <v>110</v>
      </c>
      <c r="D12" s="285"/>
      <c r="E12" s="176">
        <v>68041.62</v>
      </c>
      <c r="F12" s="176">
        <v>108389.97</v>
      </c>
      <c r="G12" s="176">
        <v>108829.1</v>
      </c>
      <c r="H12" s="176">
        <v>69112.58</v>
      </c>
      <c r="I12" s="176">
        <v>3676.3359999999998</v>
      </c>
      <c r="J12" s="79"/>
    </row>
    <row r="13" spans="1:10" x14ac:dyDescent="0.25">
      <c r="B13" s="19"/>
      <c r="C13" s="33" t="s">
        <v>11</v>
      </c>
      <c r="D13" s="33"/>
      <c r="E13" s="177">
        <v>0.29039999999999999</v>
      </c>
      <c r="F13" s="177">
        <v>43.7</v>
      </c>
      <c r="G13" s="177">
        <v>0.22270000000000001</v>
      </c>
      <c r="H13" s="177">
        <v>0.21990000000000001</v>
      </c>
      <c r="I13" s="177">
        <v>5.3600000000000002E-2</v>
      </c>
      <c r="J13" s="78"/>
    </row>
    <row r="14" spans="1:10" ht="25.5" customHeight="1" x14ac:dyDescent="0.25">
      <c r="B14" s="4" t="s">
        <v>7</v>
      </c>
      <c r="C14" s="285" t="s">
        <v>110</v>
      </c>
      <c r="D14" s="285"/>
      <c r="E14" s="176">
        <v>166266.79999999999</v>
      </c>
      <c r="F14" s="176">
        <v>379781.98</v>
      </c>
      <c r="G14" s="176">
        <v>379782</v>
      </c>
      <c r="H14" s="176">
        <v>245208.6</v>
      </c>
      <c r="I14" s="176">
        <v>64928.24</v>
      </c>
      <c r="J14" s="79"/>
    </row>
    <row r="15" spans="1:10" x14ac:dyDescent="0.25">
      <c r="A15" s="19"/>
      <c r="B15" s="19"/>
      <c r="C15" s="33" t="s">
        <v>11</v>
      </c>
      <c r="D15" s="33"/>
      <c r="E15" s="177">
        <v>0.70960000000000001</v>
      </c>
      <c r="F15" s="177">
        <v>44.36</v>
      </c>
      <c r="G15" s="177">
        <v>0.77729999999999999</v>
      </c>
      <c r="H15" s="177">
        <v>0.78010000000000002</v>
      </c>
      <c r="I15" s="177">
        <v>0.94640000000000002</v>
      </c>
      <c r="J15" s="78"/>
    </row>
    <row r="16" spans="1:10" ht="25.5" customHeight="1" x14ac:dyDescent="0.25">
      <c r="A16" s="34" t="s">
        <v>69</v>
      </c>
      <c r="B16" s="35"/>
      <c r="C16" s="297" t="s">
        <v>110</v>
      </c>
      <c r="D16" s="297"/>
      <c r="E16" s="169">
        <v>234308.4</v>
      </c>
      <c r="F16" s="169">
        <v>488172</v>
      </c>
      <c r="G16" s="169">
        <v>488611.1</v>
      </c>
      <c r="H16" s="169">
        <v>314321.2</v>
      </c>
      <c r="I16" s="169">
        <v>68604.58</v>
      </c>
      <c r="J16" s="79"/>
    </row>
    <row r="17" spans="1:11" x14ac:dyDescent="0.25">
      <c r="A17" s="26"/>
      <c r="B17" s="26"/>
      <c r="C17" s="42" t="s">
        <v>11</v>
      </c>
      <c r="D17" s="42"/>
      <c r="E17" s="178">
        <v>1</v>
      </c>
      <c r="F17" s="178">
        <v>44.21</v>
      </c>
      <c r="G17" s="178">
        <v>1</v>
      </c>
      <c r="H17" s="178">
        <v>1</v>
      </c>
      <c r="I17" s="178">
        <v>1</v>
      </c>
      <c r="J17" s="78"/>
    </row>
    <row r="18" spans="1:11" s="164" customFormat="1" x14ac:dyDescent="0.25">
      <c r="A18" s="191" t="s">
        <v>89</v>
      </c>
      <c r="B18" s="192"/>
      <c r="C18" s="189"/>
      <c r="D18" s="189"/>
      <c r="E18" s="121"/>
      <c r="F18" s="121"/>
      <c r="G18" s="121"/>
      <c r="H18" s="121"/>
      <c r="I18" s="121"/>
      <c r="J18" s="128"/>
    </row>
    <row r="19" spans="1:11" x14ac:dyDescent="0.25">
      <c r="E19" s="164"/>
      <c r="F19" s="164"/>
      <c r="G19" s="164"/>
      <c r="H19" s="164"/>
      <c r="I19" s="164"/>
    </row>
    <row r="20" spans="1:11" x14ac:dyDescent="0.25">
      <c r="A20" s="96" t="s">
        <v>103</v>
      </c>
      <c r="B20" s="164"/>
      <c r="C20" s="164"/>
      <c r="D20" s="164"/>
      <c r="E20" s="164"/>
      <c r="F20" s="53"/>
      <c r="G20" s="53"/>
      <c r="H20" s="53"/>
      <c r="I20" s="53"/>
      <c r="J20" s="53"/>
      <c r="K20" s="53"/>
    </row>
  </sheetData>
  <mergeCells count="8">
    <mergeCell ref="A1:I1"/>
    <mergeCell ref="C14:D14"/>
    <mergeCell ref="C16:D16"/>
    <mergeCell ref="G3:I3"/>
    <mergeCell ref="C6:D6"/>
    <mergeCell ref="C8:D8"/>
    <mergeCell ref="C10:D10"/>
    <mergeCell ref="C12:D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9"/>
  <sheetViews>
    <sheetView workbookViewId="0">
      <selection activeCell="I15" sqref="I15"/>
    </sheetView>
  </sheetViews>
  <sheetFormatPr defaultRowHeight="15" x14ac:dyDescent="0.25"/>
  <cols>
    <col min="1" max="1" width="12.28515625" customWidth="1"/>
    <col min="5" max="5" width="21.140625" customWidth="1"/>
  </cols>
  <sheetData>
    <row r="1" spans="1:5" x14ac:dyDescent="0.25">
      <c r="A1" s="270" t="s">
        <v>116</v>
      </c>
      <c r="B1" s="270"/>
      <c r="C1" s="270"/>
      <c r="D1" s="270"/>
      <c r="E1" s="270"/>
    </row>
    <row r="2" spans="1:5" x14ac:dyDescent="0.25">
      <c r="A2" s="149"/>
      <c r="B2" s="149"/>
      <c r="C2" s="149"/>
      <c r="D2" s="149"/>
      <c r="E2" s="149"/>
    </row>
    <row r="3" spans="1:5" x14ac:dyDescent="0.25">
      <c r="A3" s="271" t="s">
        <v>3</v>
      </c>
      <c r="B3" s="271"/>
      <c r="C3" s="8" t="s">
        <v>4</v>
      </c>
      <c r="D3" s="8"/>
      <c r="E3" s="16" t="s">
        <v>109</v>
      </c>
    </row>
    <row r="4" spans="1:5" x14ac:dyDescent="0.25">
      <c r="A4" s="149"/>
      <c r="B4" s="149"/>
      <c r="C4" s="149"/>
      <c r="D4" s="149"/>
      <c r="E4" s="149"/>
    </row>
    <row r="5" spans="1:5" x14ac:dyDescent="0.25">
      <c r="A5" s="150" t="s">
        <v>95</v>
      </c>
      <c r="B5" s="149"/>
      <c r="C5" s="84">
        <v>1350971</v>
      </c>
      <c r="D5" s="1"/>
      <c r="E5" s="98">
        <v>0.37219999999999998</v>
      </c>
    </row>
    <row r="6" spans="1:5" s="199" customFormat="1" x14ac:dyDescent="0.25">
      <c r="A6" s="150" t="s">
        <v>96</v>
      </c>
      <c r="C6" s="84">
        <v>2278459</v>
      </c>
      <c r="D6" s="1"/>
      <c r="E6" s="98">
        <v>0.62780000000000002</v>
      </c>
    </row>
    <row r="7" spans="1:5" x14ac:dyDescent="0.25">
      <c r="A7" s="157" t="s">
        <v>88</v>
      </c>
      <c r="B7" s="156"/>
      <c r="C7" s="95">
        <v>3629429</v>
      </c>
      <c r="D7" s="156"/>
      <c r="E7" s="102">
        <v>1</v>
      </c>
    </row>
    <row r="8" spans="1:5" s="228" customFormat="1" x14ac:dyDescent="0.25">
      <c r="A8" s="151"/>
      <c r="B8" s="158"/>
      <c r="C8" s="225"/>
      <c r="D8" s="158"/>
      <c r="E8" s="256"/>
    </row>
    <row r="9" spans="1:5" x14ac:dyDescent="0.25">
      <c r="A9" s="174" t="s">
        <v>140</v>
      </c>
      <c r="B9" s="164"/>
      <c r="C9" s="164"/>
      <c r="D9" s="164"/>
      <c r="E9" s="164"/>
    </row>
    <row r="12" spans="1:5" x14ac:dyDescent="0.25">
      <c r="D12" s="118"/>
    </row>
    <row r="15" spans="1:5" x14ac:dyDescent="0.25">
      <c r="D15" s="172"/>
    </row>
    <row r="17" spans="4:4" x14ac:dyDescent="0.25">
      <c r="D17" s="118"/>
    </row>
    <row r="19" spans="4:4" x14ac:dyDescent="0.25">
      <c r="D19" s="172"/>
    </row>
  </sheetData>
  <mergeCells count="2">
    <mergeCell ref="A1:E1"/>
    <mergeCell ref="A3:B3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21"/>
  <sheetViews>
    <sheetView topLeftCell="A3" workbookViewId="0">
      <selection sqref="A1:I1"/>
    </sheetView>
  </sheetViews>
  <sheetFormatPr defaultRowHeight="15" x14ac:dyDescent="0.25"/>
  <cols>
    <col min="1" max="1" width="21.5703125" customWidth="1"/>
    <col min="2" max="2" width="10.5703125" bestFit="1" customWidth="1"/>
    <col min="3" max="3" width="4" customWidth="1"/>
    <col min="6" max="6" width="2" customWidth="1"/>
    <col min="7" max="7" width="15" customWidth="1"/>
    <col min="8" max="8" width="15.42578125" bestFit="1" customWidth="1"/>
    <col min="9" max="9" width="14.7109375" bestFit="1" customWidth="1"/>
  </cols>
  <sheetData>
    <row r="1" spans="1:17" ht="30.75" customHeight="1" x14ac:dyDescent="0.25">
      <c r="A1" s="276" t="s">
        <v>119</v>
      </c>
      <c r="B1" s="276"/>
      <c r="C1" s="276"/>
      <c r="D1" s="276"/>
      <c r="E1" s="276"/>
      <c r="F1" s="276"/>
      <c r="G1" s="276"/>
      <c r="H1" s="276"/>
      <c r="I1" s="276"/>
    </row>
    <row r="3" spans="1:17" x14ac:dyDescent="0.25">
      <c r="A3" s="10" t="s">
        <v>80</v>
      </c>
      <c r="B3" s="11"/>
      <c r="C3" s="11"/>
      <c r="D3" s="11"/>
      <c r="E3" s="103" t="s">
        <v>42</v>
      </c>
      <c r="F3" s="16"/>
      <c r="G3" s="267" t="s">
        <v>41</v>
      </c>
      <c r="H3" s="267"/>
      <c r="I3" s="267"/>
    </row>
    <row r="4" spans="1:17" x14ac:dyDescent="0.25">
      <c r="A4" s="11"/>
      <c r="B4" s="11"/>
      <c r="C4" s="11"/>
      <c r="D4" s="11"/>
      <c r="E4" s="49" t="s">
        <v>23</v>
      </c>
      <c r="F4" s="49"/>
      <c r="G4" s="49" t="s">
        <v>9</v>
      </c>
      <c r="H4" s="49" t="s">
        <v>10</v>
      </c>
      <c r="I4" s="49" t="s">
        <v>64</v>
      </c>
    </row>
    <row r="5" spans="1:17" s="18" customFormat="1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</row>
    <row r="6" spans="1:17" ht="25.5" customHeight="1" x14ac:dyDescent="0.25">
      <c r="A6" s="4" t="s">
        <v>3</v>
      </c>
      <c r="B6" s="4" t="s">
        <v>0</v>
      </c>
      <c r="C6" s="285" t="s">
        <v>110</v>
      </c>
      <c r="D6" s="285"/>
      <c r="E6" s="175">
        <v>41496.26</v>
      </c>
      <c r="F6" s="175"/>
      <c r="G6" s="175">
        <v>8493.3469999999998</v>
      </c>
      <c r="H6" s="175">
        <v>2323.4</v>
      </c>
      <c r="I6" s="175">
        <v>1981.6790000000001</v>
      </c>
      <c r="J6" s="107"/>
    </row>
    <row r="7" spans="1:17" x14ac:dyDescent="0.25">
      <c r="B7" s="19"/>
      <c r="C7" s="33" t="s">
        <v>11</v>
      </c>
      <c r="D7" s="33"/>
      <c r="E7" s="177">
        <v>9.0200000000000002E-2</v>
      </c>
      <c r="F7" s="177"/>
      <c r="G7" s="177">
        <v>9.6199999999999994E-2</v>
      </c>
      <c r="H7" s="177">
        <v>9.2399999999999996E-2</v>
      </c>
      <c r="I7" s="177">
        <v>0.1042</v>
      </c>
      <c r="J7" s="118"/>
    </row>
    <row r="8" spans="1:17" ht="25.5" customHeight="1" x14ac:dyDescent="0.25">
      <c r="B8" s="4" t="s">
        <v>1</v>
      </c>
      <c r="C8" s="272" t="s">
        <v>110</v>
      </c>
      <c r="D8" s="272"/>
      <c r="E8" s="175">
        <v>9295.6239999999998</v>
      </c>
      <c r="F8" s="175"/>
      <c r="G8" s="175">
        <v>1865.9159999999999</v>
      </c>
      <c r="H8" s="175">
        <v>549.66890000000001</v>
      </c>
      <c r="I8" s="175">
        <v>273.2824</v>
      </c>
      <c r="J8" s="79"/>
      <c r="K8" s="166"/>
    </row>
    <row r="9" spans="1:17" x14ac:dyDescent="0.25">
      <c r="B9" s="19"/>
      <c r="C9" s="33" t="s">
        <v>11</v>
      </c>
      <c r="D9" s="33"/>
      <c r="E9" s="177">
        <v>2.0199999999999999E-2</v>
      </c>
      <c r="F9" s="177"/>
      <c r="G9" s="177">
        <v>2.1100000000000001E-2</v>
      </c>
      <c r="H9" s="177">
        <v>2.1899999999999999E-2</v>
      </c>
      <c r="I9" s="177">
        <v>1.44E-2</v>
      </c>
      <c r="J9" s="79"/>
    </row>
    <row r="10" spans="1:17" ht="25.5" customHeight="1" x14ac:dyDescent="0.25">
      <c r="B10" s="6" t="s">
        <v>18</v>
      </c>
      <c r="C10" s="285" t="s">
        <v>110</v>
      </c>
      <c r="D10" s="285"/>
      <c r="E10" s="175">
        <v>3446.105</v>
      </c>
      <c r="F10" s="175"/>
      <c r="G10" s="175">
        <v>600.81880000000001</v>
      </c>
      <c r="H10" s="175">
        <v>197.57169999999999</v>
      </c>
      <c r="I10" s="175">
        <v>87.022900000000007</v>
      </c>
      <c r="J10" s="79"/>
    </row>
    <row r="11" spans="1:17" x14ac:dyDescent="0.25">
      <c r="A11" s="21"/>
      <c r="B11" s="19"/>
      <c r="C11" s="33" t="s">
        <v>11</v>
      </c>
      <c r="D11" s="33"/>
      <c r="E11" s="177">
        <v>7.4999999999999997E-3</v>
      </c>
      <c r="F11" s="177"/>
      <c r="G11" s="177">
        <v>6.7999999999999996E-3</v>
      </c>
      <c r="H11" s="177">
        <v>7.9000000000000008E-3</v>
      </c>
      <c r="I11" s="177">
        <v>4.5999999999999999E-3</v>
      </c>
      <c r="J11" s="79"/>
    </row>
    <row r="12" spans="1:17" ht="25.5" customHeight="1" x14ac:dyDescent="0.25">
      <c r="A12" s="32" t="s">
        <v>17</v>
      </c>
      <c r="B12" s="4" t="s">
        <v>6</v>
      </c>
      <c r="C12" s="285" t="s">
        <v>110</v>
      </c>
      <c r="D12" s="285"/>
      <c r="E12" s="175">
        <v>54237.99</v>
      </c>
      <c r="F12" s="175"/>
      <c r="G12" s="175">
        <v>10960.08</v>
      </c>
      <c r="H12" s="175">
        <v>3070.64</v>
      </c>
      <c r="I12" s="175">
        <v>2341.9850000000001</v>
      </c>
      <c r="J12" s="79"/>
    </row>
    <row r="13" spans="1:17" x14ac:dyDescent="0.25">
      <c r="A13" s="21"/>
      <c r="B13" s="19"/>
      <c r="C13" s="33" t="s">
        <v>11</v>
      </c>
      <c r="D13" s="33"/>
      <c r="E13" s="177">
        <v>0.11799999999999999</v>
      </c>
      <c r="F13" s="177"/>
      <c r="G13" s="177">
        <v>0.1241</v>
      </c>
      <c r="H13" s="177">
        <v>0.1222</v>
      </c>
      <c r="I13" s="177">
        <v>0.1232</v>
      </c>
      <c r="J13" s="79"/>
    </row>
    <row r="14" spans="1:17" x14ac:dyDescent="0.25">
      <c r="A14" s="21"/>
      <c r="B14" s="4" t="s">
        <v>7</v>
      </c>
      <c r="C14" s="272" t="s">
        <v>110</v>
      </c>
      <c r="D14" s="272"/>
      <c r="E14" s="175">
        <v>405555</v>
      </c>
      <c r="F14" s="175"/>
      <c r="G14" s="175">
        <v>77344.929999999993</v>
      </c>
      <c r="H14" s="175">
        <v>22065.119999999999</v>
      </c>
      <c r="I14" s="175">
        <v>16673.28</v>
      </c>
      <c r="J14" s="79"/>
    </row>
    <row r="15" spans="1:17" x14ac:dyDescent="0.25">
      <c r="A15" s="21"/>
      <c r="B15" s="19"/>
      <c r="C15" s="33" t="s">
        <v>11</v>
      </c>
      <c r="D15" s="33"/>
      <c r="E15" s="177">
        <v>0.88200000000000001</v>
      </c>
      <c r="F15" s="177"/>
      <c r="G15" s="177">
        <v>0.87590000000000001</v>
      </c>
      <c r="H15" s="177">
        <v>0.87780000000000002</v>
      </c>
      <c r="I15" s="177">
        <v>0.87680000000000002</v>
      </c>
      <c r="J15" s="79"/>
    </row>
    <row r="16" spans="1:17" ht="25.5" customHeight="1" x14ac:dyDescent="0.25">
      <c r="A16" s="34" t="s">
        <v>25</v>
      </c>
      <c r="B16" s="25"/>
      <c r="C16" s="297" t="s">
        <v>110</v>
      </c>
      <c r="D16" s="297"/>
      <c r="E16" s="169">
        <v>459792.9</v>
      </c>
      <c r="F16" s="169"/>
      <c r="G16" s="169">
        <v>88305.02</v>
      </c>
      <c r="H16" s="169">
        <v>25135.759999999998</v>
      </c>
      <c r="I16" s="169">
        <v>19015.27</v>
      </c>
      <c r="J16" s="79"/>
    </row>
    <row r="17" spans="1:12" x14ac:dyDescent="0.25">
      <c r="A17" s="26"/>
      <c r="B17" s="26"/>
      <c r="C17" s="42" t="s">
        <v>11</v>
      </c>
      <c r="D17" s="42"/>
      <c r="E17" s="178">
        <v>1</v>
      </c>
      <c r="F17" s="178"/>
      <c r="G17" s="178">
        <v>1</v>
      </c>
      <c r="H17" s="178">
        <v>1</v>
      </c>
      <c r="I17" s="178">
        <v>1</v>
      </c>
      <c r="J17" s="79"/>
    </row>
    <row r="18" spans="1:12" s="164" customFormat="1" x14ac:dyDescent="0.25">
      <c r="A18" s="191" t="s">
        <v>89</v>
      </c>
      <c r="B18" s="192"/>
      <c r="C18" s="189"/>
      <c r="D18" s="189"/>
      <c r="E18" s="121"/>
      <c r="F18" s="121"/>
      <c r="G18" s="121"/>
      <c r="H18" s="121"/>
      <c r="I18" s="121"/>
      <c r="J18" s="127"/>
    </row>
    <row r="20" spans="1:12" x14ac:dyDescent="0.25">
      <c r="A20" s="96" t="s">
        <v>104</v>
      </c>
      <c r="B20" s="164"/>
      <c r="C20" s="164"/>
      <c r="D20" s="164"/>
      <c r="E20" s="164"/>
      <c r="F20" s="53"/>
      <c r="G20" s="53"/>
      <c r="H20" s="53"/>
      <c r="I20" s="53"/>
      <c r="J20" s="53"/>
      <c r="K20" s="53"/>
      <c r="L20" s="53"/>
    </row>
    <row r="21" spans="1:12" x14ac:dyDescent="0.25">
      <c r="E21" s="53"/>
      <c r="F21" s="53"/>
      <c r="G21" s="53"/>
      <c r="H21" s="53"/>
      <c r="I21" s="53"/>
      <c r="J21" s="53"/>
      <c r="K21" s="53"/>
      <c r="L21" s="53"/>
    </row>
  </sheetData>
  <mergeCells count="8">
    <mergeCell ref="A1:I1"/>
    <mergeCell ref="C12:D12"/>
    <mergeCell ref="C14:D14"/>
    <mergeCell ref="C16:D16"/>
    <mergeCell ref="G3:I3"/>
    <mergeCell ref="C6:D6"/>
    <mergeCell ref="C8:D8"/>
    <mergeCell ref="C10:D10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20"/>
  <sheetViews>
    <sheetView workbookViewId="0">
      <selection activeCell="A20" sqref="A20:XFD20"/>
    </sheetView>
  </sheetViews>
  <sheetFormatPr defaultRowHeight="15" x14ac:dyDescent="0.25"/>
  <cols>
    <col min="1" max="1" width="10.85546875" customWidth="1"/>
    <col min="3" max="3" width="4.28515625" customWidth="1"/>
    <col min="5" max="5" width="9.140625" customWidth="1"/>
    <col min="6" max="6" width="3.7109375" customWidth="1"/>
    <col min="7" max="7" width="14.85546875" customWidth="1"/>
    <col min="8" max="8" width="15.42578125" bestFit="1" customWidth="1"/>
    <col min="9" max="9" width="14.7109375" bestFit="1" customWidth="1"/>
    <col min="10" max="17" width="9.140625" style="53"/>
  </cols>
  <sheetData>
    <row r="1" spans="1:10" ht="31.5" customHeight="1" x14ac:dyDescent="0.25">
      <c r="A1" s="276" t="s">
        <v>132</v>
      </c>
      <c r="B1" s="276"/>
      <c r="C1" s="276"/>
      <c r="D1" s="276"/>
      <c r="E1" s="276"/>
      <c r="F1" s="276"/>
      <c r="G1" s="276"/>
      <c r="H1" s="276"/>
      <c r="I1" s="276"/>
    </row>
    <row r="3" spans="1:10" x14ac:dyDescent="0.25">
      <c r="A3" s="10" t="s">
        <v>80</v>
      </c>
      <c r="B3" s="11"/>
      <c r="C3" s="11"/>
      <c r="D3" s="11"/>
      <c r="E3" s="57" t="s">
        <v>42</v>
      </c>
      <c r="F3" s="16"/>
      <c r="G3" s="267" t="s">
        <v>41</v>
      </c>
      <c r="H3" s="267"/>
      <c r="I3" s="267"/>
    </row>
    <row r="4" spans="1:10" x14ac:dyDescent="0.25">
      <c r="A4" s="11"/>
      <c r="B4" s="11"/>
      <c r="C4" s="11"/>
      <c r="D4" s="11"/>
      <c r="E4" s="49" t="s">
        <v>23</v>
      </c>
      <c r="F4" s="58"/>
      <c r="G4" s="49" t="s">
        <v>9</v>
      </c>
      <c r="H4" s="49" t="s">
        <v>10</v>
      </c>
      <c r="I4" s="49" t="s">
        <v>64</v>
      </c>
    </row>
    <row r="5" spans="1:10" x14ac:dyDescent="0.25">
      <c r="E5" s="119"/>
      <c r="F5" s="1"/>
      <c r="G5" s="119"/>
      <c r="H5" s="1"/>
      <c r="I5" s="119"/>
    </row>
    <row r="6" spans="1:10" x14ac:dyDescent="0.25">
      <c r="A6" s="4" t="s">
        <v>3</v>
      </c>
      <c r="B6" s="4" t="s">
        <v>0</v>
      </c>
      <c r="C6" s="285" t="s">
        <v>110</v>
      </c>
      <c r="D6" s="285"/>
      <c r="E6" s="175">
        <v>332258.3</v>
      </c>
      <c r="F6" s="120"/>
      <c r="G6" s="175">
        <v>148310.1</v>
      </c>
      <c r="H6" s="175">
        <v>50843.27</v>
      </c>
      <c r="I6" s="175">
        <v>20511.45</v>
      </c>
      <c r="J6" s="127"/>
    </row>
    <row r="7" spans="1:10" x14ac:dyDescent="0.25">
      <c r="B7" s="19"/>
      <c r="C7" s="33" t="s">
        <v>11</v>
      </c>
      <c r="D7" s="19"/>
      <c r="E7" s="121">
        <v>0.32029999999999997</v>
      </c>
      <c r="F7" s="124"/>
      <c r="G7" s="121">
        <v>0.25679999999999997</v>
      </c>
      <c r="H7" s="177">
        <v>0.29530000000000001</v>
      </c>
      <c r="I7" s="177">
        <v>0.29049999999999998</v>
      </c>
      <c r="J7" s="128"/>
    </row>
    <row r="8" spans="1:10" x14ac:dyDescent="0.25">
      <c r="B8" s="4" t="s">
        <v>1</v>
      </c>
      <c r="C8" s="285" t="s">
        <v>110</v>
      </c>
      <c r="D8" s="285"/>
      <c r="E8" s="176">
        <v>119882.6</v>
      </c>
      <c r="F8" s="122"/>
      <c r="G8" s="176">
        <v>89154.55</v>
      </c>
      <c r="H8" s="175">
        <v>29587.200000000001</v>
      </c>
      <c r="I8" s="175">
        <v>6454.9620000000004</v>
      </c>
      <c r="J8" s="127"/>
    </row>
    <row r="9" spans="1:10" x14ac:dyDescent="0.25">
      <c r="B9" s="19"/>
      <c r="C9" s="33" t="s">
        <v>11</v>
      </c>
      <c r="D9" s="19"/>
      <c r="E9" s="177">
        <v>0.11559999999999999</v>
      </c>
      <c r="F9" s="123"/>
      <c r="G9" s="177">
        <v>0.15440000000000001</v>
      </c>
      <c r="H9" s="177">
        <v>0.1719</v>
      </c>
      <c r="I9" s="177">
        <v>9.1399999999999995E-2</v>
      </c>
      <c r="J9" s="128"/>
    </row>
    <row r="10" spans="1:10" ht="38.25" x14ac:dyDescent="0.25">
      <c r="B10" s="6" t="s">
        <v>18</v>
      </c>
      <c r="C10" s="285" t="s">
        <v>110</v>
      </c>
      <c r="D10" s="285"/>
      <c r="E10" s="175">
        <v>108698</v>
      </c>
      <c r="F10" s="120"/>
      <c r="G10" s="175">
        <v>64400.2</v>
      </c>
      <c r="H10" s="175">
        <v>23088.3</v>
      </c>
      <c r="I10" s="175">
        <v>3299.2370000000001</v>
      </c>
      <c r="J10" s="127"/>
    </row>
    <row r="11" spans="1:10" x14ac:dyDescent="0.25">
      <c r="A11" s="21"/>
      <c r="B11" s="19"/>
      <c r="C11" s="33" t="s">
        <v>11</v>
      </c>
      <c r="D11" s="19"/>
      <c r="E11" s="121">
        <v>0.1048</v>
      </c>
      <c r="F11" s="124"/>
      <c r="G11" s="121">
        <v>0.1115</v>
      </c>
      <c r="H11" s="177">
        <v>0.1341</v>
      </c>
      <c r="I11" s="177">
        <v>4.6699999999999998E-2</v>
      </c>
      <c r="J11" s="128"/>
    </row>
    <row r="12" spans="1:10" ht="38.25" x14ac:dyDescent="0.25">
      <c r="A12" s="32" t="s">
        <v>17</v>
      </c>
      <c r="B12" s="4" t="s">
        <v>6</v>
      </c>
      <c r="C12" s="285" t="s">
        <v>110</v>
      </c>
      <c r="D12" s="285"/>
      <c r="E12" s="176">
        <v>560838.80000000005</v>
      </c>
      <c r="F12" s="122"/>
      <c r="G12" s="176">
        <v>301864.90000000002</v>
      </c>
      <c r="H12" s="176">
        <v>103518.8</v>
      </c>
      <c r="I12" s="176">
        <v>30265.65</v>
      </c>
      <c r="J12" s="127"/>
    </row>
    <row r="13" spans="1:10" x14ac:dyDescent="0.25">
      <c r="A13" s="21"/>
      <c r="B13" s="19"/>
      <c r="C13" s="33" t="s">
        <v>11</v>
      </c>
      <c r="D13" s="19"/>
      <c r="E13" s="121">
        <v>0.54069999999999996</v>
      </c>
      <c r="F13" s="124"/>
      <c r="G13" s="121">
        <v>0.52270000000000005</v>
      </c>
      <c r="H13" s="177">
        <v>0.60129999999999995</v>
      </c>
      <c r="I13" s="177">
        <v>0.42870000000000003</v>
      </c>
      <c r="J13" s="128"/>
    </row>
    <row r="14" spans="1:10" x14ac:dyDescent="0.25">
      <c r="A14" s="21"/>
      <c r="B14" s="4" t="s">
        <v>7</v>
      </c>
      <c r="C14" s="285" t="s">
        <v>110</v>
      </c>
      <c r="D14" s="285"/>
      <c r="E14" s="176">
        <v>476370.3</v>
      </c>
      <c r="F14" s="122"/>
      <c r="G14" s="176">
        <v>275666.3</v>
      </c>
      <c r="H14" s="175">
        <v>68632.45</v>
      </c>
      <c r="I14" s="175">
        <v>40340.46</v>
      </c>
      <c r="J14" s="127"/>
    </row>
    <row r="15" spans="1:10" x14ac:dyDescent="0.25">
      <c r="A15" s="21"/>
      <c r="B15" s="19"/>
      <c r="C15" s="33" t="s">
        <v>11</v>
      </c>
      <c r="D15" s="19"/>
      <c r="E15" s="121">
        <v>0.45929999999999999</v>
      </c>
      <c r="F15" s="124"/>
      <c r="G15" s="121">
        <v>0.4773</v>
      </c>
      <c r="H15" s="177">
        <v>0.3987</v>
      </c>
      <c r="I15" s="126">
        <v>0.57130000000000003</v>
      </c>
      <c r="J15" s="128"/>
    </row>
    <row r="16" spans="1:10" x14ac:dyDescent="0.25">
      <c r="A16" s="34" t="s">
        <v>25</v>
      </c>
      <c r="B16" s="25"/>
      <c r="C16" s="249" t="s">
        <v>110</v>
      </c>
      <c r="D16" s="25"/>
      <c r="E16" s="169">
        <v>1037209</v>
      </c>
      <c r="F16" s="82"/>
      <c r="G16" s="169">
        <v>577531.19999999995</v>
      </c>
      <c r="H16" s="169">
        <v>172151.2</v>
      </c>
      <c r="I16" s="169">
        <v>70606.11</v>
      </c>
      <c r="J16" s="127"/>
    </row>
    <row r="17" spans="1:10" x14ac:dyDescent="0.25">
      <c r="A17" s="26"/>
      <c r="B17" s="26"/>
      <c r="C17" s="42" t="s">
        <v>11</v>
      </c>
      <c r="D17" s="26"/>
      <c r="E17" s="178">
        <v>1</v>
      </c>
      <c r="F17" s="125"/>
      <c r="G17" s="178">
        <v>1</v>
      </c>
      <c r="H17" s="178">
        <v>1</v>
      </c>
      <c r="I17" s="178">
        <v>1</v>
      </c>
      <c r="J17" s="128"/>
    </row>
    <row r="18" spans="1:10" x14ac:dyDescent="0.25">
      <c r="A18" s="196" t="s">
        <v>89</v>
      </c>
    </row>
    <row r="20" spans="1:10" s="164" customFormat="1" x14ac:dyDescent="0.25">
      <c r="A20" s="96" t="s">
        <v>105</v>
      </c>
    </row>
  </sheetData>
  <mergeCells count="7">
    <mergeCell ref="C12:D12"/>
    <mergeCell ref="C14:D14"/>
    <mergeCell ref="G3:I3"/>
    <mergeCell ref="A1:I1"/>
    <mergeCell ref="C8:D8"/>
    <mergeCell ref="C6:D6"/>
    <mergeCell ref="C10:D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3"/>
  <sheetViews>
    <sheetView workbookViewId="0">
      <selection activeCell="B10" sqref="B10"/>
    </sheetView>
  </sheetViews>
  <sheetFormatPr defaultRowHeight="15" x14ac:dyDescent="0.25"/>
  <cols>
    <col min="1" max="1" width="10.7109375" customWidth="1"/>
    <col min="2" max="2" width="11" customWidth="1"/>
    <col min="4" max="4" width="14" bestFit="1" customWidth="1"/>
    <col min="5" max="5" width="11.7109375" bestFit="1" customWidth="1"/>
    <col min="6" max="6" width="11.7109375" style="199" bestFit="1" customWidth="1"/>
  </cols>
  <sheetData>
    <row r="1" spans="1:7" ht="15" customHeight="1" x14ac:dyDescent="0.25">
      <c r="A1" s="275" t="s">
        <v>117</v>
      </c>
      <c r="B1" s="275"/>
      <c r="C1" s="275"/>
      <c r="D1" s="275"/>
      <c r="E1" s="275"/>
      <c r="F1" s="275"/>
    </row>
    <row r="2" spans="1:7" x14ac:dyDescent="0.25">
      <c r="A2" s="275"/>
      <c r="B2" s="275"/>
      <c r="C2" s="275"/>
      <c r="D2" s="275"/>
      <c r="E2" s="275"/>
      <c r="F2" s="275"/>
    </row>
    <row r="3" spans="1:7" s="53" customFormat="1" x14ac:dyDescent="0.25">
      <c r="F3" s="164"/>
    </row>
    <row r="4" spans="1:7" s="94" customFormat="1" x14ac:dyDescent="0.25">
      <c r="A4" s="11"/>
      <c r="B4" s="11"/>
      <c r="C4" s="11"/>
      <c r="D4" s="137" t="s">
        <v>66</v>
      </c>
      <c r="E4" s="139" t="s">
        <v>67</v>
      </c>
      <c r="F4" s="218" t="s">
        <v>111</v>
      </c>
    </row>
    <row r="5" spans="1:7" x14ac:dyDescent="0.25">
      <c r="A5" s="23" t="s">
        <v>6</v>
      </c>
      <c r="B5" s="272" t="s">
        <v>110</v>
      </c>
      <c r="C5" s="272"/>
      <c r="D5" s="83">
        <v>561214</v>
      </c>
      <c r="E5" s="83">
        <v>719117.9</v>
      </c>
      <c r="F5" s="83">
        <v>1280331.8999999999</v>
      </c>
    </row>
    <row r="6" spans="1:7" x14ac:dyDescent="0.25">
      <c r="A6" s="19"/>
      <c r="B6" s="142" t="s">
        <v>74</v>
      </c>
      <c r="C6" s="142"/>
      <c r="D6" s="177">
        <v>0.36759999999999998</v>
      </c>
      <c r="E6" s="177">
        <v>0.3896</v>
      </c>
      <c r="F6" s="177">
        <v>0.37963498663023115</v>
      </c>
    </row>
    <row r="7" spans="1:7" x14ac:dyDescent="0.25">
      <c r="A7" s="4" t="s">
        <v>7</v>
      </c>
      <c r="B7" s="273" t="s">
        <v>110</v>
      </c>
      <c r="C7" s="273"/>
      <c r="D7" s="176">
        <v>965621.2</v>
      </c>
      <c r="E7" s="83">
        <v>1126581</v>
      </c>
      <c r="F7" s="83">
        <v>2092202.2</v>
      </c>
    </row>
    <row r="8" spans="1:7" x14ac:dyDescent="0.25">
      <c r="A8" s="19"/>
      <c r="B8" s="142" t="s">
        <v>74</v>
      </c>
      <c r="C8" s="142"/>
      <c r="D8" s="177">
        <v>0.63239999999999996</v>
      </c>
      <c r="E8" s="177">
        <v>0.61040000000000005</v>
      </c>
      <c r="F8" s="177">
        <v>0.62036504302106366</v>
      </c>
    </row>
    <row r="9" spans="1:7" x14ac:dyDescent="0.25">
      <c r="A9" s="34" t="s">
        <v>69</v>
      </c>
      <c r="B9" s="274" t="s">
        <v>110</v>
      </c>
      <c r="C9" s="274"/>
      <c r="D9" s="169">
        <v>1526835</v>
      </c>
      <c r="E9" s="169">
        <v>1845699</v>
      </c>
      <c r="F9" s="169">
        <v>3372534</v>
      </c>
      <c r="G9" s="166"/>
    </row>
    <row r="10" spans="1:7" x14ac:dyDescent="0.25">
      <c r="A10" s="26"/>
      <c r="B10" s="42" t="s">
        <v>74</v>
      </c>
      <c r="C10" s="42"/>
      <c r="D10" s="143">
        <v>1</v>
      </c>
      <c r="E10" s="143">
        <v>1</v>
      </c>
      <c r="F10" s="143">
        <v>1.0000000296512948</v>
      </c>
    </row>
    <row r="11" spans="1:7" x14ac:dyDescent="0.25">
      <c r="A11" s="141" t="s">
        <v>93</v>
      </c>
    </row>
    <row r="13" spans="1:7" x14ac:dyDescent="0.25">
      <c r="A13" s="187" t="s">
        <v>112</v>
      </c>
    </row>
  </sheetData>
  <mergeCells count="4">
    <mergeCell ref="B5:C5"/>
    <mergeCell ref="B7:C7"/>
    <mergeCell ref="B9:C9"/>
    <mergeCell ref="A1:F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7"/>
  <sheetViews>
    <sheetView tabSelected="1" workbookViewId="0">
      <selection activeCell="E12" sqref="E12"/>
    </sheetView>
  </sheetViews>
  <sheetFormatPr defaultRowHeight="15" x14ac:dyDescent="0.25"/>
  <cols>
    <col min="1" max="1" width="11.7109375" customWidth="1"/>
    <col min="3" max="3" width="13.5703125" bestFit="1" customWidth="1"/>
    <col min="4" max="4" width="9.140625" customWidth="1"/>
    <col min="5" max="6" width="9.140625" style="195" customWidth="1"/>
    <col min="7" max="7" width="10.42578125" style="199" customWidth="1"/>
    <col min="8" max="8" width="1.42578125" customWidth="1"/>
    <col min="12" max="12" width="10.5703125" bestFit="1" customWidth="1"/>
  </cols>
  <sheetData>
    <row r="1" spans="1:14" x14ac:dyDescent="0.25">
      <c r="A1" s="276" t="s">
        <v>120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</row>
    <row r="2" spans="1:14" x14ac:dyDescent="0.25">
      <c r="A2" s="276"/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</row>
    <row r="4" spans="1:14" x14ac:dyDescent="0.25">
      <c r="A4" s="10" t="s">
        <v>80</v>
      </c>
      <c r="B4" s="11"/>
      <c r="C4" s="11"/>
      <c r="D4" s="267" t="s">
        <v>42</v>
      </c>
      <c r="E4" s="267"/>
      <c r="F4" s="267"/>
      <c r="G4" s="267"/>
      <c r="H4" s="15"/>
      <c r="I4" s="267" t="s">
        <v>41</v>
      </c>
      <c r="J4" s="267"/>
      <c r="K4" s="267"/>
      <c r="L4" s="267"/>
    </row>
    <row r="5" spans="1:14" x14ac:dyDescent="0.25">
      <c r="A5" s="11"/>
      <c r="B5" s="11"/>
      <c r="C5" s="11"/>
      <c r="D5" s="9"/>
      <c r="E5" s="268" t="s">
        <v>28</v>
      </c>
      <c r="F5" s="268" t="s">
        <v>29</v>
      </c>
      <c r="G5" s="197" t="s">
        <v>98</v>
      </c>
      <c r="H5" s="15"/>
      <c r="I5" s="15"/>
      <c r="J5" s="268" t="s">
        <v>28</v>
      </c>
      <c r="K5" s="268" t="s">
        <v>29</v>
      </c>
      <c r="L5" s="49" t="s">
        <v>79</v>
      </c>
    </row>
    <row r="6" spans="1:14" ht="15" customHeight="1" x14ac:dyDescent="0.25">
      <c r="A6" s="11"/>
      <c r="B6" s="11"/>
      <c r="C6" s="11"/>
      <c r="D6" s="49" t="s">
        <v>141</v>
      </c>
      <c r="E6" s="269"/>
      <c r="F6" s="269"/>
      <c r="G6" s="197" t="s">
        <v>38</v>
      </c>
      <c r="H6" s="15"/>
      <c r="I6" s="49" t="s">
        <v>9</v>
      </c>
      <c r="J6" s="269"/>
      <c r="K6" s="269"/>
      <c r="L6" s="49" t="s">
        <v>38</v>
      </c>
    </row>
    <row r="7" spans="1:14" x14ac:dyDescent="0.25">
      <c r="D7" s="53"/>
      <c r="E7" s="164"/>
      <c r="F7" s="164"/>
      <c r="G7" s="159"/>
      <c r="H7" s="53"/>
      <c r="L7" s="25"/>
    </row>
    <row r="8" spans="1:14" x14ac:dyDescent="0.25">
      <c r="A8" s="277" t="s">
        <v>39</v>
      </c>
      <c r="B8" s="277"/>
      <c r="C8" s="17" t="s">
        <v>110</v>
      </c>
      <c r="D8" s="130">
        <v>683119.51</v>
      </c>
      <c r="E8" s="130">
        <v>4907</v>
      </c>
      <c r="F8" s="130">
        <v>5486</v>
      </c>
      <c r="G8" s="87">
        <v>693512</v>
      </c>
      <c r="H8" s="131"/>
      <c r="I8" s="88">
        <v>421654</v>
      </c>
      <c r="J8" s="88">
        <v>175704.19</v>
      </c>
      <c r="K8" s="88">
        <v>36283.97</v>
      </c>
      <c r="L8" s="87">
        <v>633642.19999999995</v>
      </c>
      <c r="M8" s="166"/>
      <c r="N8" s="166"/>
    </row>
    <row r="9" spans="1:14" x14ac:dyDescent="0.25">
      <c r="A9" s="20"/>
      <c r="B9" s="20"/>
      <c r="C9" s="33" t="s">
        <v>74</v>
      </c>
      <c r="D9" s="132">
        <v>0.39450000000000002</v>
      </c>
      <c r="E9" s="132">
        <v>0.5393</v>
      </c>
      <c r="F9" s="132">
        <v>0.20749999999999999</v>
      </c>
      <c r="G9" s="178">
        <v>0.39529999999999998</v>
      </c>
      <c r="H9" s="123"/>
      <c r="I9" s="123">
        <v>0.36520000000000002</v>
      </c>
      <c r="J9" s="123">
        <v>0.34339999999999998</v>
      </c>
      <c r="K9" s="123">
        <v>0.22919999999999999</v>
      </c>
      <c r="L9" s="125">
        <v>0.3473</v>
      </c>
    </row>
    <row r="10" spans="1:14" x14ac:dyDescent="0.25">
      <c r="A10" s="278" t="s">
        <v>40</v>
      </c>
      <c r="B10" s="278"/>
      <c r="C10" s="41" t="s">
        <v>110</v>
      </c>
      <c r="D10" s="130">
        <v>1048421.5</v>
      </c>
      <c r="E10" s="130">
        <v>4192</v>
      </c>
      <c r="F10" s="130">
        <v>20949</v>
      </c>
      <c r="G10" s="87">
        <v>1073563</v>
      </c>
      <c r="H10" s="131"/>
      <c r="I10" s="88">
        <v>732862.8</v>
      </c>
      <c r="J10" s="88">
        <v>335948.1</v>
      </c>
      <c r="K10" s="88">
        <v>122029</v>
      </c>
      <c r="L10" s="87">
        <v>1190840</v>
      </c>
    </row>
    <row r="11" spans="1:14" x14ac:dyDescent="0.25">
      <c r="A11" s="20"/>
      <c r="B11" s="20"/>
      <c r="C11" s="33" t="s">
        <v>74</v>
      </c>
      <c r="D11" s="132">
        <v>0.60550000000000004</v>
      </c>
      <c r="E11" s="132">
        <v>0.4607</v>
      </c>
      <c r="F11" s="132">
        <v>0.79249999999999998</v>
      </c>
      <c r="G11" s="178">
        <v>0.60750000000000004</v>
      </c>
      <c r="H11" s="123"/>
      <c r="I11" s="123">
        <v>0.63480000000000003</v>
      </c>
      <c r="J11" s="177">
        <v>0.65659999999999996</v>
      </c>
      <c r="K11" s="123">
        <v>0.77080000000000004</v>
      </c>
      <c r="L11" s="125">
        <v>0.65269999999999995</v>
      </c>
    </row>
    <row r="12" spans="1:14" x14ac:dyDescent="0.25">
      <c r="A12" s="24" t="s">
        <v>84</v>
      </c>
      <c r="B12" s="24"/>
      <c r="C12" s="85" t="s">
        <v>110</v>
      </c>
      <c r="D12" s="89">
        <v>1731541</v>
      </c>
      <c r="E12" s="89">
        <v>9099</v>
      </c>
      <c r="F12" s="89">
        <v>26435</v>
      </c>
      <c r="G12" s="87">
        <v>1767075</v>
      </c>
      <c r="H12" s="87"/>
      <c r="I12" s="87">
        <v>1154516.8999999999</v>
      </c>
      <c r="J12" s="87">
        <v>511652.3</v>
      </c>
      <c r="K12" s="87">
        <v>158313</v>
      </c>
      <c r="L12" s="87">
        <v>1824482.2</v>
      </c>
      <c r="M12" s="79"/>
      <c r="N12" s="166"/>
    </row>
    <row r="13" spans="1:14" x14ac:dyDescent="0.25">
      <c r="A13" s="37"/>
      <c r="B13" s="37"/>
      <c r="C13" s="42" t="s">
        <v>74</v>
      </c>
      <c r="D13" s="129">
        <v>1</v>
      </c>
      <c r="E13" s="129">
        <v>1</v>
      </c>
      <c r="F13" s="129">
        <v>1</v>
      </c>
      <c r="G13" s="129">
        <v>1</v>
      </c>
      <c r="H13" s="125"/>
      <c r="I13" s="129">
        <v>1</v>
      </c>
      <c r="J13" s="129">
        <v>1</v>
      </c>
      <c r="K13" s="129">
        <v>1</v>
      </c>
      <c r="L13" s="129">
        <v>1</v>
      </c>
    </row>
    <row r="14" spans="1:14" s="164" customFormat="1" x14ac:dyDescent="0.25">
      <c r="A14" s="198" t="s">
        <v>90</v>
      </c>
      <c r="B14" s="188"/>
      <c r="C14" s="189"/>
      <c r="D14" s="190"/>
      <c r="E14" s="190"/>
      <c r="F14" s="190"/>
      <c r="G14" s="190"/>
      <c r="H14" s="121"/>
      <c r="I14" s="190"/>
      <c r="J14" s="190"/>
      <c r="K14" s="190"/>
      <c r="L14" s="190"/>
    </row>
    <row r="16" spans="1:14" s="164" customFormat="1" x14ac:dyDescent="0.25">
      <c r="A16" s="96" t="s">
        <v>134</v>
      </c>
    </row>
    <row r="17" spans="4:15" x14ac:dyDescent="0.25">
      <c r="D17" s="53"/>
      <c r="E17" s="164"/>
      <c r="F17" s="164"/>
      <c r="G17" s="164"/>
      <c r="H17" s="53"/>
      <c r="I17" s="53"/>
      <c r="J17" s="53"/>
      <c r="K17" s="53"/>
      <c r="L17" s="53"/>
      <c r="M17" s="53"/>
      <c r="N17" s="53"/>
      <c r="O17" s="53"/>
    </row>
  </sheetData>
  <mergeCells count="9">
    <mergeCell ref="A1:L2"/>
    <mergeCell ref="J5:J6"/>
    <mergeCell ref="K5:K6"/>
    <mergeCell ref="A8:B8"/>
    <mergeCell ref="A10:B10"/>
    <mergeCell ref="I4:L4"/>
    <mergeCell ref="E5:E6"/>
    <mergeCell ref="F5:F6"/>
    <mergeCell ref="D4:G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5"/>
  <sheetViews>
    <sheetView workbookViewId="0">
      <selection activeCell="C12" sqref="C12"/>
    </sheetView>
  </sheetViews>
  <sheetFormatPr defaultRowHeight="15" x14ac:dyDescent="0.25"/>
  <cols>
    <col min="1" max="4" width="9.140625" style="199"/>
    <col min="5" max="5" width="6.85546875" style="199" customWidth="1"/>
    <col min="6" max="9" width="9.140625" style="199"/>
    <col min="10" max="10" width="9.85546875" style="199" customWidth="1"/>
    <col min="11" max="11" width="4.28515625" style="199" customWidth="1"/>
    <col min="12" max="12" width="8" style="199" customWidth="1"/>
    <col min="13" max="16384" width="9.140625" style="199"/>
  </cols>
  <sheetData>
    <row r="1" spans="1:9" x14ac:dyDescent="0.25">
      <c r="A1" s="164"/>
      <c r="B1" s="164"/>
      <c r="C1" s="164"/>
      <c r="D1" s="164"/>
      <c r="E1" s="164"/>
    </row>
    <row r="2" spans="1:9" x14ac:dyDescent="0.25">
      <c r="A2" s="164"/>
      <c r="B2" s="164"/>
      <c r="C2" s="164"/>
      <c r="D2" s="164"/>
      <c r="E2" s="164"/>
    </row>
    <row r="3" spans="1:9" ht="27.75" customHeight="1" x14ac:dyDescent="0.25">
      <c r="A3" s="279" t="s">
        <v>118</v>
      </c>
      <c r="B3" s="279"/>
      <c r="C3" s="279"/>
      <c r="D3" s="279"/>
      <c r="E3" s="279"/>
      <c r="F3" s="279"/>
      <c r="G3" s="279"/>
      <c r="H3" s="279"/>
      <c r="I3" s="255"/>
    </row>
    <row r="4" spans="1:9" x14ac:dyDescent="0.25">
      <c r="A4" s="152"/>
      <c r="B4" s="152"/>
      <c r="C4" s="152"/>
      <c r="D4" s="152"/>
      <c r="E4" s="152"/>
      <c r="F4" s="267" t="s">
        <v>41</v>
      </c>
      <c r="G4" s="267"/>
      <c r="H4" s="267"/>
      <c r="I4" s="251"/>
    </row>
    <row r="5" spans="1:9" ht="38.25" x14ac:dyDescent="0.25">
      <c r="A5" s="215" t="s">
        <v>3</v>
      </c>
      <c r="B5" s="215"/>
      <c r="C5" s="154"/>
      <c r="D5" s="154"/>
      <c r="E5" s="154"/>
      <c r="F5" s="214" t="s">
        <v>9</v>
      </c>
      <c r="G5" s="68" t="s">
        <v>10</v>
      </c>
      <c r="H5" s="68" t="s">
        <v>64</v>
      </c>
      <c r="I5" s="68" t="s">
        <v>51</v>
      </c>
    </row>
    <row r="7" spans="1:9" x14ac:dyDescent="0.25">
      <c r="A7" s="150" t="s">
        <v>77</v>
      </c>
      <c r="B7" s="1"/>
      <c r="C7" s="211" t="s">
        <v>110</v>
      </c>
      <c r="D7" s="211"/>
      <c r="E7" s="211"/>
      <c r="F7" s="234">
        <v>352749.2</v>
      </c>
      <c r="G7" s="234">
        <v>140800.20000000001</v>
      </c>
      <c r="H7" s="234">
        <v>36007.629999999997</v>
      </c>
      <c r="I7" s="167">
        <f>SUM(F7:H7)</f>
        <v>529557.03</v>
      </c>
    </row>
    <row r="8" spans="1:9" x14ac:dyDescent="0.25">
      <c r="A8" s="39"/>
      <c r="B8" s="28"/>
      <c r="C8" s="39" t="s">
        <v>74</v>
      </c>
      <c r="D8" s="39"/>
      <c r="E8" s="39"/>
      <c r="F8" s="121">
        <v>0.83660000000000001</v>
      </c>
      <c r="G8" s="121">
        <v>0.80130000000000001</v>
      </c>
      <c r="H8" s="121">
        <v>0.99239999999999995</v>
      </c>
      <c r="I8" s="100">
        <f>I7/I11</f>
        <v>0.83573515689044442</v>
      </c>
    </row>
    <row r="9" spans="1:9" x14ac:dyDescent="0.25">
      <c r="A9" s="151" t="s">
        <v>76</v>
      </c>
      <c r="B9" s="28"/>
      <c r="C9" s="224" t="s">
        <v>110</v>
      </c>
      <c r="D9" s="224"/>
      <c r="E9" s="39"/>
      <c r="F9" s="180">
        <v>68904.81</v>
      </c>
      <c r="G9" s="180">
        <v>34903.97</v>
      </c>
      <c r="H9" s="180">
        <v>276.33587999999997</v>
      </c>
      <c r="I9" s="167">
        <f>SUM(F9:H9)</f>
        <v>104085.11588</v>
      </c>
    </row>
    <row r="10" spans="1:9" x14ac:dyDescent="0.25">
      <c r="A10" s="160"/>
      <c r="B10" s="160"/>
      <c r="C10" s="161" t="s">
        <v>74</v>
      </c>
      <c r="D10" s="161"/>
      <c r="E10" s="161"/>
      <c r="F10" s="235">
        <v>0.16339999999999999</v>
      </c>
      <c r="G10" s="235">
        <v>0.19869999999999999</v>
      </c>
      <c r="H10" s="235">
        <v>7.6E-3</v>
      </c>
      <c r="I10" s="100">
        <f>I9/I11</f>
        <v>0.16426482082568497</v>
      </c>
    </row>
    <row r="11" spans="1:9" ht="15" customHeight="1" x14ac:dyDescent="0.25">
      <c r="A11" s="280" t="s">
        <v>68</v>
      </c>
      <c r="B11" s="280"/>
      <c r="C11" s="212" t="s">
        <v>110</v>
      </c>
      <c r="D11" s="212"/>
      <c r="E11" s="213"/>
      <c r="F11" s="234">
        <v>421654</v>
      </c>
      <c r="G11" s="234">
        <v>175704.19</v>
      </c>
      <c r="H11" s="234">
        <v>36283.97</v>
      </c>
      <c r="I11" s="83">
        <f>SUM(F11:H11)</f>
        <v>633642.15999999992</v>
      </c>
    </row>
    <row r="12" spans="1:9" x14ac:dyDescent="0.25">
      <c r="A12" s="216"/>
      <c r="B12" s="216"/>
      <c r="C12" s="161" t="s">
        <v>74</v>
      </c>
      <c r="D12" s="47"/>
      <c r="E12" s="47"/>
      <c r="F12" s="235">
        <v>1</v>
      </c>
      <c r="G12" s="235">
        <v>1</v>
      </c>
      <c r="H12" s="235">
        <v>1</v>
      </c>
      <c r="I12" s="252">
        <f>I8+I10</f>
        <v>0.99999997771612936</v>
      </c>
    </row>
    <row r="15" spans="1:9" x14ac:dyDescent="0.25">
      <c r="B15" s="228"/>
    </row>
  </sheetData>
  <mergeCells count="3">
    <mergeCell ref="A3:H3"/>
    <mergeCell ref="F4:H4"/>
    <mergeCell ref="A11:B1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7"/>
  <sheetViews>
    <sheetView topLeftCell="A7" workbookViewId="0">
      <selection activeCell="A19" sqref="A19:XFD54"/>
    </sheetView>
  </sheetViews>
  <sheetFormatPr defaultRowHeight="15" x14ac:dyDescent="0.25"/>
  <cols>
    <col min="1" max="1" width="12.5703125" customWidth="1"/>
    <col min="2" max="2" width="4.140625" customWidth="1"/>
    <col min="4" max="4" width="10.85546875" customWidth="1"/>
    <col min="5" max="6" width="9.140625" style="94" customWidth="1"/>
    <col min="7" max="7" width="5" customWidth="1"/>
    <col min="11" max="11" width="11.7109375" customWidth="1"/>
  </cols>
  <sheetData>
    <row r="1" spans="1:20" x14ac:dyDescent="0.25">
      <c r="A1" s="276" t="s">
        <v>145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spans="1:20" s="94" customFormat="1" x14ac:dyDescent="0.25">
      <c r="A2" s="276"/>
      <c r="B2" s="276"/>
      <c r="C2" s="276"/>
      <c r="D2" s="276"/>
      <c r="E2" s="276"/>
      <c r="F2" s="276"/>
      <c r="G2" s="276"/>
      <c r="H2" s="276"/>
      <c r="I2" s="276"/>
      <c r="J2" s="276"/>
      <c r="K2" s="276"/>
      <c r="M2" s="164"/>
      <c r="N2" s="164"/>
      <c r="O2" s="164"/>
      <c r="P2" s="164"/>
      <c r="Q2" s="164"/>
      <c r="R2" s="164"/>
      <c r="S2" s="164"/>
      <c r="T2" s="164"/>
    </row>
    <row r="3" spans="1:20" x14ac:dyDescent="0.25">
      <c r="M3" s="164"/>
      <c r="N3" s="164"/>
      <c r="O3" s="164"/>
      <c r="P3" s="164"/>
      <c r="Q3" s="164"/>
      <c r="R3" s="164"/>
      <c r="S3" s="164"/>
      <c r="T3" s="164"/>
    </row>
    <row r="4" spans="1:20" x14ac:dyDescent="0.25">
      <c r="A4" s="10"/>
      <c r="B4" s="11"/>
      <c r="C4" s="62"/>
      <c r="D4" s="282" t="s">
        <v>72</v>
      </c>
      <c r="E4" s="282"/>
      <c r="F4" s="282"/>
      <c r="G4" s="282"/>
      <c r="H4" s="282"/>
      <c r="I4" s="282"/>
      <c r="J4" s="282"/>
      <c r="K4" s="49"/>
      <c r="M4" s="164"/>
      <c r="N4" s="164"/>
      <c r="O4" s="164"/>
      <c r="P4" s="164"/>
      <c r="Q4" s="164"/>
      <c r="R4" s="164"/>
      <c r="S4" s="164"/>
      <c r="T4" s="164"/>
    </row>
    <row r="5" spans="1:20" x14ac:dyDescent="0.25">
      <c r="A5" s="11"/>
      <c r="B5" s="11"/>
      <c r="C5" s="62"/>
      <c r="D5" s="267" t="s">
        <v>42</v>
      </c>
      <c r="E5" s="267"/>
      <c r="F5" s="267"/>
      <c r="G5" s="16"/>
      <c r="H5" s="267" t="s">
        <v>41</v>
      </c>
      <c r="I5" s="267"/>
      <c r="J5" s="267"/>
      <c r="K5" s="67"/>
      <c r="M5" s="164"/>
      <c r="N5" s="164"/>
      <c r="O5" s="164"/>
      <c r="P5" s="164"/>
      <c r="Q5" s="164"/>
      <c r="R5" s="164"/>
      <c r="S5" s="164"/>
      <c r="T5" s="164"/>
    </row>
    <row r="6" spans="1:20" ht="38.25" x14ac:dyDescent="0.25">
      <c r="A6" s="10" t="s">
        <v>80</v>
      </c>
      <c r="B6" s="11"/>
      <c r="C6" s="62"/>
      <c r="D6" s="49" t="s">
        <v>23</v>
      </c>
      <c r="E6" s="68" t="s">
        <v>10</v>
      </c>
      <c r="F6" s="68" t="s">
        <v>64</v>
      </c>
      <c r="G6" s="62"/>
      <c r="H6" s="49" t="s">
        <v>9</v>
      </c>
      <c r="I6" s="68" t="s">
        <v>10</v>
      </c>
      <c r="J6" s="68" t="s">
        <v>64</v>
      </c>
      <c r="K6" s="68" t="s">
        <v>108</v>
      </c>
      <c r="M6" s="164"/>
      <c r="N6" s="164"/>
      <c r="O6" s="164"/>
      <c r="P6" s="164"/>
      <c r="Q6" s="164"/>
      <c r="R6" s="164"/>
      <c r="S6" s="164"/>
      <c r="T6" s="164"/>
    </row>
    <row r="7" spans="1:20" x14ac:dyDescent="0.25">
      <c r="K7" s="25"/>
      <c r="M7" s="174"/>
      <c r="N7" s="174"/>
      <c r="O7" s="164"/>
      <c r="P7" s="164"/>
      <c r="Q7" s="164"/>
      <c r="R7" s="164"/>
      <c r="S7" s="164"/>
      <c r="T7" s="164"/>
    </row>
    <row r="8" spans="1:20" ht="26.25" x14ac:dyDescent="0.25">
      <c r="A8" s="69" t="s">
        <v>55</v>
      </c>
      <c r="B8" s="281" t="s">
        <v>110</v>
      </c>
      <c r="C8" s="281"/>
      <c r="D8" s="90">
        <v>248381</v>
      </c>
      <c r="E8" s="148">
        <v>1175.027</v>
      </c>
      <c r="F8" s="148">
        <v>10143.01</v>
      </c>
      <c r="G8" s="90"/>
      <c r="H8" s="90">
        <v>287337.2</v>
      </c>
      <c r="I8" s="90">
        <v>98960.51</v>
      </c>
      <c r="J8" s="90">
        <v>35320.17</v>
      </c>
      <c r="K8" s="144">
        <v>681316.9</v>
      </c>
      <c r="L8" s="166"/>
      <c r="M8" s="174"/>
      <c r="N8" s="174"/>
      <c r="O8" s="164"/>
      <c r="P8" s="127"/>
      <c r="Q8" s="164"/>
      <c r="R8" s="164"/>
      <c r="S8" s="164"/>
      <c r="T8" s="164"/>
    </row>
    <row r="9" spans="1:20" x14ac:dyDescent="0.25">
      <c r="A9" s="63"/>
      <c r="B9" s="39" t="s">
        <v>74</v>
      </c>
      <c r="D9" s="145">
        <v>0.36459999999999998</v>
      </c>
      <c r="E9" s="145">
        <v>1.6999999999999999E-3</v>
      </c>
      <c r="F9" s="145">
        <v>1.49E-2</v>
      </c>
      <c r="G9" s="133"/>
      <c r="H9" s="145">
        <v>0.42170000000000002</v>
      </c>
      <c r="I9" s="145">
        <v>0.1452</v>
      </c>
      <c r="J9" s="145">
        <v>5.1799999999999999E-2</v>
      </c>
      <c r="K9" s="147">
        <v>1</v>
      </c>
      <c r="M9" s="182"/>
      <c r="N9" s="182"/>
      <c r="O9" s="173"/>
      <c r="P9" s="164"/>
      <c r="Q9" s="164"/>
      <c r="R9" s="164"/>
      <c r="S9" s="164"/>
      <c r="T9" s="164"/>
    </row>
    <row r="10" spans="1:20" ht="26.25" x14ac:dyDescent="0.25">
      <c r="A10" s="69" t="s">
        <v>56</v>
      </c>
      <c r="B10" s="281" t="s">
        <v>110</v>
      </c>
      <c r="C10" s="281"/>
      <c r="D10" s="90">
        <v>215845.4</v>
      </c>
      <c r="E10" s="148">
        <v>588.53629999999998</v>
      </c>
      <c r="F10" s="148">
        <v>1462.6410000000001</v>
      </c>
      <c r="G10" s="91"/>
      <c r="H10" s="92">
        <v>150238.5</v>
      </c>
      <c r="I10" s="92">
        <v>42510.75</v>
      </c>
      <c r="J10" s="92">
        <v>10519.96</v>
      </c>
      <c r="K10" s="144">
        <v>421165.8</v>
      </c>
      <c r="M10" s="182"/>
      <c r="N10" s="182"/>
      <c r="O10" s="164"/>
      <c r="P10" s="164"/>
      <c r="Q10" s="164"/>
      <c r="R10" s="164"/>
      <c r="S10" s="164"/>
      <c r="T10" s="164"/>
    </row>
    <row r="11" spans="1:20" x14ac:dyDescent="0.25">
      <c r="A11" s="63"/>
      <c r="B11" s="39" t="s">
        <v>74</v>
      </c>
      <c r="D11" s="146">
        <v>0.51249999999999996</v>
      </c>
      <c r="E11" s="146">
        <v>1.4E-3</v>
      </c>
      <c r="F11" s="146">
        <v>3.5000000000000001E-3</v>
      </c>
      <c r="G11" s="134"/>
      <c r="H11" s="146">
        <v>0.35670000000000002</v>
      </c>
      <c r="I11" s="146">
        <v>0.1009</v>
      </c>
      <c r="J11" s="146">
        <v>2.5000000000000001E-2</v>
      </c>
      <c r="K11" s="147">
        <v>1</v>
      </c>
      <c r="M11" s="182"/>
      <c r="N11" s="182"/>
      <c r="O11" s="164"/>
      <c r="P11" s="164"/>
      <c r="Q11" s="164"/>
      <c r="R11" s="164"/>
      <c r="S11" s="164"/>
      <c r="T11" s="164"/>
    </row>
    <row r="12" spans="1:20" ht="39" x14ac:dyDescent="0.25">
      <c r="A12" s="61" t="s">
        <v>57</v>
      </c>
      <c r="B12" s="281" t="s">
        <v>110</v>
      </c>
      <c r="C12" s="281"/>
      <c r="D12" s="90">
        <v>74918.320000000007</v>
      </c>
      <c r="E12" s="148">
        <v>320.0883</v>
      </c>
      <c r="F12" s="148">
        <v>324.50330000000002</v>
      </c>
      <c r="G12" s="90"/>
      <c r="H12" s="90">
        <v>59974.61</v>
      </c>
      <c r="I12" s="90">
        <v>36152.32</v>
      </c>
      <c r="J12" s="90">
        <v>3885.21</v>
      </c>
      <c r="K12" s="144">
        <v>175575.1</v>
      </c>
      <c r="M12" s="182"/>
      <c r="N12" s="182"/>
      <c r="O12" s="164"/>
      <c r="P12" s="164"/>
      <c r="Q12" s="164"/>
      <c r="R12" s="164"/>
      <c r="S12" s="164"/>
      <c r="T12" s="164"/>
    </row>
    <row r="13" spans="1:20" x14ac:dyDescent="0.25">
      <c r="A13" s="64"/>
      <c r="B13" s="39" t="s">
        <v>74</v>
      </c>
      <c r="D13" s="145">
        <v>0.42670000000000002</v>
      </c>
      <c r="E13" s="145">
        <v>1.8E-3</v>
      </c>
      <c r="F13" s="145">
        <v>1.8E-3</v>
      </c>
      <c r="G13" s="133"/>
      <c r="H13" s="145">
        <v>0.34160000000000001</v>
      </c>
      <c r="I13" s="145">
        <v>0.2059</v>
      </c>
      <c r="J13" s="145">
        <v>2.2100000000000002E-2</v>
      </c>
      <c r="K13" s="147">
        <v>1</v>
      </c>
      <c r="M13" s="182"/>
      <c r="N13" s="182"/>
      <c r="O13" s="164"/>
      <c r="P13" s="164"/>
      <c r="Q13" s="164"/>
      <c r="R13" s="164"/>
      <c r="S13" s="164"/>
      <c r="T13" s="164"/>
    </row>
    <row r="14" spans="1:20" ht="39" x14ac:dyDescent="0.25">
      <c r="A14" s="61" t="s">
        <v>73</v>
      </c>
      <c r="B14" s="281" t="s">
        <v>110</v>
      </c>
      <c r="C14" s="281"/>
      <c r="D14" s="90">
        <v>15145.04</v>
      </c>
      <c r="E14" s="148">
        <v>33.587800000000001</v>
      </c>
      <c r="F14" s="148">
        <v>679.38930000000005</v>
      </c>
      <c r="G14" s="90"/>
      <c r="H14" s="90">
        <v>4306.87</v>
      </c>
      <c r="I14" s="90">
        <v>4096.183</v>
      </c>
      <c r="J14" s="90">
        <v>11772.52</v>
      </c>
      <c r="K14" s="144">
        <v>36033.589999999997</v>
      </c>
      <c r="M14" s="182"/>
      <c r="N14" s="182"/>
      <c r="O14" s="164"/>
      <c r="P14" s="164"/>
      <c r="Q14" s="164"/>
      <c r="R14" s="164"/>
      <c r="S14" s="164"/>
      <c r="T14" s="164"/>
    </row>
    <row r="15" spans="1:20" x14ac:dyDescent="0.25">
      <c r="A15" s="206"/>
      <c r="B15" s="161" t="s">
        <v>74</v>
      </c>
      <c r="C15" s="156"/>
      <c r="D15" s="207">
        <v>0.42030000000000001</v>
      </c>
      <c r="E15" s="207">
        <v>8.9999999999999998E-4</v>
      </c>
      <c r="F15" s="207">
        <v>1.89E-2</v>
      </c>
      <c r="G15" s="207"/>
      <c r="H15" s="207">
        <v>0.1195</v>
      </c>
      <c r="I15" s="207">
        <v>0.1137</v>
      </c>
      <c r="J15" s="207">
        <v>0.32669999999999999</v>
      </c>
      <c r="K15" s="208">
        <v>1</v>
      </c>
      <c r="M15" s="182"/>
      <c r="N15" s="182"/>
      <c r="O15" s="164"/>
      <c r="P15" s="164"/>
      <c r="Q15" s="164"/>
      <c r="R15" s="164"/>
      <c r="S15" s="164"/>
      <c r="T15" s="164"/>
    </row>
    <row r="16" spans="1:20" s="164" customFormat="1" x14ac:dyDescent="0.25">
      <c r="A16" s="198" t="s">
        <v>139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</row>
    <row r="17" spans="13:20" x14ac:dyDescent="0.25">
      <c r="M17" s="164"/>
      <c r="N17" s="164"/>
      <c r="O17" s="164"/>
      <c r="P17" s="164"/>
      <c r="Q17" s="164"/>
      <c r="R17" s="164"/>
      <c r="S17" s="164"/>
      <c r="T17" s="164"/>
    </row>
  </sheetData>
  <mergeCells count="8">
    <mergeCell ref="B12:C12"/>
    <mergeCell ref="B14:C14"/>
    <mergeCell ref="B10:C10"/>
    <mergeCell ref="D5:F5"/>
    <mergeCell ref="A1:K2"/>
    <mergeCell ref="D4:J4"/>
    <mergeCell ref="H5:J5"/>
    <mergeCell ref="B8:C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L11"/>
  <sheetViews>
    <sheetView workbookViewId="0">
      <selection activeCell="H25" sqref="H25"/>
    </sheetView>
  </sheetViews>
  <sheetFormatPr defaultRowHeight="15" x14ac:dyDescent="0.25"/>
  <cols>
    <col min="1" max="1" width="4.140625" style="228" customWidth="1"/>
    <col min="2" max="2" width="9.140625" style="228"/>
    <col min="3" max="3" width="10.85546875" style="228" customWidth="1"/>
    <col min="4" max="5" width="9.140625" style="228" customWidth="1"/>
    <col min="6" max="6" width="5" style="228" customWidth="1"/>
    <col min="7" max="9" width="9.140625" style="228"/>
    <col min="10" max="10" width="11.7109375" style="228" customWidth="1"/>
    <col min="11" max="16384" width="9.140625" style="228"/>
  </cols>
  <sheetData>
    <row r="1" spans="2:12" ht="31.5" customHeight="1" x14ac:dyDescent="0.25">
      <c r="B1" s="279" t="s">
        <v>135</v>
      </c>
      <c r="C1" s="279"/>
      <c r="D1" s="279"/>
      <c r="E1" s="279"/>
      <c r="F1" s="279"/>
      <c r="G1" s="279"/>
      <c r="H1" s="279"/>
      <c r="I1" s="279"/>
      <c r="J1" s="255"/>
    </row>
    <row r="2" spans="2:12" x14ac:dyDescent="0.25">
      <c r="B2" s="152"/>
      <c r="C2" s="152"/>
      <c r="D2" s="152"/>
      <c r="E2" s="152"/>
      <c r="F2" s="152"/>
      <c r="G2" s="267" t="s">
        <v>41</v>
      </c>
      <c r="H2" s="267"/>
      <c r="I2" s="267"/>
      <c r="J2" s="251"/>
    </row>
    <row r="3" spans="2:12" ht="38.25" x14ac:dyDescent="0.25">
      <c r="B3" s="260" t="s">
        <v>3</v>
      </c>
      <c r="C3" s="260"/>
      <c r="D3" s="154"/>
      <c r="E3" s="154"/>
      <c r="F3" s="154"/>
      <c r="G3" s="259" t="s">
        <v>9</v>
      </c>
      <c r="H3" s="68" t="s">
        <v>10</v>
      </c>
      <c r="I3" s="68" t="s">
        <v>64</v>
      </c>
      <c r="J3" s="68" t="s">
        <v>51</v>
      </c>
    </row>
    <row r="5" spans="2:12" x14ac:dyDescent="0.25">
      <c r="B5" s="150" t="s">
        <v>77</v>
      </c>
      <c r="C5" s="1"/>
      <c r="D5" s="261" t="s">
        <v>110</v>
      </c>
      <c r="E5" s="261"/>
      <c r="F5" s="261"/>
      <c r="G5" s="90">
        <f>G9-G7</f>
        <v>160297.4</v>
      </c>
      <c r="H5" s="234">
        <f>H9-H7</f>
        <v>53134.320000000007</v>
      </c>
      <c r="I5" s="234">
        <f>I9-I7</f>
        <v>14982.04</v>
      </c>
      <c r="J5" s="167">
        <f>SUM(G5:I5)</f>
        <v>228413.76</v>
      </c>
    </row>
    <row r="6" spans="2:12" x14ac:dyDescent="0.25">
      <c r="B6" s="39"/>
      <c r="C6" s="28"/>
      <c r="D6" s="39" t="s">
        <v>74</v>
      </c>
      <c r="E6" s="39"/>
      <c r="F6" s="39"/>
      <c r="G6" s="121">
        <f>G5/G9</f>
        <v>0.74264913683590195</v>
      </c>
      <c r="H6" s="121">
        <f>H5/H9</f>
        <v>0.70922999875063941</v>
      </c>
      <c r="I6" s="121">
        <f>I5/I9</f>
        <v>0.9892374004954757</v>
      </c>
      <c r="J6" s="100">
        <f>J5/J9</f>
        <v>0.74667283146778818</v>
      </c>
    </row>
    <row r="7" spans="2:12" x14ac:dyDescent="0.25">
      <c r="B7" s="151" t="s">
        <v>76</v>
      </c>
      <c r="C7" s="28"/>
      <c r="D7" s="262" t="s">
        <v>110</v>
      </c>
      <c r="E7" s="262"/>
      <c r="F7" s="39"/>
      <c r="G7" s="180">
        <v>55548</v>
      </c>
      <c r="H7" s="180">
        <v>21784</v>
      </c>
      <c r="I7" s="180">
        <v>163</v>
      </c>
      <c r="J7" s="167">
        <f>SUM(G7:I7)</f>
        <v>77495</v>
      </c>
      <c r="L7" s="166"/>
    </row>
    <row r="8" spans="2:12" x14ac:dyDescent="0.25">
      <c r="B8" s="160"/>
      <c r="C8" s="160"/>
      <c r="D8" s="161" t="s">
        <v>74</v>
      </c>
      <c r="E8" s="161"/>
      <c r="F8" s="161"/>
      <c r="G8" s="235">
        <f>G7/G9</f>
        <v>0.257350863164098</v>
      </c>
      <c r="H8" s="235">
        <f>H7/H9</f>
        <v>0.29077000124936059</v>
      </c>
      <c r="I8" s="235">
        <f>I7/I9</f>
        <v>1.0762599504524253E-2</v>
      </c>
      <c r="J8" s="100">
        <f>J7/J9</f>
        <v>0.25332716853221204</v>
      </c>
    </row>
    <row r="9" spans="2:12" ht="15" customHeight="1" x14ac:dyDescent="0.25">
      <c r="B9" s="280" t="s">
        <v>68</v>
      </c>
      <c r="C9" s="280"/>
      <c r="D9" s="264" t="s">
        <v>110</v>
      </c>
      <c r="E9" s="264"/>
      <c r="F9" s="262"/>
      <c r="G9" s="90">
        <v>215845.4</v>
      </c>
      <c r="H9" s="90">
        <v>74918.320000000007</v>
      </c>
      <c r="I9" s="90">
        <v>15145.04</v>
      </c>
      <c r="J9" s="83">
        <f>SUM(G9:I9)</f>
        <v>305908.75999999995</v>
      </c>
    </row>
    <row r="10" spans="2:12" x14ac:dyDescent="0.25">
      <c r="B10" s="263"/>
      <c r="C10" s="263"/>
      <c r="D10" s="161" t="s">
        <v>74</v>
      </c>
      <c r="E10" s="47"/>
      <c r="F10" s="47"/>
      <c r="G10" s="235">
        <v>1</v>
      </c>
      <c r="H10" s="235">
        <v>1</v>
      </c>
      <c r="I10" s="235">
        <v>1</v>
      </c>
      <c r="J10" s="252">
        <f>J6+J8</f>
        <v>1.0000000000000002</v>
      </c>
    </row>
    <row r="11" spans="2:12" s="164" customFormat="1" x14ac:dyDescent="0.25">
      <c r="B11" s="198" t="s">
        <v>139</v>
      </c>
      <c r="C11" s="192"/>
      <c r="D11" s="192"/>
      <c r="E11" s="192"/>
      <c r="F11" s="192"/>
    </row>
  </sheetData>
  <mergeCells count="3">
    <mergeCell ref="B1:I1"/>
    <mergeCell ref="G2:I2"/>
    <mergeCell ref="B9:C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9"/>
  <sheetViews>
    <sheetView workbookViewId="0">
      <selection sqref="A1:N1"/>
    </sheetView>
  </sheetViews>
  <sheetFormatPr defaultRowHeight="15" x14ac:dyDescent="0.25"/>
  <cols>
    <col min="5" max="5" width="4.28515625" customWidth="1"/>
    <col min="7" max="7" width="4.42578125" customWidth="1"/>
    <col min="9" max="9" width="4.140625" customWidth="1"/>
    <col min="11" max="11" width="4.28515625" customWidth="1"/>
    <col min="13" max="13" width="4" customWidth="1"/>
    <col min="15" max="15" width="4" style="199" customWidth="1"/>
    <col min="16" max="16" width="11.28515625" style="199" customWidth="1"/>
  </cols>
  <sheetData>
    <row r="1" spans="1:17" x14ac:dyDescent="0.25">
      <c r="A1" s="283" t="s">
        <v>144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10"/>
      <c r="P1"/>
    </row>
    <row r="2" spans="1:17" x14ac:dyDescent="0.25">
      <c r="A2" s="2"/>
    </row>
    <row r="3" spans="1:17" x14ac:dyDescent="0.25">
      <c r="A3" s="11"/>
      <c r="B3" s="11"/>
      <c r="C3" s="11"/>
      <c r="D3" s="54" t="s">
        <v>31</v>
      </c>
      <c r="E3" s="10"/>
      <c r="F3" s="54" t="s">
        <v>46</v>
      </c>
      <c r="G3" s="10"/>
      <c r="H3" s="54" t="s">
        <v>47</v>
      </c>
      <c r="I3" s="10"/>
      <c r="J3" s="54" t="s">
        <v>48</v>
      </c>
      <c r="K3" s="10"/>
      <c r="L3" s="54" t="s">
        <v>49</v>
      </c>
      <c r="M3" s="10"/>
      <c r="N3" s="54" t="s">
        <v>50</v>
      </c>
      <c r="O3" s="153"/>
      <c r="P3" s="229" t="s">
        <v>51</v>
      </c>
    </row>
    <row r="4" spans="1:17" x14ac:dyDescent="0.25">
      <c r="A4" s="11"/>
      <c r="B4" s="11"/>
      <c r="C4" s="11"/>
      <c r="D4" s="54" t="s">
        <v>32</v>
      </c>
      <c r="E4" s="10"/>
      <c r="F4" s="54" t="s">
        <v>33</v>
      </c>
      <c r="G4" s="10"/>
      <c r="H4" s="54" t="s">
        <v>34</v>
      </c>
      <c r="I4" s="10"/>
      <c r="J4" s="54" t="s">
        <v>35</v>
      </c>
      <c r="K4" s="10"/>
      <c r="L4" s="54" t="s">
        <v>36</v>
      </c>
      <c r="M4" s="10"/>
      <c r="N4" s="54" t="s">
        <v>37</v>
      </c>
      <c r="O4" s="153"/>
      <c r="P4" s="218" t="s">
        <v>113</v>
      </c>
    </row>
    <row r="6" spans="1:17" x14ac:dyDescent="0.25">
      <c r="A6" s="266" t="s">
        <v>4</v>
      </c>
      <c r="B6" s="266"/>
      <c r="D6" s="84">
        <v>190758.734</v>
      </c>
      <c r="E6" s="81"/>
      <c r="F6" s="84">
        <v>495032.8</v>
      </c>
      <c r="G6" s="81"/>
      <c r="H6" s="84">
        <v>329767.5</v>
      </c>
      <c r="I6" s="81"/>
      <c r="J6" s="84">
        <v>170073.1</v>
      </c>
      <c r="K6" s="81"/>
      <c r="L6" s="84">
        <v>101479.3</v>
      </c>
      <c r="M6" s="81"/>
      <c r="N6" s="84">
        <v>63859.17</v>
      </c>
      <c r="O6" s="167"/>
      <c r="P6" s="200">
        <f>SUM(D6:N6)</f>
        <v>1350970.6040000001</v>
      </c>
      <c r="Q6" s="79"/>
    </row>
    <row r="7" spans="1:17" x14ac:dyDescent="0.25">
      <c r="A7" s="270" t="s">
        <v>78</v>
      </c>
      <c r="B7" s="270"/>
      <c r="C7" s="270"/>
      <c r="D7" s="98">
        <v>0.14119999999999999</v>
      </c>
      <c r="E7" s="100"/>
      <c r="F7" s="98">
        <v>0.3664</v>
      </c>
      <c r="G7" s="100"/>
      <c r="H7" s="98">
        <v>0.24410000000000001</v>
      </c>
      <c r="I7" s="100"/>
      <c r="J7" s="98">
        <v>0.12590000000000001</v>
      </c>
      <c r="K7" s="100"/>
      <c r="L7" s="98">
        <v>7.51E-2</v>
      </c>
      <c r="M7" s="100"/>
      <c r="N7" s="98">
        <v>4.7300000000000002E-2</v>
      </c>
      <c r="O7" s="100"/>
      <c r="P7" s="98">
        <f>SUM(D7:N7)</f>
        <v>1</v>
      </c>
    </row>
    <row r="8" spans="1:17" x14ac:dyDescent="0.25">
      <c r="A8" s="284"/>
      <c r="B8" s="284"/>
      <c r="C8" s="284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56"/>
      <c r="P8" s="156"/>
    </row>
    <row r="9" spans="1:17" s="164" customFormat="1" x14ac:dyDescent="0.25">
      <c r="A9" s="141" t="s">
        <v>137</v>
      </c>
    </row>
  </sheetData>
  <mergeCells count="3">
    <mergeCell ref="A6:B6"/>
    <mergeCell ref="A1:N1"/>
    <mergeCell ref="A7:C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33"/>
  <sheetViews>
    <sheetView topLeftCell="A7" workbookViewId="0">
      <selection activeCell="J16" sqref="J16"/>
    </sheetView>
  </sheetViews>
  <sheetFormatPr defaultRowHeight="15" x14ac:dyDescent="0.25"/>
  <cols>
    <col min="15" max="15" width="11.28515625" bestFit="1" customWidth="1"/>
  </cols>
  <sheetData>
    <row r="1" spans="1:15" x14ac:dyDescent="0.25">
      <c r="A1" s="283" t="s">
        <v>121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</row>
    <row r="2" spans="1:15" x14ac:dyDescent="0.25">
      <c r="A2" s="150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</row>
    <row r="3" spans="1:15" x14ac:dyDescent="0.25">
      <c r="A3" s="154"/>
      <c r="B3" s="154"/>
      <c r="C3" s="154"/>
      <c r="D3" s="209" t="s">
        <v>31</v>
      </c>
      <c r="E3" s="153"/>
      <c r="F3" s="209" t="s">
        <v>46</v>
      </c>
      <c r="G3" s="153"/>
      <c r="H3" s="209" t="s">
        <v>47</v>
      </c>
      <c r="I3" s="153"/>
      <c r="J3" s="209" t="s">
        <v>48</v>
      </c>
      <c r="K3" s="153"/>
      <c r="L3" s="209" t="s">
        <v>49</v>
      </c>
      <c r="M3" s="153"/>
      <c r="N3" s="209" t="s">
        <v>50</v>
      </c>
      <c r="O3" s="250" t="s">
        <v>51</v>
      </c>
    </row>
    <row r="4" spans="1:15" x14ac:dyDescent="0.25">
      <c r="A4" s="154"/>
      <c r="B4" s="154"/>
      <c r="C4" s="154"/>
      <c r="D4" s="209" t="s">
        <v>32</v>
      </c>
      <c r="E4" s="153"/>
      <c r="F4" s="209" t="s">
        <v>33</v>
      </c>
      <c r="G4" s="153"/>
      <c r="H4" s="209" t="s">
        <v>34</v>
      </c>
      <c r="I4" s="153"/>
      <c r="J4" s="209" t="s">
        <v>35</v>
      </c>
      <c r="K4" s="153"/>
      <c r="L4" s="209" t="s">
        <v>36</v>
      </c>
      <c r="M4" s="153"/>
      <c r="N4" s="209" t="s">
        <v>37</v>
      </c>
      <c r="O4" s="250" t="s">
        <v>95</v>
      </c>
    </row>
    <row r="5" spans="1:15" x14ac:dyDescent="0.25">
      <c r="A5" s="199"/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228"/>
    </row>
    <row r="6" spans="1:15" x14ac:dyDescent="0.25">
      <c r="A6" s="266" t="s">
        <v>4</v>
      </c>
      <c r="B6" s="266"/>
      <c r="C6" s="199"/>
      <c r="D6" s="200">
        <v>210299.13</v>
      </c>
      <c r="E6" s="167"/>
      <c r="F6" s="200">
        <v>671409.38899999997</v>
      </c>
      <c r="G6" s="167"/>
      <c r="H6" s="200">
        <v>585170.30599999998</v>
      </c>
      <c r="I6" s="167"/>
      <c r="J6" s="200">
        <v>430048.04</v>
      </c>
      <c r="K6" s="167"/>
      <c r="L6" s="200">
        <v>290581.88</v>
      </c>
      <c r="M6" s="167"/>
      <c r="N6" s="200">
        <v>199896.29</v>
      </c>
      <c r="O6" s="230">
        <f>SUM(D6:N6)</f>
        <v>2387405.0350000001</v>
      </c>
    </row>
    <row r="7" spans="1:15" x14ac:dyDescent="0.25">
      <c r="A7" s="270" t="s">
        <v>114</v>
      </c>
      <c r="B7" s="270"/>
      <c r="C7" s="270"/>
      <c r="D7" s="98">
        <f>D6/O6</f>
        <v>8.80869089731144E-2</v>
      </c>
      <c r="E7" s="100"/>
      <c r="F7" s="98">
        <f>F6/O6</f>
        <v>0.2812297784234169</v>
      </c>
      <c r="G7" s="100"/>
      <c r="H7" s="98">
        <f>H6/O6</f>
        <v>0.2451072597323227</v>
      </c>
      <c r="I7" s="100"/>
      <c r="J7" s="98">
        <f>J6/O6</f>
        <v>0.18013199842313307</v>
      </c>
      <c r="K7" s="100"/>
      <c r="L7" s="98">
        <f>L6/O6</f>
        <v>0.12171452926503525</v>
      </c>
      <c r="M7" s="100"/>
      <c r="N7" s="98">
        <f>N6/O6</f>
        <v>8.3729525182977591E-2</v>
      </c>
      <c r="O7" s="98">
        <f>SUM(D7:N7)</f>
        <v>0.99999999999999989</v>
      </c>
    </row>
    <row r="8" spans="1:15" x14ac:dyDescent="0.25">
      <c r="A8" s="284"/>
      <c r="B8" s="284"/>
      <c r="C8" s="284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</row>
    <row r="9" spans="1:15" x14ac:dyDescent="0.25">
      <c r="I9" s="199"/>
      <c r="J9" s="199"/>
      <c r="K9" s="199"/>
      <c r="L9" s="199"/>
      <c r="M9" s="199"/>
      <c r="N9" s="199"/>
    </row>
    <row r="10" spans="1:15" x14ac:dyDescent="0.25">
      <c r="A10" s="174" t="s">
        <v>133</v>
      </c>
      <c r="B10" s="164"/>
      <c r="C10" s="164"/>
      <c r="D10" s="164"/>
      <c r="E10" s="164"/>
      <c r="F10" s="199"/>
      <c r="G10" s="199"/>
      <c r="H10" s="199"/>
      <c r="I10" s="199"/>
      <c r="J10" s="199"/>
      <c r="K10" s="199"/>
      <c r="L10" s="199"/>
      <c r="M10" s="199"/>
      <c r="N10" s="199"/>
    </row>
    <row r="11" spans="1:15" x14ac:dyDescent="0.25">
      <c r="A11" s="199"/>
      <c r="B11" s="199"/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</row>
    <row r="12" spans="1:15" x14ac:dyDescent="0.25">
      <c r="A12" s="199"/>
      <c r="B12" s="199"/>
      <c r="C12" s="199"/>
      <c r="D12" s="199"/>
      <c r="E12" s="199"/>
      <c r="F12" s="199"/>
      <c r="G12" s="199"/>
      <c r="H12" s="199"/>
      <c r="I12" s="199"/>
    </row>
    <row r="13" spans="1:15" x14ac:dyDescent="0.25">
      <c r="A13" s="199"/>
      <c r="B13" s="199"/>
      <c r="C13" s="199"/>
      <c r="D13" s="199"/>
      <c r="E13" s="199"/>
      <c r="F13" s="199"/>
      <c r="G13" s="199"/>
      <c r="H13" s="199"/>
      <c r="I13" s="199"/>
    </row>
    <row r="14" spans="1:15" x14ac:dyDescent="0.25">
      <c r="A14" s="199"/>
      <c r="B14" s="199"/>
      <c r="C14" s="199"/>
      <c r="D14" s="199"/>
      <c r="E14" s="199"/>
      <c r="F14" s="199"/>
      <c r="G14" s="199"/>
      <c r="H14" s="199"/>
      <c r="I14" s="199"/>
    </row>
    <row r="15" spans="1:15" x14ac:dyDescent="0.25">
      <c r="A15" s="199"/>
      <c r="B15" s="199"/>
      <c r="C15" s="199"/>
      <c r="D15" s="199"/>
      <c r="E15" s="199"/>
      <c r="F15" s="199"/>
      <c r="G15" s="199"/>
      <c r="H15" s="199"/>
      <c r="I15" s="199"/>
    </row>
    <row r="16" spans="1:15" x14ac:dyDescent="0.25">
      <c r="A16" s="199"/>
      <c r="B16" s="199"/>
      <c r="C16" s="199"/>
      <c r="D16" s="199"/>
      <c r="E16" s="199"/>
      <c r="F16" s="199"/>
      <c r="G16" s="199"/>
      <c r="H16" s="199"/>
      <c r="I16" s="199"/>
    </row>
    <row r="17" spans="1:9" x14ac:dyDescent="0.25">
      <c r="A17" s="199"/>
      <c r="B17" s="199"/>
      <c r="C17" s="199"/>
      <c r="D17" s="199"/>
      <c r="E17" s="199"/>
      <c r="F17" s="199"/>
      <c r="G17" s="199"/>
      <c r="H17" s="166"/>
      <c r="I17" s="199"/>
    </row>
    <row r="18" spans="1:9" x14ac:dyDescent="0.25">
      <c r="A18" s="199"/>
      <c r="B18" s="199"/>
      <c r="C18" s="199"/>
      <c r="D18" s="199"/>
      <c r="E18" s="199"/>
      <c r="F18" s="199"/>
      <c r="G18" s="199"/>
      <c r="H18" s="166"/>
      <c r="I18" s="199"/>
    </row>
    <row r="19" spans="1:9" x14ac:dyDescent="0.25">
      <c r="A19" s="199"/>
      <c r="B19" s="199"/>
      <c r="C19" s="199"/>
      <c r="D19" s="199"/>
      <c r="E19" s="199"/>
      <c r="F19" s="199"/>
      <c r="G19" s="199"/>
      <c r="H19" s="166"/>
      <c r="I19" s="199"/>
    </row>
    <row r="20" spans="1:9" x14ac:dyDescent="0.25">
      <c r="A20" s="199"/>
      <c r="B20" s="199"/>
      <c r="C20" s="199"/>
      <c r="D20" s="199"/>
      <c r="E20" s="199"/>
      <c r="F20" s="199"/>
      <c r="G20" s="199"/>
      <c r="H20" s="166"/>
      <c r="I20" s="199"/>
    </row>
    <row r="21" spans="1:9" x14ac:dyDescent="0.25">
      <c r="A21" s="199"/>
      <c r="B21" s="199"/>
      <c r="C21" s="199"/>
      <c r="D21" s="199"/>
      <c r="E21" s="199"/>
      <c r="F21" s="199"/>
      <c r="G21" s="199"/>
      <c r="H21" s="166"/>
      <c r="I21" s="199"/>
    </row>
    <row r="22" spans="1:9" x14ac:dyDescent="0.25">
      <c r="A22" s="199"/>
      <c r="B22" s="199"/>
      <c r="C22" s="199"/>
      <c r="D22" s="199"/>
      <c r="E22" s="199"/>
      <c r="F22" s="199"/>
      <c r="G22" s="199"/>
      <c r="H22" s="166"/>
      <c r="I22" s="199"/>
    </row>
    <row r="23" spans="1:9" x14ac:dyDescent="0.25">
      <c r="A23" s="199"/>
      <c r="B23" s="199"/>
      <c r="C23" s="199"/>
      <c r="D23" s="199"/>
      <c r="E23" s="199"/>
      <c r="F23" s="199"/>
      <c r="G23" s="199"/>
      <c r="H23" s="166"/>
      <c r="I23" s="199"/>
    </row>
    <row r="24" spans="1:9" x14ac:dyDescent="0.25">
      <c r="A24" s="199"/>
      <c r="B24" s="199"/>
      <c r="C24" s="199"/>
      <c r="D24" s="199"/>
      <c r="E24" s="199"/>
      <c r="F24" s="199"/>
      <c r="G24" s="199"/>
      <c r="H24" s="166"/>
      <c r="I24" s="199"/>
    </row>
    <row r="25" spans="1:9" x14ac:dyDescent="0.25">
      <c r="A25" s="199"/>
      <c r="B25" s="199"/>
      <c r="C25" s="199"/>
      <c r="D25" s="199"/>
      <c r="E25" s="199"/>
      <c r="F25" s="199"/>
      <c r="G25" s="199"/>
      <c r="H25" s="166"/>
      <c r="I25" s="199"/>
    </row>
    <row r="26" spans="1:9" x14ac:dyDescent="0.25">
      <c r="A26" s="199"/>
      <c r="B26" s="199"/>
      <c r="C26" s="199"/>
      <c r="D26" s="199"/>
      <c r="E26" s="199"/>
      <c r="F26" s="199"/>
      <c r="G26" s="199"/>
      <c r="H26" s="199"/>
      <c r="I26" s="199"/>
    </row>
    <row r="27" spans="1:9" x14ac:dyDescent="0.25">
      <c r="A27" s="199"/>
      <c r="B27" s="199"/>
      <c r="C27" s="199"/>
      <c r="D27" s="199"/>
      <c r="E27" s="199"/>
      <c r="F27" s="199"/>
      <c r="G27" s="199"/>
      <c r="H27" s="199"/>
      <c r="I27" s="199"/>
    </row>
    <row r="28" spans="1:9" x14ac:dyDescent="0.25">
      <c r="A28" s="199"/>
      <c r="B28" s="199"/>
      <c r="C28" s="199"/>
      <c r="D28" s="199"/>
      <c r="E28" s="199"/>
      <c r="F28" s="199"/>
      <c r="G28" s="199"/>
      <c r="H28" s="199"/>
      <c r="I28" s="199"/>
    </row>
    <row r="29" spans="1:9" x14ac:dyDescent="0.25">
      <c r="A29" s="199"/>
      <c r="B29" s="199"/>
      <c r="C29" s="199"/>
      <c r="D29" s="199"/>
      <c r="E29" s="199"/>
      <c r="F29" s="199"/>
      <c r="G29" s="199"/>
      <c r="H29" s="199"/>
      <c r="I29" s="199"/>
    </row>
    <row r="30" spans="1:9" x14ac:dyDescent="0.25">
      <c r="A30" s="199"/>
      <c r="B30" s="199"/>
      <c r="C30" s="199"/>
      <c r="D30" s="199"/>
      <c r="E30" s="199"/>
      <c r="F30" s="199"/>
      <c r="G30" s="199"/>
      <c r="H30" s="199"/>
      <c r="I30" s="199"/>
    </row>
    <row r="31" spans="1:9" x14ac:dyDescent="0.25">
      <c r="A31" s="199"/>
      <c r="B31" s="199"/>
      <c r="C31" s="199"/>
      <c r="D31" s="199"/>
      <c r="E31" s="199"/>
      <c r="F31" s="199"/>
      <c r="G31" s="199"/>
      <c r="H31" s="199"/>
      <c r="I31" s="199"/>
    </row>
    <row r="32" spans="1:9" x14ac:dyDescent="0.25">
      <c r="A32" s="199"/>
      <c r="B32" s="199"/>
      <c r="C32" s="199"/>
      <c r="D32" s="199"/>
      <c r="E32" s="199"/>
      <c r="F32" s="199"/>
      <c r="G32" s="199"/>
      <c r="H32" s="199"/>
      <c r="I32" s="199"/>
    </row>
    <row r="33" spans="1:9" x14ac:dyDescent="0.25">
      <c r="A33" s="199"/>
      <c r="B33" s="199"/>
      <c r="C33" s="199"/>
      <c r="D33" s="199"/>
      <c r="E33" s="199"/>
      <c r="F33" s="199"/>
      <c r="G33" s="199"/>
      <c r="H33" s="199"/>
      <c r="I33" s="199"/>
    </row>
  </sheetData>
  <mergeCells count="3">
    <mergeCell ref="A1:N1"/>
    <mergeCell ref="A6:B6"/>
    <mergeCell ref="A7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Table 1</vt:lpstr>
      <vt:lpstr>Table 2</vt:lpstr>
      <vt:lpstr>Table 3</vt:lpstr>
      <vt:lpstr>Table 4</vt:lpstr>
      <vt:lpstr>Table 5</vt:lpstr>
      <vt:lpstr>Table 6a </vt:lpstr>
      <vt:lpstr>Table 6b</vt:lpstr>
      <vt:lpstr>Table 7a.</vt:lpstr>
      <vt:lpstr>Table 7b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17.</vt:lpstr>
      <vt:lpstr>Table 18</vt:lpstr>
      <vt:lpstr>Table 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Harrell, Autumn T.</dc:creator>
  <cp:lastModifiedBy>Windows User</cp:lastModifiedBy>
  <dcterms:created xsi:type="dcterms:W3CDTF">2015-01-22T18:19:31Z</dcterms:created>
  <dcterms:modified xsi:type="dcterms:W3CDTF">2015-07-01T03:04:06Z</dcterms:modified>
</cp:coreProperties>
</file>