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66925"/>
  <mc:AlternateContent xmlns:mc="http://schemas.openxmlformats.org/markup-compatibility/2006">
    <mc:Choice Requires="x15">
      <x15ac:absPath xmlns:x15ac="http://schemas.microsoft.com/office/spreadsheetml/2010/11/ac" url="https://studentclearinghouse.sharepoint.com/sites/ResearchServicesfromZdrive/Shared Documents/Research Services/PUBLICATIONS/COVID19 Publications/Transfer Reports/Summer 2021 Special Rpt/Draft/"/>
    </mc:Choice>
  </mc:AlternateContent>
  <xr:revisionPtr revIDLastSave="2166" documentId="8_{ED1A71B9-5EB0-4CA8-8DA8-97FC1BCBFE25}" xr6:coauthVersionLast="47" xr6:coauthVersionMax="47" xr10:uidLastSave="{45DEAC28-32C0-44D9-86EC-78519C32B59C}"/>
  <bookViews>
    <workbookView xWindow="-108" yWindow="-108" windowWidth="23256" windowHeight="12576" tabRatio="699" xr2:uid="{00000000-000D-0000-FFFF-FFFF00000000}"/>
  </bookViews>
  <sheets>
    <sheet name="Year in Review" sheetId="8" r:id="rId1"/>
    <sheet name="Upward TR (2)" sheetId="7" state="hidden" r:id="rId2"/>
    <sheet name="Upward Transfer" sheetId="10" r:id="rId3"/>
    <sheet name="Persistence Post-Transfer" sheetId="12" r:id="rId4"/>
    <sheet name="HBCU_HSI_old" sheetId="11" state="hidden" r:id="rId5"/>
    <sheet name="HBCUs, HSIs" sheetId="13" r:id="rId6"/>
    <sheet name="About" sheetId="14"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7" i="13" l="1"/>
  <c r="S41" i="13"/>
  <c r="S39" i="13"/>
  <c r="S96" i="13"/>
  <c r="S95" i="13"/>
  <c r="S94" i="13"/>
  <c r="Q96" i="13"/>
  <c r="Q95" i="13"/>
  <c r="Q94" i="13"/>
  <c r="U28" i="13"/>
  <c r="U27" i="13"/>
  <c r="U26" i="13"/>
  <c r="U25" i="13"/>
  <c r="U24" i="13"/>
  <c r="S28" i="13"/>
  <c r="S27" i="13"/>
  <c r="S26" i="13"/>
  <c r="S25" i="13"/>
  <c r="S24" i="13"/>
  <c r="N28" i="13"/>
  <c r="N27" i="13"/>
  <c r="N26" i="13"/>
  <c r="N25" i="13"/>
  <c r="N24" i="13"/>
  <c r="L28" i="13"/>
  <c r="L27" i="13"/>
  <c r="L26" i="13"/>
  <c r="L25" i="13"/>
  <c r="L24" i="13"/>
  <c r="U110" i="11"/>
  <c r="U111" i="11"/>
  <c r="U112" i="11"/>
  <c r="U113" i="11"/>
  <c r="U114" i="11"/>
  <c r="U115" i="11"/>
  <c r="U116" i="11"/>
  <c r="S110" i="11"/>
  <c r="S111" i="11"/>
  <c r="S112" i="11"/>
  <c r="S113" i="11"/>
  <c r="S114" i="11"/>
  <c r="S115" i="11"/>
  <c r="S116" i="11"/>
  <c r="Q110" i="11"/>
  <c r="Q111" i="11"/>
  <c r="Q112" i="11"/>
  <c r="Q113" i="11"/>
  <c r="Q114" i="11"/>
  <c r="Q115" i="11"/>
  <c r="Q116" i="11"/>
  <c r="O110" i="11"/>
  <c r="O111" i="11"/>
  <c r="O112" i="11"/>
  <c r="O113" i="11"/>
  <c r="O114" i="11"/>
  <c r="O115" i="11"/>
  <c r="O116" i="11"/>
  <c r="T117" i="11"/>
  <c r="T118" i="11"/>
  <c r="R117" i="11"/>
  <c r="R118" i="11"/>
  <c r="P117" i="11"/>
  <c r="P118" i="11"/>
  <c r="N117" i="11"/>
  <c r="N118" i="11"/>
  <c r="L117" i="11"/>
  <c r="L118" i="11"/>
  <c r="J118" i="11"/>
  <c r="J117" i="11"/>
  <c r="U50" i="11"/>
  <c r="U51" i="11"/>
  <c r="U52" i="11"/>
  <c r="S50" i="11"/>
  <c r="S51" i="11"/>
  <c r="S52" i="11"/>
  <c r="Q50" i="11"/>
  <c r="Q51" i="11"/>
  <c r="Q52" i="11"/>
  <c r="O50" i="11"/>
  <c r="O51" i="11"/>
  <c r="O52" i="11"/>
  <c r="U44" i="11"/>
  <c r="U45" i="11"/>
  <c r="U46" i="11"/>
  <c r="S44" i="11"/>
  <c r="S45" i="11"/>
  <c r="S46" i="11"/>
  <c r="Q44" i="11"/>
  <c r="Q45" i="11"/>
  <c r="Q46" i="11"/>
  <c r="O45" i="11"/>
  <c r="O46" i="11"/>
  <c r="O44" i="11"/>
  <c r="U38" i="11"/>
  <c r="U39" i="11"/>
  <c r="U40" i="11"/>
  <c r="S38" i="11"/>
  <c r="S39" i="11"/>
  <c r="S40" i="11"/>
  <c r="Q38" i="11"/>
  <c r="Q39" i="11"/>
  <c r="Q40" i="11"/>
  <c r="O38" i="11"/>
  <c r="O39" i="11"/>
  <c r="O40" i="11"/>
  <c r="U32" i="11"/>
  <c r="U33" i="11"/>
  <c r="U34" i="11"/>
  <c r="S32" i="11"/>
  <c r="S33" i="11"/>
  <c r="S34" i="11"/>
  <c r="Q32" i="11"/>
  <c r="Q33" i="11"/>
  <c r="Q34" i="11"/>
  <c r="O33" i="11"/>
  <c r="O34" i="11"/>
  <c r="O32" i="11"/>
  <c r="U88" i="11"/>
  <c r="U89" i="11"/>
  <c r="U90" i="11"/>
  <c r="U91" i="11"/>
  <c r="U92" i="11"/>
  <c r="U93" i="11"/>
  <c r="U94" i="11"/>
  <c r="S88" i="11"/>
  <c r="S89" i="11"/>
  <c r="S90" i="11"/>
  <c r="S91" i="11"/>
  <c r="S92" i="11"/>
  <c r="S93" i="11"/>
  <c r="S94" i="11"/>
  <c r="Q88" i="11"/>
  <c r="Q89" i="11"/>
  <c r="Q90" i="11"/>
  <c r="Q91" i="11"/>
  <c r="Q92" i="11"/>
  <c r="Q93" i="11"/>
  <c r="Q94" i="11"/>
  <c r="O89" i="11"/>
  <c r="O90" i="11"/>
  <c r="O91" i="11"/>
  <c r="O92" i="11"/>
  <c r="O93" i="11"/>
  <c r="O94" i="11"/>
  <c r="O88" i="11"/>
  <c r="U121" i="11"/>
  <c r="U122" i="11"/>
  <c r="U123" i="11"/>
  <c r="U124" i="11"/>
  <c r="U125" i="11"/>
  <c r="U126" i="11"/>
  <c r="U127" i="11"/>
  <c r="S121" i="11"/>
  <c r="S122" i="11"/>
  <c r="S123" i="11"/>
  <c r="S124" i="11"/>
  <c r="S125" i="11"/>
  <c r="S126" i="11"/>
  <c r="S127" i="11"/>
  <c r="Q121" i="11"/>
  <c r="Q122" i="11"/>
  <c r="Q123" i="11"/>
  <c r="Q124" i="11"/>
  <c r="Q125" i="11"/>
  <c r="Q126" i="11"/>
  <c r="Q127" i="11"/>
  <c r="O121" i="11"/>
  <c r="O122" i="11"/>
  <c r="O123" i="11"/>
  <c r="O124" i="11"/>
  <c r="O125" i="11"/>
  <c r="O126" i="11"/>
  <c r="O127" i="11"/>
  <c r="U99" i="11"/>
  <c r="U100" i="11"/>
  <c r="U101" i="11"/>
  <c r="U102" i="11"/>
  <c r="U103" i="11"/>
  <c r="U104" i="11"/>
  <c r="U105" i="11"/>
  <c r="S99" i="11"/>
  <c r="S100" i="11"/>
  <c r="S101" i="11"/>
  <c r="S102" i="11"/>
  <c r="S103" i="11"/>
  <c r="S104" i="11"/>
  <c r="S105" i="11"/>
  <c r="Q99" i="11"/>
  <c r="Q100" i="11"/>
  <c r="Q101" i="11"/>
  <c r="Q102" i="11"/>
  <c r="Q103" i="11"/>
  <c r="Q104" i="11"/>
  <c r="Q105" i="11"/>
  <c r="O100" i="11"/>
  <c r="O101" i="11"/>
  <c r="O102" i="11"/>
  <c r="O103" i="11"/>
  <c r="O104" i="11"/>
  <c r="O105" i="11"/>
  <c r="O99" i="11"/>
  <c r="V22" i="11"/>
  <c r="T22" i="11"/>
  <c r="R22" i="11"/>
  <c r="P22" i="11"/>
  <c r="N22" i="11"/>
  <c r="L22" i="11"/>
  <c r="J22" i="11"/>
  <c r="V9" i="11"/>
  <c r="T9" i="11"/>
  <c r="R9" i="11"/>
  <c r="P9" i="11"/>
  <c r="N9" i="11"/>
  <c r="L9" i="11"/>
  <c r="J9" i="11"/>
  <c r="T28" i="11"/>
  <c r="V28" i="11"/>
  <c r="J28" i="11"/>
  <c r="N28" i="11"/>
  <c r="O28" i="11" s="1"/>
  <c r="L28" i="11"/>
  <c r="P28" i="11"/>
  <c r="R28" i="11"/>
  <c r="S28" i="11" s="1"/>
  <c r="V15" i="11"/>
  <c r="T15" i="11"/>
  <c r="R15" i="11"/>
  <c r="P15" i="11"/>
  <c r="N15" i="11"/>
  <c r="L15" i="11"/>
  <c r="J15" i="11"/>
  <c r="O15" i="11" l="1"/>
  <c r="Q15" i="11"/>
  <c r="S15" i="11"/>
  <c r="U15" i="11"/>
  <c r="W15" i="11"/>
  <c r="Q28" i="11"/>
  <c r="U28" i="11"/>
  <c r="W28" i="11"/>
  <c r="O9" i="11"/>
  <c r="Q9" i="11"/>
  <c r="S9" i="11"/>
  <c r="U9" i="11"/>
  <c r="W9" i="11"/>
  <c r="O22" i="11"/>
  <c r="Q22" i="11"/>
  <c r="S22" i="11"/>
  <c r="U22" i="11"/>
  <c r="W22" i="11"/>
  <c r="T41" i="11"/>
  <c r="R41" i="11"/>
  <c r="P41" i="11"/>
  <c r="N41" i="11"/>
  <c r="L41" i="11"/>
  <c r="J41" i="11"/>
  <c r="C22" i="11"/>
  <c r="D22" i="11"/>
  <c r="G22" i="11"/>
  <c r="C9" i="11"/>
  <c r="D9" i="11"/>
  <c r="G9" i="11"/>
  <c r="J53" i="11"/>
  <c r="L53" i="11"/>
  <c r="N53" i="11"/>
  <c r="P53" i="11"/>
  <c r="R53" i="11"/>
  <c r="T53" i="11"/>
  <c r="J47" i="11"/>
  <c r="L47" i="11"/>
  <c r="N47" i="11"/>
  <c r="P47" i="11"/>
  <c r="R47" i="11"/>
  <c r="T47" i="11"/>
  <c r="J35" i="11"/>
  <c r="L35" i="11"/>
  <c r="N35" i="11"/>
  <c r="P35" i="11"/>
  <c r="R35" i="11"/>
  <c r="T35" i="11"/>
  <c r="F22" i="11" l="1"/>
  <c r="H9" i="11"/>
  <c r="E9" i="11"/>
  <c r="H22" i="11"/>
  <c r="F9" i="11"/>
  <c r="E22" i="11"/>
  <c r="I22" i="11"/>
  <c r="I9" i="11"/>
  <c r="N8" i="7" l="1"/>
  <c r="N9" i="7"/>
  <c r="N10" i="7"/>
  <c r="N11" i="7"/>
  <c r="N7" i="7"/>
  <c r="L7" i="7"/>
  <c r="L8" i="7"/>
  <c r="L9" i="7"/>
  <c r="L10" i="7"/>
  <c r="L11" i="7"/>
  <c r="H7" i="7"/>
  <c r="H8" i="7"/>
  <c r="H9" i="7"/>
  <c r="H10" i="7"/>
  <c r="H11" i="7"/>
  <c r="P219" i="7"/>
  <c r="M220" i="7"/>
  <c r="P220" i="7"/>
  <c r="P221" i="7"/>
  <c r="P222" i="7"/>
  <c r="P223" i="7"/>
  <c r="P224" i="7"/>
  <c r="P225" i="7"/>
  <c r="P229" i="7"/>
  <c r="P230" i="7"/>
  <c r="P239" i="7"/>
  <c r="P240" i="7"/>
  <c r="P249" i="7"/>
  <c r="P250" i="7"/>
  <c r="P305" i="7"/>
  <c r="I324" i="7"/>
  <c r="K325" i="7"/>
  <c r="L325" i="7"/>
  <c r="I327" i="7"/>
  <c r="I330" i="7"/>
  <c r="I339" i="7"/>
  <c r="K340" i="7"/>
  <c r="L340" i="7" s="1"/>
  <c r="I342" i="7"/>
  <c r="I345" i="7"/>
  <c r="I346" i="7"/>
  <c r="D53" i="7"/>
  <c r="H53" i="7"/>
  <c r="L53" i="7"/>
  <c r="D54" i="7"/>
  <c r="H54" i="7"/>
  <c r="L54" i="7"/>
  <c r="D55" i="7"/>
  <c r="H55" i="7"/>
  <c r="L55" i="7"/>
  <c r="D56" i="7"/>
  <c r="H56" i="7"/>
  <c r="L56" i="7"/>
  <c r="D57" i="7"/>
  <c r="H57" i="7"/>
  <c r="L57" i="7"/>
  <c r="D58" i="7"/>
  <c r="H58" i="7"/>
  <c r="L58" i="7"/>
  <c r="D59" i="7"/>
  <c r="H59" i="7"/>
  <c r="L59" i="7"/>
  <c r="D60" i="7"/>
  <c r="H60" i="7"/>
  <c r="L60" i="7"/>
  <c r="D61" i="7"/>
  <c r="H61" i="7"/>
  <c r="L61" i="7"/>
  <c r="D62" i="7"/>
  <c r="H62" i="7"/>
  <c r="L62" i="7"/>
  <c r="D63" i="7"/>
  <c r="H63" i="7"/>
  <c r="L63" i="7"/>
  <c r="D64" i="7"/>
  <c r="H64" i="7"/>
  <c r="L64" i="7"/>
  <c r="D65" i="7"/>
  <c r="H65" i="7"/>
  <c r="L65" i="7"/>
  <c r="D66" i="7"/>
  <c r="H66" i="7"/>
  <c r="L66" i="7"/>
  <c r="D67" i="7"/>
  <c r="H67" i="7"/>
  <c r="L67" i="7"/>
  <c r="D68" i="7"/>
  <c r="H68" i="7"/>
  <c r="L68" i="7"/>
  <c r="D69" i="7"/>
  <c r="H69" i="7"/>
  <c r="L69" i="7"/>
  <c r="D70" i="7"/>
  <c r="H70" i="7"/>
  <c r="L70" i="7"/>
  <c r="D71" i="7"/>
  <c r="H71" i="7"/>
  <c r="L71" i="7"/>
  <c r="D72" i="7"/>
  <c r="H72" i="7"/>
  <c r="L72" i="7"/>
  <c r="D73" i="7"/>
  <c r="H73" i="7"/>
  <c r="L73" i="7"/>
  <c r="D74" i="7"/>
  <c r="H74" i="7"/>
  <c r="L74" i="7"/>
  <c r="D75" i="7"/>
  <c r="H75" i="7"/>
  <c r="L75" i="7"/>
  <c r="D76" i="7"/>
  <c r="H76" i="7"/>
  <c r="L76" i="7"/>
  <c r="D77" i="7"/>
  <c r="H77" i="7"/>
  <c r="L77" i="7"/>
  <c r="D78" i="7"/>
  <c r="H78" i="7"/>
  <c r="L78" i="7"/>
  <c r="D79" i="7"/>
  <c r="H79" i="7"/>
  <c r="L79" i="7"/>
  <c r="D80" i="7"/>
  <c r="H80" i="7"/>
  <c r="L80" i="7"/>
  <c r="D81" i="7"/>
  <c r="H81" i="7"/>
  <c r="L81" i="7"/>
  <c r="D82" i="7"/>
  <c r="H82" i="7"/>
  <c r="L82" i="7"/>
  <c r="D83" i="7"/>
  <c r="H83" i="7"/>
  <c r="L83" i="7"/>
  <c r="D84" i="7"/>
  <c r="H84" i="7"/>
  <c r="L84" i="7"/>
  <c r="D85" i="7"/>
  <c r="H85" i="7"/>
  <c r="L85" i="7"/>
  <c r="D86" i="7"/>
  <c r="H86" i="7"/>
  <c r="L86" i="7"/>
  <c r="D87" i="7"/>
  <c r="H87" i="7"/>
  <c r="L87" i="7"/>
  <c r="D88" i="7"/>
  <c r="H88" i="7"/>
  <c r="L88" i="7"/>
  <c r="D89" i="7"/>
  <c r="H89" i="7"/>
  <c r="L89" i="7"/>
  <c r="D90" i="7"/>
  <c r="H90" i="7"/>
  <c r="L90" i="7"/>
  <c r="D91" i="7"/>
  <c r="H91" i="7"/>
  <c r="L91" i="7"/>
  <c r="D92" i="7"/>
  <c r="H92" i="7"/>
  <c r="L92" i="7"/>
  <c r="D93" i="7"/>
  <c r="H93" i="7"/>
  <c r="L93" i="7"/>
  <c r="D94" i="7"/>
  <c r="H94" i="7"/>
  <c r="L94" i="7"/>
  <c r="D95" i="7"/>
  <c r="H95" i="7"/>
  <c r="L95" i="7"/>
  <c r="D96" i="7"/>
  <c r="H96" i="7"/>
  <c r="L96" i="7"/>
  <c r="D97" i="7"/>
  <c r="H97" i="7"/>
  <c r="L97" i="7"/>
  <c r="D98" i="7"/>
  <c r="H98" i="7"/>
  <c r="L98" i="7"/>
  <c r="D99" i="7"/>
  <c r="H99" i="7"/>
  <c r="L99" i="7"/>
  <c r="D100" i="7"/>
  <c r="H100" i="7"/>
  <c r="L100" i="7"/>
  <c r="D101" i="7"/>
  <c r="H101" i="7"/>
  <c r="L101" i="7"/>
  <c r="C7" i="7"/>
  <c r="C8" i="7"/>
  <c r="C9" i="7"/>
  <c r="C10" i="7"/>
  <c r="C11" i="7"/>
</calcChain>
</file>

<file path=xl/sharedStrings.xml><?xml version="1.0" encoding="utf-8"?>
<sst xmlns="http://schemas.openxmlformats.org/spreadsheetml/2006/main" count="1807" uniqueCount="225">
  <si>
    <t xml:space="preserve">Year in Review -
Transfer Mobility
by Academic Year </t>
  </si>
  <si>
    <t>Academic Year</t>
  </si>
  <si>
    <t>2018-2019</t>
  </si>
  <si>
    <t>2019-2020</t>
  </si>
  <si>
    <t>2020-2021</t>
  </si>
  <si>
    <t>Enrollment</t>
  </si>
  <si>
    <t>As a Share</t>
  </si>
  <si>
    <t>Enrollment Change 
from Previous Year</t>
  </si>
  <si>
    <t>Percent Change from 
Previous Year</t>
  </si>
  <si>
    <t>Transfer Status</t>
  </si>
  <si>
    <t>Transfer Enrollment Total</t>
  </si>
  <si>
    <t>Non-Transfer Enrollment Total</t>
  </si>
  <si>
    <t>Grand Total</t>
  </si>
  <si>
    <t>Transfers by Race/Ethnicity</t>
  </si>
  <si>
    <t>Transfers</t>
  </si>
  <si>
    <t>White</t>
  </si>
  <si>
    <t>Asian</t>
  </si>
  <si>
    <t>Black</t>
  </si>
  <si>
    <t>Latinx</t>
  </si>
  <si>
    <t>Native American</t>
  </si>
  <si>
    <t>Other</t>
  </si>
  <si>
    <t>Unknown/Missing</t>
  </si>
  <si>
    <t>Total</t>
  </si>
  <si>
    <t>Non-Transfers</t>
  </si>
  <si>
    <t>Transfers by Gender</t>
  </si>
  <si>
    <t>Transfer</t>
  </si>
  <si>
    <t>Male</t>
  </si>
  <si>
    <t>Female</t>
  </si>
  <si>
    <t>Missing</t>
  </si>
  <si>
    <t>Nontransfer</t>
  </si>
  <si>
    <t>Transfers by Pathway</t>
  </si>
  <si>
    <t>Reverse Transfer</t>
  </si>
  <si>
    <t>Upward Transfer</t>
  </si>
  <si>
    <t>Lateral Transfer</t>
  </si>
  <si>
    <t xml:space="preserve">    Lateral Transfer 2YR</t>
  </si>
  <si>
    <t xml:space="preserve">    Lateral Transfer 4YR</t>
  </si>
  <si>
    <t>Transfer Pathways by Gender</t>
  </si>
  <si>
    <t>Lateral Transfer 2YR</t>
  </si>
  <si>
    <t>Lateral Transfer 4YR</t>
  </si>
  <si>
    <t>Grand Total (gender missing included)</t>
  </si>
  <si>
    <t>Transfer Pathways by Region</t>
  </si>
  <si>
    <t>Midwest</t>
  </si>
  <si>
    <t>Northeast</t>
  </si>
  <si>
    <t>South</t>
  </si>
  <si>
    <t>West</t>
  </si>
  <si>
    <t>Multi-State</t>
  </si>
  <si>
    <t>Note: A multi-state institution is an institution with campuses in more than one state.</t>
  </si>
  <si>
    <t>Primarily Online Institutions</t>
  </si>
  <si>
    <t>Total Undergrads (less freshmen)</t>
  </si>
  <si>
    <t>Total Transfers</t>
  </si>
  <si>
    <t>Transfers as a Share</t>
  </si>
  <si>
    <t>[for MR only]</t>
  </si>
  <si>
    <t>Share of transfer pathways</t>
  </si>
  <si>
    <t>Overall Academic year</t>
  </si>
  <si>
    <t>Acad Year</t>
  </si>
  <si>
    <t>AcadYrTRSec (group)</t>
  </si>
  <si>
    <t>Count Student</t>
  </si>
  <si>
    <t>As a share</t>
  </si>
  <si>
    <t>Count Diff</t>
  </si>
  <si>
    <t>Percent Difference</t>
  </si>
  <si>
    <t>Accounting for</t>
  </si>
  <si>
    <t>Fall Comparisons: Continuing &amp; Returning</t>
  </si>
  <si>
    <t>Acad Year  /  Semester</t>
  </si>
  <si>
    <t>Fall 2018</t>
  </si>
  <si>
    <t>Fall 2019</t>
  </si>
  <si>
    <t>Fall 2020</t>
  </si>
  <si>
    <t>Rpt Cat</t>
  </si>
  <si>
    <t>As a Share along Table (Down)</t>
  </si>
  <si>
    <t>Difference</t>
  </si>
  <si>
    <t>Percent Diff</t>
  </si>
  <si>
    <t>Continuing</t>
  </si>
  <si>
    <t>Returning</t>
  </si>
  <si>
    <t>Fall Comparisons: Sector</t>
  </si>
  <si>
    <t>Current Sector Updated</t>
  </si>
  <si>
    <t>Public 4YR</t>
  </si>
  <si>
    <t>Private Nonprofit 4YR</t>
  </si>
  <si>
    <t>Private For-Profit 4YR</t>
  </si>
  <si>
    <t>Fall Comparisons: Selectivity Overall</t>
  </si>
  <si>
    <t>cur_selectivity (group)</t>
  </si>
  <si>
    <t>1.Most Competitive &amp; 2. Highly Competitive</t>
  </si>
  <si>
    <t>3. Very Competitive</t>
  </si>
  <si>
    <t>4. Competitive</t>
  </si>
  <si>
    <t>5. Less Competitive</t>
  </si>
  <si>
    <t>6. Noncompetitive</t>
  </si>
  <si>
    <t>7. Special</t>
  </si>
  <si>
    <t>8. Unranked</t>
  </si>
  <si>
    <t>Fall Comparisons: Selectivity x Race</t>
  </si>
  <si>
    <t>Race (group)</t>
  </si>
  <si>
    <t>American Indian</t>
  </si>
  <si>
    <t>Fall Comparisons: Selectivity x State of TR</t>
  </si>
  <si>
    <t>Statetr</t>
  </si>
  <si>
    <t>In-State</t>
  </si>
  <si>
    <t>Out-of-State</t>
  </si>
  <si>
    <t>Fall Comparisons: Selectivity x Gender</t>
  </si>
  <si>
    <t>Gender</t>
  </si>
  <si>
    <t>Spring Transfer Pathways</t>
  </si>
  <si>
    <t>Spring 2019</t>
  </si>
  <si>
    <t>Spring 2020</t>
  </si>
  <si>
    <t>Spring 2021</t>
  </si>
  <si>
    <t>Direction of Transfer</t>
  </si>
  <si>
    <t>Lateral Transfer Four-Year</t>
  </si>
  <si>
    <t>Lateral Transfer Two Year</t>
  </si>
  <si>
    <t>Spring Upward Transfer: Report Category</t>
  </si>
  <si>
    <t>Spring Comparisons: State of Transfer</t>
  </si>
  <si>
    <t>Spring Comparisons: Race/Ethnicity overall</t>
  </si>
  <si>
    <t>Spring Comparisons: Selectivity overall</t>
  </si>
  <si>
    <t>Spring Comparisons: Selectivity x race</t>
  </si>
  <si>
    <t>Minority growth</t>
  </si>
  <si>
    <t>Most/High C.</t>
  </si>
  <si>
    <t>V. Competitive</t>
  </si>
  <si>
    <t>Competitive</t>
  </si>
  <si>
    <t>Less Comp.</t>
  </si>
  <si>
    <t>Non Comp</t>
  </si>
  <si>
    <t>Special</t>
  </si>
  <si>
    <t>Unranked</t>
  </si>
  <si>
    <t>Spring Comparisons: Selectivity x gender</t>
  </si>
  <si>
    <t>Spring comparisons: Gender overall</t>
  </si>
  <si>
    <t>Spring comparisons: Sector of transfer destination overall</t>
  </si>
  <si>
    <t>Online Flag</t>
  </si>
  <si>
    <t>Online</t>
  </si>
  <si>
    <t>%change</t>
  </si>
  <si>
    <t>Not Online</t>
  </si>
  <si>
    <t>Online total:</t>
  </si>
  <si>
    <t>**Looks like mainly driven by UofPhoenix and Strayer (-2,947)</t>
  </si>
  <si>
    <t>Upward Transfer Mobility</t>
  </si>
  <si>
    <t>Academic Term</t>
  </si>
  <si>
    <t>Upward Transfer by Student Group</t>
  </si>
  <si>
    <t>Upward Transfers by Sector</t>
  </si>
  <si>
    <t>Upward Transfers by Gender</t>
  </si>
  <si>
    <t>Upward Transfers by Race and Ethnicity</t>
  </si>
  <si>
    <t>Upward Transfers by In-State Status</t>
  </si>
  <si>
    <t>Upward Transfers by Selectivity</t>
  </si>
  <si>
    <t>0. Highly selective (Most+Highly)</t>
  </si>
  <si>
    <t>1.Most Competitive</t>
  </si>
  <si>
    <t>2. Highly Competitive</t>
  </si>
  <si>
    <t>Upward Transfers by Selectivity and Race/Ethnicity</t>
  </si>
  <si>
    <t>Highly selective (Most+Highly)</t>
  </si>
  <si>
    <t>Most Competitive</t>
  </si>
  <si>
    <t>Highly Competitive</t>
  </si>
  <si>
    <t>Very Competitive</t>
  </si>
  <si>
    <t>Less Competitive</t>
  </si>
  <si>
    <t>Noncompetitive</t>
  </si>
  <si>
    <t>Upward Transfers by Selectivity and In-State Status</t>
  </si>
  <si>
    <t>Upward Transfers by Selectivity and Gender</t>
  </si>
  <si>
    <t>Upward Transfers by POI Status</t>
  </si>
  <si>
    <t>Non-Primarily Online Institutions</t>
  </si>
  <si>
    <t>Upward Transfers by POI Status and Sector</t>
  </si>
  <si>
    <t>POIs</t>
  </si>
  <si>
    <t>Non-POIs</t>
  </si>
  <si>
    <t>Upward Transfers by POI Status and Gender</t>
  </si>
  <si>
    <t>Persistence to the Subsequent Term
After Transfer</t>
  </si>
  <si>
    <t>Academic Term of Transfer</t>
  </si>
  <si>
    <t>Spring 2018</t>
  </si>
  <si>
    <t>Transfers Overall</t>
  </si>
  <si>
    <t>Persisted</t>
  </si>
  <si>
    <t>Persistence Rate</t>
  </si>
  <si>
    <t>By Gender</t>
  </si>
  <si>
    <t>By Race and Ethnicity</t>
  </si>
  <si>
    <t>Total transfers</t>
  </si>
  <si>
    <t>Persistence rate</t>
  </si>
  <si>
    <t>Note: Overall persistence rate accounts for other racial/ethnic categories that are not shown.</t>
  </si>
  <si>
    <t>By Age Group</t>
  </si>
  <si>
    <t>18-20</t>
  </si>
  <si>
    <t>21-24</t>
  </si>
  <si>
    <t>25-29</t>
  </si>
  <si>
    <t>30 or Older</t>
  </si>
  <si>
    <t>Transfers by Transfer Pathway</t>
  </si>
  <si>
    <t>Lateral Transfer Overall</t>
  </si>
  <si>
    <t>By Enrollment Intensity</t>
  </si>
  <si>
    <t>Full-Time</t>
  </si>
  <si>
    <t>Part-Time</t>
  </si>
  <si>
    <t>By Sector</t>
  </si>
  <si>
    <t>Public 2YR</t>
  </si>
  <si>
    <t>By Sector and Race/Ethnicity</t>
  </si>
  <si>
    <t>Transfers by Age Group and Race/Ethnicity</t>
  </si>
  <si>
    <t>Transfers by Program Type</t>
  </si>
  <si>
    <t>Associate</t>
  </si>
  <si>
    <t>Bachelor</t>
  </si>
  <si>
    <t>Total Transfer</t>
  </si>
  <si>
    <t>Certificate</t>
  </si>
  <si>
    <t>Non-Credential</t>
  </si>
  <si>
    <t>By Institutional Selectivity (Upward Transfer Only)</t>
  </si>
  <si>
    <t>Upward Transfer at Highly Selective Institutions by Gender</t>
  </si>
  <si>
    <t>Highly Selective 
(1.Most Competitive &amp; 2. Highly Competitive)</t>
  </si>
  <si>
    <t>At POIs</t>
  </si>
  <si>
    <t>All Transfers</t>
  </si>
  <si>
    <t>Upward Transfer Only</t>
  </si>
  <si>
    <t>Term</t>
  </si>
  <si>
    <t>Enrollment Change
From Previous Year</t>
  </si>
  <si>
    <t>%Change from 
Previous Year</t>
  </si>
  <si>
    <t>Freshmen</t>
  </si>
  <si>
    <t>HBCU No Transfer</t>
  </si>
  <si>
    <t>HBCU Transfer</t>
  </si>
  <si>
    <t>w/o First-time</t>
  </si>
  <si>
    <t xml:space="preserve"> </t>
  </si>
  <si>
    <t>HSI No Transfer</t>
  </si>
  <si>
    <t>HSI Transfer</t>
  </si>
  <si>
    <t>HSI Upward Transfer Persistence</t>
  </si>
  <si>
    <t>Did Not Persist</t>
  </si>
  <si>
    <t>Pers Rate</t>
  </si>
  <si>
    <t>HBCU Upward Transfer Persistence</t>
  </si>
  <si>
    <t>HSI Transfer Persistence</t>
  </si>
  <si>
    <t>HBCU Transfer Persistence</t>
  </si>
  <si>
    <t>HBCU Upward Transfer</t>
  </si>
  <si>
    <t>HSI Upward Transfer</t>
  </si>
  <si>
    <t>HBCU Non-Transfer</t>
  </si>
  <si>
    <t>Male Total</t>
  </si>
  <si>
    <t>Female Total</t>
  </si>
  <si>
    <t>HSI Non-Transfer</t>
  </si>
  <si>
    <t xml:space="preserve">Female  </t>
  </si>
  <si>
    <t xml:space="preserve">Male   </t>
  </si>
  <si>
    <t xml:space="preserve">Male  </t>
  </si>
  <si>
    <t>Male Persistence</t>
  </si>
  <si>
    <t>Female Persistence</t>
  </si>
  <si>
    <t>Transfer Trends and Persistence of Transfers at HBCUs and HSIs</t>
  </si>
  <si>
    <t>At HBCUs</t>
  </si>
  <si>
    <t>Non-Transfer</t>
  </si>
  <si>
    <t>At HSIs</t>
  </si>
  <si>
    <t>No Transfer</t>
  </si>
  <si>
    <t>Persistence Post-Transfer</t>
  </si>
  <si>
    <t>Overall Transfer Persistence Rate</t>
  </si>
  <si>
    <t>Persistence Rate of Upward Transfers</t>
  </si>
  <si>
    <t>Overall Persistence Rate by Gender</t>
  </si>
  <si>
    <t>Persistence Rate of Upward Transfers by Gender</t>
  </si>
  <si>
    <t>ERRATA. The table below has been updated to correct for a minor computation error affecting cell H47. The pdf report was unaffected by this error (September 15,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</si>
</sst>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0;\-#,##0"/>
    <numFmt numFmtId="167" formatCode="0.0000000%"/>
    <numFmt numFmtId="168" formatCode="0.0"/>
    <numFmt numFmtId="169" formatCode="#,##0.000"/>
    <numFmt numFmtId="170" formatCode="0.000%"/>
  </numFmts>
  <fonts count="21" x14ac:knownFonts="1">
    <font>
      <sz val="11"/>
      <color theme="1"/>
      <name val="Calibri"/>
      <family val="2"/>
      <scheme val="minor"/>
    </font>
    <font>
      <sz val="11"/>
      <color theme="1"/>
      <name val="Calibri"/>
      <family val="2"/>
      <scheme val="minor"/>
    </font>
    <font>
      <sz val="9"/>
      <color rgb="FF333333"/>
      <name val="Arial"/>
      <family val="2"/>
    </font>
    <font>
      <sz val="9"/>
      <color rgb="FF666666"/>
      <name val="Arial"/>
      <family val="2"/>
    </font>
    <font>
      <sz val="11"/>
      <color rgb="FF000000"/>
      <name val="Calibri"/>
      <family val="2"/>
    </font>
    <font>
      <b/>
      <sz val="11"/>
      <color theme="1"/>
      <name val="Calibri"/>
      <family val="2"/>
      <scheme val="minor"/>
    </font>
    <font>
      <sz val="11"/>
      <name val="Calibri"/>
      <family val="2"/>
      <scheme val="minor"/>
    </font>
    <font>
      <sz val="11"/>
      <color rgb="FF000000"/>
      <name val="Calibri"/>
      <family val="2"/>
      <scheme val="minor"/>
    </font>
    <font>
      <i/>
      <sz val="11"/>
      <name val="Calibri"/>
      <family val="2"/>
      <scheme val="minor"/>
    </font>
    <font>
      <sz val="11"/>
      <name val="Calibri"/>
      <family val="2"/>
    </font>
    <font>
      <sz val="11"/>
      <color rgb="FF333333"/>
      <name val="Calibri"/>
      <family val="2"/>
      <scheme val="minor"/>
    </font>
    <font>
      <sz val="10"/>
      <name val="Calibri"/>
      <family val="2"/>
      <scheme val="minor"/>
    </font>
    <font>
      <sz val="11"/>
      <color theme="0"/>
      <name val="Calibri"/>
      <family val="2"/>
      <scheme val="minor"/>
    </font>
    <font>
      <b/>
      <sz val="11"/>
      <name val="Calibri"/>
      <family val="2"/>
      <scheme val="minor"/>
    </font>
    <font>
      <b/>
      <sz val="14"/>
      <name val="Calibri"/>
      <family val="2"/>
      <scheme val="minor"/>
    </font>
    <font>
      <i/>
      <sz val="11"/>
      <name val="Calibri"/>
      <family val="2"/>
    </font>
    <font>
      <b/>
      <i/>
      <sz val="11"/>
      <name val="Calibri"/>
      <family val="2"/>
      <scheme val="minor"/>
    </font>
    <font>
      <i/>
      <sz val="11"/>
      <name val="Calibri"/>
    </font>
    <font>
      <sz val="11"/>
      <name val="Calibri"/>
    </font>
    <font>
      <sz val="11"/>
      <color rgb="FFFF0000"/>
      <name val="Calibri"/>
    </font>
    <font>
      <b/>
      <sz val="14"/>
      <name val="Calibri"/>
      <family val="2"/>
    </font>
  </fonts>
  <fills count="8">
    <fill>
      <patternFill patternType="none"/>
    </fill>
    <fill>
      <patternFill patternType="gray125"/>
    </fill>
    <fill>
      <patternFill patternType="solid">
        <fgColor rgb="FFFFF2CC"/>
        <bgColor indexed="64"/>
      </patternFill>
    </fill>
    <fill>
      <patternFill patternType="solid">
        <fgColor rgb="FFE2EFDA"/>
        <bgColor indexed="64"/>
      </patternFill>
    </fill>
    <fill>
      <patternFill patternType="solid">
        <fgColor rgb="FFD9D9D9"/>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4.9989318521683403E-2"/>
        <bgColor indexed="64"/>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tted">
        <color indexed="64"/>
      </left>
      <right/>
      <top/>
      <bottom/>
      <diagonal/>
    </border>
    <border>
      <left/>
      <right style="dotted">
        <color indexed="64"/>
      </right>
      <top/>
      <bottom/>
      <diagonal/>
    </border>
    <border>
      <left/>
      <right style="dotted">
        <color indexed="64"/>
      </right>
      <top/>
      <bottom style="thin">
        <color indexed="64"/>
      </bottom>
      <diagonal/>
    </border>
    <border>
      <left style="dotted">
        <color auto="1"/>
      </left>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95">
    <xf numFmtId="0" fontId="0" fillId="0" borderId="0" xfId="0"/>
    <xf numFmtId="3" fontId="2" fillId="0" borderId="0" xfId="0" applyNumberFormat="1" applyFont="1" applyAlignment="1">
      <alignment vertical="center"/>
    </xf>
    <xf numFmtId="164" fontId="2" fillId="0" borderId="0" xfId="0" applyNumberFormat="1" applyFont="1" applyAlignment="1">
      <alignment vertical="center"/>
    </xf>
    <xf numFmtId="0" fontId="2" fillId="0" borderId="0" xfId="0" quotePrefix="1" applyFont="1" applyAlignment="1">
      <alignment horizontal="left"/>
    </xf>
    <xf numFmtId="3" fontId="2" fillId="0" borderId="0" xfId="0" applyNumberFormat="1" applyFont="1"/>
    <xf numFmtId="10" fontId="2" fillId="0" borderId="0" xfId="0" applyNumberFormat="1" applyFont="1"/>
    <xf numFmtId="3" fontId="0" fillId="0" borderId="0" xfId="0" applyNumberFormat="1"/>
    <xf numFmtId="164" fontId="0" fillId="0" borderId="0" xfId="0" applyNumberFormat="1"/>
    <xf numFmtId="0" fontId="4" fillId="0" borderId="0" xfId="0" applyFont="1" applyAlignment="1">
      <alignment horizontal="center"/>
    </xf>
    <xf numFmtId="0" fontId="4" fillId="0" borderId="0" xfId="0" applyFont="1"/>
    <xf numFmtId="0" fontId="5" fillId="0" borderId="0" xfId="0" applyFont="1"/>
    <xf numFmtId="10" fontId="0" fillId="0" borderId="0" xfId="0" applyNumberFormat="1"/>
    <xf numFmtId="0" fontId="3" fillId="0" borderId="2" xfId="0" applyFont="1" applyBorder="1"/>
    <xf numFmtId="0" fontId="2" fillId="0" borderId="2" xfId="0" applyFont="1" applyBorder="1"/>
    <xf numFmtId="10" fontId="2" fillId="0" borderId="2" xfId="0" applyNumberFormat="1" applyFont="1" applyBorder="1"/>
    <xf numFmtId="10" fontId="2" fillId="0" borderId="3" xfId="0" applyNumberFormat="1" applyFont="1" applyBorder="1"/>
    <xf numFmtId="0" fontId="3" fillId="0" borderId="0" xfId="0" applyFont="1"/>
    <xf numFmtId="10" fontId="2" fillId="0" borderId="5" xfId="0" applyNumberFormat="1" applyFont="1" applyBorder="1"/>
    <xf numFmtId="0" fontId="3" fillId="0" borderId="7" xfId="0" applyFont="1" applyBorder="1"/>
    <xf numFmtId="0" fontId="2" fillId="0" borderId="7" xfId="0" applyFont="1" applyBorder="1"/>
    <xf numFmtId="10" fontId="2" fillId="0" borderId="7" xfId="0" applyNumberFormat="1" applyFont="1" applyBorder="1"/>
    <xf numFmtId="10" fontId="2" fillId="0" borderId="8" xfId="0" applyNumberFormat="1" applyFont="1" applyBorder="1"/>
    <xf numFmtId="0" fontId="2" fillId="0" borderId="10" xfId="0" applyFont="1" applyBorder="1"/>
    <xf numFmtId="10" fontId="2" fillId="0" borderId="10" xfId="0" applyNumberFormat="1" applyFont="1" applyBorder="1"/>
    <xf numFmtId="10" fontId="2" fillId="0" borderId="11" xfId="0" applyNumberFormat="1" applyFont="1" applyBorder="1"/>
    <xf numFmtId="3" fontId="2" fillId="0" borderId="1" xfId="0" applyNumberFormat="1" applyFont="1" applyBorder="1"/>
    <xf numFmtId="0" fontId="2" fillId="0" borderId="3" xfId="0" applyFont="1" applyBorder="1"/>
    <xf numFmtId="3" fontId="2" fillId="0" borderId="4" xfId="0" applyNumberFormat="1" applyFont="1" applyBorder="1"/>
    <xf numFmtId="0" fontId="2" fillId="0" borderId="5" xfId="0" applyFont="1" applyBorder="1"/>
    <xf numFmtId="3" fontId="2" fillId="0" borderId="6" xfId="0" applyNumberFormat="1" applyFont="1" applyBorder="1"/>
    <xf numFmtId="0" fontId="2" fillId="0" borderId="8" xfId="0" applyFont="1" applyBorder="1"/>
    <xf numFmtId="3" fontId="2" fillId="0" borderId="9" xfId="0" applyNumberFormat="1" applyFont="1" applyBorder="1"/>
    <xf numFmtId="0" fontId="2" fillId="0" borderId="11" xfId="0" applyFont="1" applyBorder="1"/>
    <xf numFmtId="3" fontId="2" fillId="3" borderId="1" xfId="0" applyNumberFormat="1" applyFont="1" applyFill="1" applyBorder="1"/>
    <xf numFmtId="10" fontId="2" fillId="3" borderId="3" xfId="0" applyNumberFormat="1" applyFont="1" applyFill="1" applyBorder="1"/>
    <xf numFmtId="3" fontId="2" fillId="3" borderId="4" xfId="0" applyNumberFormat="1" applyFont="1" applyFill="1" applyBorder="1"/>
    <xf numFmtId="10" fontId="2" fillId="3" borderId="5" xfId="0" applyNumberFormat="1" applyFont="1" applyFill="1" applyBorder="1"/>
    <xf numFmtId="3" fontId="2" fillId="2" borderId="1" xfId="0" applyNumberFormat="1" applyFont="1" applyFill="1" applyBorder="1"/>
    <xf numFmtId="10" fontId="2" fillId="2" borderId="3" xfId="0" applyNumberFormat="1" applyFont="1" applyFill="1" applyBorder="1"/>
    <xf numFmtId="0" fontId="2" fillId="0" borderId="0" xfId="0" applyFont="1"/>
    <xf numFmtId="3" fontId="2" fillId="0" borderId="2" xfId="0" applyNumberFormat="1" applyFont="1" applyBorder="1"/>
    <xf numFmtId="3" fontId="2" fillId="0" borderId="7" xfId="0" applyNumberFormat="1" applyFont="1" applyBorder="1"/>
    <xf numFmtId="9" fontId="0" fillId="0" borderId="0" xfId="1" applyFont="1"/>
    <xf numFmtId="0" fontId="6" fillId="0" borderId="0" xfId="0" applyFont="1"/>
    <xf numFmtId="3" fontId="6" fillId="0" borderId="0" xfId="0" applyNumberFormat="1" applyFont="1"/>
    <xf numFmtId="164" fontId="6" fillId="0" borderId="0" xfId="0" applyNumberFormat="1" applyFont="1"/>
    <xf numFmtId="164" fontId="6" fillId="0" borderId="0" xfId="1" applyNumberFormat="1" applyFont="1" applyFill="1"/>
    <xf numFmtId="3" fontId="6" fillId="0" borderId="0" xfId="0" applyNumberFormat="1" applyFont="1" applyAlignment="1">
      <alignment vertical="top"/>
    </xf>
    <xf numFmtId="1" fontId="6" fillId="0" borderId="0" xfId="0" applyNumberFormat="1" applyFont="1" applyAlignment="1">
      <alignment vertical="top"/>
    </xf>
    <xf numFmtId="164" fontId="6" fillId="0" borderId="0" xfId="1" applyNumberFormat="1" applyFont="1" applyFill="1" applyAlignment="1">
      <alignment vertical="top"/>
    </xf>
    <xf numFmtId="164" fontId="6" fillId="0" borderId="0" xfId="0" applyNumberFormat="1" applyFont="1" applyAlignment="1">
      <alignment vertical="top"/>
    </xf>
    <xf numFmtId="10" fontId="6" fillId="0" borderId="0" xfId="0" applyNumberFormat="1" applyFont="1"/>
    <xf numFmtId="10" fontId="6" fillId="0" borderId="0" xfId="0" applyNumberFormat="1" applyFont="1" applyAlignment="1">
      <alignment vertical="top"/>
    </xf>
    <xf numFmtId="0" fontId="9" fillId="0" borderId="0" xfId="0" applyFont="1"/>
    <xf numFmtId="164" fontId="9" fillId="0" borderId="0" xfId="0" applyNumberFormat="1" applyFont="1"/>
    <xf numFmtId="164" fontId="6" fillId="0" borderId="0" xfId="1" applyNumberFormat="1" applyFont="1"/>
    <xf numFmtId="0" fontId="6" fillId="0" borderId="0" xfId="0" quotePrefix="1" applyFont="1"/>
    <xf numFmtId="164" fontId="6" fillId="0" borderId="0" xfId="1" applyNumberFormat="1" applyFont="1" applyBorder="1"/>
    <xf numFmtId="0" fontId="6" fillId="0" borderId="0" xfId="0" applyFont="1" applyAlignment="1">
      <alignment horizontal="center"/>
    </xf>
    <xf numFmtId="3" fontId="10" fillId="0" borderId="0" xfId="0" applyNumberFormat="1" applyFont="1" applyFill="1" applyBorder="1" applyAlignment="1"/>
    <xf numFmtId="0" fontId="10" fillId="0" borderId="0" xfId="0" applyFont="1" applyFill="1" applyBorder="1" applyAlignment="1"/>
    <xf numFmtId="3" fontId="10" fillId="0" borderId="0" xfId="0" applyNumberFormat="1" applyFont="1"/>
    <xf numFmtId="0" fontId="6" fillId="0" borderId="0" xfId="0" applyFont="1" applyFill="1"/>
    <xf numFmtId="0" fontId="6" fillId="0" borderId="0" xfId="0" quotePrefix="1" applyFont="1" applyFill="1" applyAlignment="1">
      <alignment horizontal="left" vertical="top"/>
    </xf>
    <xf numFmtId="166" fontId="6" fillId="0" borderId="0" xfId="0" applyNumberFormat="1" applyFont="1" applyFill="1" applyAlignment="1">
      <alignment vertical="center"/>
    </xf>
    <xf numFmtId="3" fontId="6" fillId="0" borderId="0" xfId="0" applyNumberFormat="1" applyFont="1" applyFill="1" applyAlignment="1">
      <alignment vertical="center"/>
    </xf>
    <xf numFmtId="164" fontId="6" fillId="0" borderId="0" xfId="0" applyNumberFormat="1" applyFont="1" applyFill="1" applyAlignment="1">
      <alignment vertical="center"/>
    </xf>
    <xf numFmtId="3" fontId="6" fillId="0" borderId="0" xfId="0" applyNumberFormat="1" applyFont="1" applyFill="1"/>
    <xf numFmtId="164" fontId="6" fillId="0" borderId="0" xfId="0" applyNumberFormat="1" applyFont="1" applyFill="1"/>
    <xf numFmtId="10" fontId="6" fillId="0" borderId="0" xfId="0" applyNumberFormat="1" applyFont="1" applyFill="1"/>
    <xf numFmtId="0" fontId="6" fillId="0" borderId="0" xfId="0" applyFont="1" applyFill="1" applyAlignment="1">
      <alignment horizontal="center"/>
    </xf>
    <xf numFmtId="0" fontId="6" fillId="0" borderId="0" xfId="0" quotePrefix="1" applyFont="1" applyFill="1" applyAlignment="1">
      <alignment horizontal="left"/>
    </xf>
    <xf numFmtId="0" fontId="6" fillId="0" borderId="0" xfId="0" applyFont="1" applyAlignment="1">
      <alignment horizontal="center"/>
    </xf>
    <xf numFmtId="164" fontId="6" fillId="0" borderId="0" xfId="1" quotePrefix="1" applyNumberFormat="1" applyFont="1" applyFill="1" applyAlignment="1">
      <alignment horizontal="center"/>
    </xf>
    <xf numFmtId="164" fontId="6" fillId="0" borderId="0" xfId="1" applyNumberFormat="1" applyFont="1" applyFill="1" applyAlignment="1">
      <alignment vertical="center"/>
    </xf>
    <xf numFmtId="164" fontId="8" fillId="0" borderId="0" xfId="1" applyNumberFormat="1" applyFont="1" applyFill="1"/>
    <xf numFmtId="3" fontId="6" fillId="0" borderId="0" xfId="0" applyNumberFormat="1" applyFont="1" applyFill="1" applyBorder="1" applyAlignment="1"/>
    <xf numFmtId="164" fontId="6" fillId="0" borderId="0" xfId="1" applyNumberFormat="1" applyFont="1" applyFill="1" applyBorder="1" applyAlignment="1"/>
    <xf numFmtId="165" fontId="6" fillId="0" borderId="0" xfId="1" applyNumberFormat="1" applyFont="1" applyAlignment="1">
      <alignment vertical="center"/>
    </xf>
    <xf numFmtId="164" fontId="6" fillId="0" borderId="0" xfId="0" applyNumberFormat="1" applyFont="1" applyFill="1" applyBorder="1" applyAlignment="1"/>
    <xf numFmtId="0" fontId="3" fillId="0" borderId="0" xfId="0" quotePrefix="1" applyFont="1" applyAlignment="1">
      <alignment horizontal="left" vertical="top"/>
    </xf>
    <xf numFmtId="164" fontId="10" fillId="0" borderId="0" xfId="0" applyNumberFormat="1" applyFont="1" applyFill="1" applyBorder="1" applyAlignment="1"/>
    <xf numFmtId="164" fontId="10" fillId="0" borderId="0" xfId="0" applyNumberFormat="1" applyFont="1"/>
    <xf numFmtId="0" fontId="6" fillId="4" borderId="0" xfId="0" applyFont="1" applyFill="1"/>
    <xf numFmtId="0" fontId="6" fillId="4" borderId="0" xfId="0" quotePrefix="1" applyFont="1" applyFill="1" applyAlignment="1">
      <alignment horizontal="left"/>
    </xf>
    <xf numFmtId="0" fontId="6" fillId="4" borderId="0" xfId="0" quotePrefix="1" applyFont="1" applyFill="1" applyAlignment="1">
      <alignment horizontal="left" vertical="top"/>
    </xf>
    <xf numFmtId="0" fontId="6" fillId="4" borderId="0" xfId="0" applyFont="1" applyFill="1" applyAlignment="1">
      <alignment horizontal="left" vertical="top"/>
    </xf>
    <xf numFmtId="0" fontId="6" fillId="0" borderId="0" xfId="0" quotePrefix="1" applyFont="1" applyFill="1" applyAlignment="1">
      <alignment horizontal="center" wrapText="1"/>
    </xf>
    <xf numFmtId="0" fontId="6" fillId="0" borderId="0" xfId="0" applyFont="1" applyAlignment="1">
      <alignment vertical="top"/>
    </xf>
    <xf numFmtId="0" fontId="9" fillId="0" borderId="0" xfId="0" applyFont="1" applyAlignment="1">
      <alignment wrapText="1"/>
    </xf>
    <xf numFmtId="3" fontId="6" fillId="0" borderId="12" xfId="0" applyNumberFormat="1" applyFont="1" applyBorder="1"/>
    <xf numFmtId="164" fontId="6" fillId="0" borderId="0" xfId="0" applyNumberFormat="1" applyFont="1" applyBorder="1"/>
    <xf numFmtId="0" fontId="6" fillId="0" borderId="12" xfId="0" applyFont="1" applyBorder="1"/>
    <xf numFmtId="0" fontId="6" fillId="0" borderId="0" xfId="0" applyFont="1" applyBorder="1"/>
    <xf numFmtId="3" fontId="6" fillId="0" borderId="12" xfId="0" applyNumberFormat="1" applyFont="1" applyBorder="1" applyAlignment="1">
      <alignment vertical="center"/>
    </xf>
    <xf numFmtId="164" fontId="6" fillId="0" borderId="0" xfId="0" applyNumberFormat="1" applyFont="1" applyBorder="1" applyAlignment="1">
      <alignment vertical="center"/>
    </xf>
    <xf numFmtId="3" fontId="6" fillId="0" borderId="0" xfId="0" applyNumberFormat="1" applyFont="1" applyBorder="1" applyAlignment="1">
      <alignment vertical="center"/>
    </xf>
    <xf numFmtId="3" fontId="6" fillId="0" borderId="0" xfId="0" applyNumberFormat="1" applyFont="1" applyBorder="1"/>
    <xf numFmtId="3" fontId="10" fillId="0" borderId="12" xfId="0" applyNumberFormat="1" applyFont="1" applyBorder="1" applyAlignment="1">
      <alignment vertical="center"/>
    </xf>
    <xf numFmtId="3" fontId="10" fillId="0" borderId="0" xfId="0" applyNumberFormat="1" applyFont="1" applyBorder="1" applyAlignment="1">
      <alignment vertical="center"/>
    </xf>
    <xf numFmtId="3" fontId="10" fillId="0" borderId="12" xfId="0" applyNumberFormat="1" applyFont="1" applyFill="1" applyBorder="1" applyAlignment="1"/>
    <xf numFmtId="0" fontId="10" fillId="0" borderId="0" xfId="0" applyFont="1" applyBorder="1"/>
    <xf numFmtId="3" fontId="10" fillId="0" borderId="0" xfId="0" applyNumberFormat="1" applyFont="1" applyBorder="1"/>
    <xf numFmtId="164" fontId="10" fillId="0" borderId="0" xfId="0" applyNumberFormat="1" applyFont="1" applyBorder="1"/>
    <xf numFmtId="0" fontId="10" fillId="0" borderId="12" xfId="0" applyFont="1" applyFill="1" applyBorder="1" applyAlignment="1"/>
    <xf numFmtId="164" fontId="7" fillId="0" borderId="13" xfId="0" applyNumberFormat="1" applyFont="1" applyBorder="1" applyAlignment="1">
      <alignment vertical="center"/>
    </xf>
    <xf numFmtId="164" fontId="6" fillId="0" borderId="13" xfId="0" applyNumberFormat="1" applyFont="1" applyBorder="1"/>
    <xf numFmtId="164" fontId="6" fillId="0" borderId="13" xfId="0" applyNumberFormat="1" applyFont="1" applyBorder="1" applyAlignment="1">
      <alignment vertical="center"/>
    </xf>
    <xf numFmtId="164" fontId="10" fillId="0" borderId="13" xfId="0" applyNumberFormat="1" applyFont="1" applyBorder="1"/>
    <xf numFmtId="0" fontId="6" fillId="0" borderId="0" xfId="0" applyFont="1" applyAlignment="1">
      <alignment horizontal="center" vertical="center"/>
    </xf>
    <xf numFmtId="164" fontId="10" fillId="0" borderId="13" xfId="0" applyNumberFormat="1" applyFont="1" applyFill="1" applyBorder="1" applyAlignment="1"/>
    <xf numFmtId="3" fontId="10" fillId="0" borderId="12" xfId="0" applyNumberFormat="1" applyFont="1" applyBorder="1"/>
    <xf numFmtId="164" fontId="6" fillId="0" borderId="0" xfId="0" applyNumberFormat="1" applyFont="1" applyFill="1" applyBorder="1"/>
    <xf numFmtId="3" fontId="6" fillId="0" borderId="0" xfId="0" applyNumberFormat="1" applyFont="1" applyFill="1" applyBorder="1"/>
    <xf numFmtId="164" fontId="6" fillId="0" borderId="13" xfId="0" applyNumberFormat="1" applyFont="1" applyFill="1" applyBorder="1"/>
    <xf numFmtId="0" fontId="6" fillId="0" borderId="0" xfId="0" applyFont="1" applyFill="1" applyAlignment="1">
      <alignment vertical="center"/>
    </xf>
    <xf numFmtId="0" fontId="6" fillId="0" borderId="14" xfId="0" quotePrefix="1" applyFont="1" applyFill="1" applyBorder="1" applyAlignment="1">
      <alignment horizontal="center"/>
    </xf>
    <xf numFmtId="0" fontId="6" fillId="0" borderId="15" xfId="0" quotePrefix="1" applyFont="1" applyFill="1" applyBorder="1" applyAlignment="1">
      <alignment horizontal="center"/>
    </xf>
    <xf numFmtId="164" fontId="6" fillId="0" borderId="12" xfId="1" applyNumberFormat="1" applyFont="1" applyFill="1" applyBorder="1"/>
    <xf numFmtId="164" fontId="6" fillId="0" borderId="12" xfId="0" applyNumberFormat="1" applyFont="1" applyBorder="1"/>
    <xf numFmtId="164" fontId="6" fillId="0" borderId="0" xfId="1" applyNumberFormat="1" applyFont="1" applyFill="1" applyBorder="1"/>
    <xf numFmtId="0" fontId="6" fillId="0" borderId="0" xfId="0" quotePrefix="1" applyFont="1" applyBorder="1" applyAlignment="1">
      <alignment horizontal="center"/>
    </xf>
    <xf numFmtId="164" fontId="6" fillId="0" borderId="0" xfId="1" applyNumberFormat="1" applyFont="1" applyFill="1" applyBorder="1" applyAlignment="1">
      <alignment vertical="top"/>
    </xf>
    <xf numFmtId="164" fontId="10" fillId="0" borderId="0" xfId="0" applyNumberFormat="1" applyFont="1" applyBorder="1" applyAlignment="1">
      <alignment vertical="center"/>
    </xf>
    <xf numFmtId="0" fontId="6" fillId="0" borderId="13" xfId="0" applyFont="1" applyBorder="1" applyAlignment="1">
      <alignment vertical="top"/>
    </xf>
    <xf numFmtId="0" fontId="6" fillId="0" borderId="12" xfId="0" quotePrefix="1" applyFont="1" applyFill="1" applyBorder="1" applyAlignment="1">
      <alignment horizontal="center"/>
    </xf>
    <xf numFmtId="3" fontId="6" fillId="0" borderId="12" xfId="0" applyNumberFormat="1" applyFont="1" applyFill="1" applyBorder="1"/>
    <xf numFmtId="0" fontId="6" fillId="0" borderId="0" xfId="0" applyFont="1" applyFill="1" applyBorder="1"/>
    <xf numFmtId="0" fontId="6" fillId="0" borderId="12" xfId="0" applyFont="1" applyFill="1" applyBorder="1"/>
    <xf numFmtId="166" fontId="6" fillId="0" borderId="12" xfId="0" applyNumberFormat="1" applyFont="1" applyFill="1" applyBorder="1" applyAlignment="1">
      <alignment vertical="center"/>
    </xf>
    <xf numFmtId="166" fontId="6" fillId="0" borderId="0" xfId="0" applyNumberFormat="1" applyFont="1" applyFill="1" applyBorder="1" applyAlignment="1">
      <alignment vertical="center"/>
    </xf>
    <xf numFmtId="164" fontId="6" fillId="0" borderId="0" xfId="1" applyNumberFormat="1" applyFont="1" applyFill="1" applyBorder="1" applyAlignment="1">
      <alignment vertical="center"/>
    </xf>
    <xf numFmtId="164" fontId="6" fillId="0" borderId="12" xfId="0" applyNumberFormat="1" applyFont="1" applyFill="1" applyBorder="1"/>
    <xf numFmtId="165" fontId="6" fillId="0" borderId="0" xfId="1" applyNumberFormat="1" applyFont="1" applyBorder="1" applyAlignment="1">
      <alignment vertical="center"/>
    </xf>
    <xf numFmtId="164" fontId="8" fillId="0" borderId="0" xfId="1" applyNumberFormat="1" applyFont="1" applyFill="1" applyBorder="1"/>
    <xf numFmtId="164" fontId="6" fillId="0" borderId="12" xfId="0" applyNumberFormat="1" applyFont="1" applyFill="1" applyBorder="1" applyAlignment="1">
      <alignment vertical="center"/>
    </xf>
    <xf numFmtId="164" fontId="6" fillId="0" borderId="0" xfId="0" applyNumberFormat="1" applyFont="1" applyFill="1" applyBorder="1" applyAlignment="1">
      <alignment vertical="center"/>
    </xf>
    <xf numFmtId="164" fontId="6" fillId="0" borderId="0" xfId="1" quotePrefix="1" applyNumberFormat="1" applyFont="1" applyFill="1" applyBorder="1" applyAlignment="1">
      <alignment horizontal="center"/>
    </xf>
    <xf numFmtId="164" fontId="6" fillId="0" borderId="0" xfId="1" applyNumberFormat="1" applyFont="1" applyBorder="1" applyAlignment="1">
      <alignment vertical="center"/>
    </xf>
    <xf numFmtId="3" fontId="6" fillId="0" borderId="12" xfId="0" applyNumberFormat="1" applyFont="1" applyFill="1" applyBorder="1" applyAlignment="1"/>
    <xf numFmtId="164" fontId="6" fillId="0" borderId="12" xfId="0" applyNumberFormat="1" applyFont="1" applyFill="1" applyBorder="1" applyAlignment="1"/>
    <xf numFmtId="10" fontId="6" fillId="0" borderId="12" xfId="0" applyNumberFormat="1" applyFont="1" applyBorder="1"/>
    <xf numFmtId="10" fontId="6" fillId="0" borderId="0" xfId="0" applyNumberFormat="1" applyFont="1" applyBorder="1"/>
    <xf numFmtId="3" fontId="6" fillId="0" borderId="13" xfId="0" applyNumberFormat="1" applyFont="1" applyBorder="1"/>
    <xf numFmtId="164" fontId="6" fillId="0" borderId="13" xfId="1" applyNumberFormat="1" applyFont="1" applyFill="1" applyBorder="1"/>
    <xf numFmtId="3" fontId="6" fillId="0" borderId="13" xfId="0" applyNumberFormat="1" applyFont="1" applyFill="1" applyBorder="1"/>
    <xf numFmtId="164" fontId="6" fillId="0" borderId="13" xfId="0" applyNumberFormat="1" applyFont="1" applyBorder="1" applyAlignment="1">
      <alignment vertical="top"/>
    </xf>
    <xf numFmtId="164" fontId="6" fillId="0" borderId="13" xfId="1" applyNumberFormat="1" applyFont="1" applyFill="1" applyBorder="1" applyAlignment="1">
      <alignment vertical="top"/>
    </xf>
    <xf numFmtId="3" fontId="6" fillId="0" borderId="13" xfId="0" applyNumberFormat="1" applyFont="1" applyBorder="1" applyAlignment="1">
      <alignment vertical="center"/>
    </xf>
    <xf numFmtId="3" fontId="10" fillId="0" borderId="13" xfId="0" applyNumberFormat="1" applyFont="1" applyBorder="1" applyAlignment="1">
      <alignment vertical="center"/>
    </xf>
    <xf numFmtId="164" fontId="10" fillId="0" borderId="13" xfId="0" applyNumberFormat="1" applyFont="1" applyBorder="1" applyAlignment="1">
      <alignment vertical="center"/>
    </xf>
    <xf numFmtId="3" fontId="6" fillId="0" borderId="0" xfId="0" applyNumberFormat="1" applyFont="1" applyFill="1" applyBorder="1" applyAlignment="1">
      <alignment vertical="center"/>
    </xf>
    <xf numFmtId="0" fontId="6" fillId="0" borderId="13" xfId="0" applyFont="1" applyFill="1" applyBorder="1"/>
    <xf numFmtId="0" fontId="6" fillId="0" borderId="12" xfId="0" applyFont="1" applyFill="1" applyBorder="1" applyAlignment="1">
      <alignment horizontal="center"/>
    </xf>
    <xf numFmtId="164" fontId="6" fillId="0" borderId="13" xfId="0" applyNumberFormat="1" applyFont="1" applyFill="1" applyBorder="1" applyAlignment="1">
      <alignment vertical="center"/>
    </xf>
    <xf numFmtId="164" fontId="6" fillId="0" borderId="13" xfId="0" applyNumberFormat="1" applyFont="1" applyFill="1" applyBorder="1" applyAlignment="1"/>
    <xf numFmtId="0" fontId="6" fillId="0" borderId="12" xfId="0" applyFont="1" applyFill="1" applyBorder="1" applyAlignment="1"/>
    <xf numFmtId="0" fontId="9" fillId="0" borderId="0" xfId="0" applyFont="1" applyBorder="1"/>
    <xf numFmtId="164" fontId="9" fillId="0" borderId="0" xfId="0" applyNumberFormat="1" applyFont="1" applyBorder="1"/>
    <xf numFmtId="0" fontId="6" fillId="7" borderId="12" xfId="0" applyFont="1" applyFill="1" applyBorder="1"/>
    <xf numFmtId="0" fontId="6" fillId="7" borderId="0" xfId="0" applyFont="1" applyFill="1" applyBorder="1"/>
    <xf numFmtId="0" fontId="6" fillId="7" borderId="13" xfId="0" applyFont="1" applyFill="1" applyBorder="1"/>
    <xf numFmtId="0" fontId="6" fillId="7" borderId="12" xfId="0" quotePrefix="1" applyFont="1" applyFill="1" applyBorder="1" applyAlignment="1">
      <alignment horizontal="left"/>
    </xf>
    <xf numFmtId="0" fontId="6" fillId="7" borderId="0" xfId="0" quotePrefix="1" applyFont="1" applyFill="1" applyBorder="1" applyAlignment="1">
      <alignment horizontal="left"/>
    </xf>
    <xf numFmtId="0" fontId="6" fillId="7" borderId="13" xfId="0" quotePrefix="1" applyFont="1" applyFill="1" applyBorder="1" applyAlignment="1">
      <alignment horizontal="left"/>
    </xf>
    <xf numFmtId="0" fontId="6" fillId="7" borderId="12" xfId="0" quotePrefix="1" applyFont="1" applyFill="1" applyBorder="1" applyAlignment="1">
      <alignment horizontal="left" vertical="top"/>
    </xf>
    <xf numFmtId="0" fontId="6" fillId="7" borderId="0" xfId="0" quotePrefix="1" applyFont="1" applyFill="1" applyBorder="1" applyAlignment="1">
      <alignment horizontal="left" vertical="top"/>
    </xf>
    <xf numFmtId="0" fontId="6" fillId="7" borderId="13" xfId="0" quotePrefix="1" applyFont="1" applyFill="1" applyBorder="1" applyAlignment="1">
      <alignment horizontal="left" vertical="top"/>
    </xf>
    <xf numFmtId="0" fontId="6" fillId="7" borderId="12" xfId="0" applyFont="1" applyFill="1" applyBorder="1" applyAlignment="1">
      <alignment horizontal="left" vertical="top"/>
    </xf>
    <xf numFmtId="0" fontId="6" fillId="7" borderId="0" xfId="0" applyFont="1" applyFill="1" applyBorder="1" applyAlignment="1">
      <alignment horizontal="left" vertical="top"/>
    </xf>
    <xf numFmtId="0" fontId="6" fillId="7" borderId="13" xfId="0" applyFont="1" applyFill="1" applyBorder="1" applyAlignment="1">
      <alignment horizontal="left" vertical="top"/>
    </xf>
    <xf numFmtId="164" fontId="6" fillId="7" borderId="13" xfId="1" applyNumberFormat="1" applyFont="1" applyFill="1" applyBorder="1"/>
    <xf numFmtId="3" fontId="6" fillId="7" borderId="12" xfId="0" applyNumberFormat="1" applyFont="1" applyFill="1" applyBorder="1"/>
    <xf numFmtId="0" fontId="7" fillId="7" borderId="12" xfId="0" applyFont="1" applyFill="1" applyBorder="1" applyAlignment="1"/>
    <xf numFmtId="0" fontId="7" fillId="7" borderId="12" xfId="0" applyFont="1" applyFill="1" applyBorder="1"/>
    <xf numFmtId="3" fontId="10" fillId="7" borderId="12" xfId="0" applyNumberFormat="1" applyFont="1" applyFill="1" applyBorder="1" applyAlignment="1"/>
    <xf numFmtId="0" fontId="10" fillId="0" borderId="12" xfId="0" applyFont="1" applyBorder="1"/>
    <xf numFmtId="10" fontId="10" fillId="0" borderId="0" xfId="0" applyNumberFormat="1" applyFont="1" applyBorder="1"/>
    <xf numFmtId="0" fontId="6" fillId="0" borderId="14" xfId="0" quotePrefix="1" applyFont="1" applyFill="1" applyBorder="1" applyAlignment="1">
      <alignment horizontal="center" vertical="center" wrapText="1"/>
    </xf>
    <xf numFmtId="0" fontId="6" fillId="0" borderId="16" xfId="0" quotePrefix="1" applyFont="1" applyFill="1" applyBorder="1" applyAlignment="1">
      <alignment horizontal="center" vertical="center" wrapText="1"/>
    </xf>
    <xf numFmtId="0" fontId="6" fillId="0" borderId="15" xfId="0" applyFont="1" applyBorder="1" applyAlignment="1">
      <alignment horizontal="center" vertical="center"/>
    </xf>
    <xf numFmtId="164" fontId="6" fillId="0" borderId="14"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center" vertical="center" wrapText="1"/>
    </xf>
    <xf numFmtId="0" fontId="6" fillId="0" borderId="16" xfId="0" quotePrefix="1" applyFont="1" applyFill="1" applyBorder="1" applyAlignment="1">
      <alignment horizontal="center"/>
    </xf>
    <xf numFmtId="0" fontId="6" fillId="0" borderId="15" xfId="0" quotePrefix="1" applyFont="1" applyFill="1" applyBorder="1" applyAlignment="1">
      <alignment horizontal="center" vertical="center"/>
    </xf>
    <xf numFmtId="0" fontId="6" fillId="0" borderId="14" xfId="0" quotePrefix="1" applyFont="1" applyFill="1" applyBorder="1" applyAlignment="1">
      <alignment horizontal="center" vertical="center"/>
    </xf>
    <xf numFmtId="0" fontId="6" fillId="0" borderId="0" xfId="0" quotePrefix="1" applyFont="1" applyFill="1" applyBorder="1" applyAlignment="1">
      <alignment horizontal="center" vertical="center"/>
    </xf>
    <xf numFmtId="0" fontId="6" fillId="0" borderId="0" xfId="0" applyFont="1" applyFill="1" applyAlignment="1">
      <alignment vertical="center"/>
    </xf>
    <xf numFmtId="0" fontId="6" fillId="0" borderId="13" xfId="0" quotePrefix="1" applyFont="1" applyFill="1" applyBorder="1" applyAlignment="1">
      <alignment horizontal="center" vertical="center" wrapText="1"/>
    </xf>
    <xf numFmtId="0" fontId="6" fillId="0" borderId="21" xfId="0" quotePrefix="1" applyFont="1" applyFill="1" applyBorder="1" applyAlignment="1">
      <alignment horizontal="center" vertical="center" wrapText="1"/>
    </xf>
    <xf numFmtId="0" fontId="6" fillId="0" borderId="20" xfId="0" quotePrefix="1" applyFont="1" applyFill="1" applyBorder="1" applyAlignment="1">
      <alignment horizontal="center" vertical="center" wrapText="1"/>
    </xf>
    <xf numFmtId="0" fontId="6" fillId="0" borderId="0" xfId="0" applyFont="1" applyFill="1" applyAlignment="1">
      <alignment horizontal="left" vertical="top"/>
    </xf>
    <xf numFmtId="0" fontId="0" fillId="0" borderId="0" xfId="0" applyFont="1" applyBorder="1"/>
    <xf numFmtId="3" fontId="6" fillId="0" borderId="12" xfId="2" applyNumberFormat="1" applyFont="1" applyBorder="1" applyAlignment="1">
      <alignment vertical="top"/>
    </xf>
    <xf numFmtId="3" fontId="6" fillId="0" borderId="12" xfId="2" applyNumberFormat="1" applyFont="1" applyBorder="1"/>
    <xf numFmtId="3" fontId="6" fillId="0" borderId="13" xfId="2" applyNumberFormat="1" applyFont="1" applyBorder="1" applyAlignment="1">
      <alignment vertical="top"/>
    </xf>
    <xf numFmtId="3" fontId="6" fillId="0" borderId="13" xfId="2" applyNumberFormat="1" applyFont="1" applyBorder="1"/>
    <xf numFmtId="0" fontId="6" fillId="0" borderId="22" xfId="0" applyFont="1" applyBorder="1" applyAlignment="1">
      <alignment horizontal="center" vertical="center"/>
    </xf>
    <xf numFmtId="3" fontId="7" fillId="0" borderId="19" xfId="0" applyNumberFormat="1" applyFont="1" applyBorder="1" applyAlignment="1">
      <alignment vertical="center"/>
    </xf>
    <xf numFmtId="164" fontId="7" fillId="0" borderId="20" xfId="0" applyNumberFormat="1" applyFont="1" applyBorder="1" applyAlignment="1">
      <alignment vertical="center"/>
    </xf>
    <xf numFmtId="0" fontId="6" fillId="0" borderId="19" xfId="0" applyFont="1" applyBorder="1"/>
    <xf numFmtId="164" fontId="6" fillId="0" borderId="20" xfId="0" applyNumberFormat="1" applyFont="1" applyBorder="1"/>
    <xf numFmtId="3" fontId="6" fillId="0" borderId="19" xfId="0" applyNumberFormat="1" applyFont="1" applyBorder="1" applyAlignment="1">
      <alignment vertical="center"/>
    </xf>
    <xf numFmtId="164" fontId="6" fillId="0" borderId="20" xfId="0" applyNumberFormat="1" applyFont="1" applyBorder="1" applyAlignment="1">
      <alignment vertical="center"/>
    </xf>
    <xf numFmtId="3" fontId="6" fillId="0" borderId="19" xfId="0" applyNumberFormat="1" applyFont="1" applyFill="1" applyBorder="1" applyAlignment="1">
      <alignment vertical="center"/>
    </xf>
    <xf numFmtId="164" fontId="6" fillId="0" borderId="20" xfId="0" applyNumberFormat="1" applyFont="1" applyFill="1" applyBorder="1" applyAlignment="1">
      <alignment vertical="center"/>
    </xf>
    <xf numFmtId="3" fontId="10" fillId="0" borderId="19" xfId="0" applyNumberFormat="1" applyFont="1" applyBorder="1" applyAlignment="1">
      <alignment vertical="center"/>
    </xf>
    <xf numFmtId="3" fontId="6" fillId="0" borderId="19" xfId="0" applyNumberFormat="1" applyFont="1" applyBorder="1"/>
    <xf numFmtId="164" fontId="6" fillId="0" borderId="20" xfId="0" applyNumberFormat="1" applyFont="1" applyFill="1" applyBorder="1"/>
    <xf numFmtId="3" fontId="6" fillId="0" borderId="19" xfId="0" applyNumberFormat="1" applyFont="1" applyFill="1" applyBorder="1"/>
    <xf numFmtId="3" fontId="10" fillId="0" borderId="19" xfId="0" applyNumberFormat="1" applyFont="1" applyFill="1" applyBorder="1" applyAlignment="1"/>
    <xf numFmtId="164" fontId="10" fillId="0" borderId="20" xfId="0" applyNumberFormat="1" applyFont="1" applyFill="1" applyBorder="1" applyAlignment="1"/>
    <xf numFmtId="0" fontId="10" fillId="0" borderId="19" xfId="0" applyFont="1" applyFill="1" applyBorder="1" applyAlignment="1"/>
    <xf numFmtId="3" fontId="10" fillId="0" borderId="19" xfId="0" applyNumberFormat="1" applyFont="1" applyBorder="1"/>
    <xf numFmtId="164" fontId="10" fillId="0" borderId="20" xfId="0" applyNumberFormat="1" applyFont="1" applyBorder="1"/>
    <xf numFmtId="3" fontId="6" fillId="0" borderId="0" xfId="2" applyNumberFormat="1" applyFont="1" applyBorder="1" applyAlignment="1">
      <alignment vertical="top"/>
    </xf>
    <xf numFmtId="3" fontId="6" fillId="0" borderId="0" xfId="2" applyNumberFormat="1" applyFont="1" applyBorder="1"/>
    <xf numFmtId="164" fontId="6" fillId="0" borderId="12" xfId="1" applyNumberFormat="1" applyFont="1" applyFill="1" applyBorder="1" applyAlignment="1">
      <alignment vertical="top"/>
    </xf>
    <xf numFmtId="164" fontId="6" fillId="0" borderId="12" xfId="0" applyNumberFormat="1" applyFont="1" applyBorder="1" applyAlignment="1">
      <alignment vertical="center"/>
    </xf>
    <xf numFmtId="164" fontId="10" fillId="0" borderId="12" xfId="0" applyNumberFormat="1" applyFont="1" applyBorder="1" applyAlignment="1">
      <alignment vertical="center"/>
    </xf>
    <xf numFmtId="0" fontId="6" fillId="0" borderId="22" xfId="0" quotePrefix="1" applyFont="1" applyFill="1" applyBorder="1" applyAlignment="1">
      <alignment horizontal="center" vertical="center"/>
    </xf>
    <xf numFmtId="166" fontId="6" fillId="0" borderId="19" xfId="0" applyNumberFormat="1" applyFont="1" applyFill="1" applyBorder="1" applyAlignment="1">
      <alignment vertical="center"/>
    </xf>
    <xf numFmtId="166" fontId="6" fillId="0" borderId="20" xfId="0" applyNumberFormat="1" applyFont="1" applyFill="1" applyBorder="1" applyAlignment="1">
      <alignment vertical="center"/>
    </xf>
    <xf numFmtId="0" fontId="6" fillId="0" borderId="19" xfId="0" applyFont="1" applyFill="1" applyBorder="1" applyAlignment="1">
      <alignment horizontal="center"/>
    </xf>
    <xf numFmtId="0" fontId="6" fillId="0" borderId="20" xfId="0" applyFont="1" applyFill="1" applyBorder="1"/>
    <xf numFmtId="0" fontId="6" fillId="0" borderId="19" xfId="0" applyFont="1" applyFill="1" applyBorder="1"/>
    <xf numFmtId="0" fontId="10" fillId="0" borderId="19" xfId="0" applyFont="1" applyBorder="1"/>
    <xf numFmtId="3" fontId="6" fillId="0" borderId="19" xfId="0" applyNumberFormat="1" applyFont="1" applyFill="1" applyBorder="1" applyAlignment="1"/>
    <xf numFmtId="164" fontId="6" fillId="0" borderId="20" xfId="0" applyNumberFormat="1" applyFont="1" applyFill="1" applyBorder="1" applyAlignment="1"/>
    <xf numFmtId="164" fontId="6" fillId="0" borderId="20" xfId="1" applyNumberFormat="1" applyFont="1" applyFill="1" applyBorder="1"/>
    <xf numFmtId="10" fontId="10" fillId="0" borderId="20" xfId="0" applyNumberFormat="1" applyFont="1" applyBorder="1"/>
    <xf numFmtId="164" fontId="6" fillId="0" borderId="20" xfId="1" applyNumberFormat="1" applyFont="1" applyBorder="1"/>
    <xf numFmtId="164" fontId="6" fillId="0" borderId="20" xfId="1" quotePrefix="1" applyNumberFormat="1" applyFont="1" applyFill="1" applyBorder="1" applyAlignment="1">
      <alignment horizontal="center"/>
    </xf>
    <xf numFmtId="164" fontId="6" fillId="0" borderId="20" xfId="1" applyNumberFormat="1" applyFont="1" applyFill="1" applyBorder="1" applyAlignment="1">
      <alignment vertical="center"/>
    </xf>
    <xf numFmtId="164" fontId="6" fillId="0" borderId="19" xfId="0" applyNumberFormat="1" applyFont="1" applyFill="1" applyBorder="1"/>
    <xf numFmtId="165" fontId="6" fillId="0" borderId="20" xfId="1" applyNumberFormat="1" applyFont="1" applyBorder="1" applyAlignment="1">
      <alignment vertical="center"/>
    </xf>
    <xf numFmtId="164" fontId="8" fillId="0" borderId="20" xfId="1" applyNumberFormat="1" applyFont="1" applyFill="1" applyBorder="1"/>
    <xf numFmtId="164" fontId="6" fillId="0" borderId="20" xfId="1" applyNumberFormat="1" applyFont="1" applyBorder="1" applyAlignment="1">
      <alignment vertical="center"/>
    </xf>
    <xf numFmtId="164" fontId="6" fillId="0" borderId="19" xfId="0" applyNumberFormat="1" applyFont="1" applyFill="1" applyBorder="1" applyAlignment="1">
      <alignment vertical="center"/>
    </xf>
    <xf numFmtId="164" fontId="6" fillId="0" borderId="20" xfId="1" applyNumberFormat="1" applyFont="1" applyFill="1" applyBorder="1" applyAlignment="1"/>
    <xf numFmtId="164" fontId="6" fillId="0" borderId="19" xfId="0" applyNumberFormat="1" applyFont="1" applyFill="1" applyBorder="1" applyAlignment="1"/>
    <xf numFmtId="164" fontId="6" fillId="0" borderId="19" xfId="0" applyNumberFormat="1" applyFont="1" applyBorder="1"/>
    <xf numFmtId="10" fontId="6" fillId="0" borderId="19" xfId="0" applyNumberFormat="1" applyFont="1" applyBorder="1"/>
    <xf numFmtId="164" fontId="6" fillId="0" borderId="19" xfId="1" applyNumberFormat="1" applyFont="1" applyFill="1" applyBorder="1"/>
    <xf numFmtId="164" fontId="6" fillId="7" borderId="20" xfId="1" applyNumberFormat="1" applyFont="1" applyFill="1" applyBorder="1"/>
    <xf numFmtId="0" fontId="10" fillId="7" borderId="20" xfId="0" applyFont="1" applyFill="1" applyBorder="1" applyAlignment="1"/>
    <xf numFmtId="0" fontId="10" fillId="7" borderId="20" xfId="0" applyFont="1" applyFill="1" applyBorder="1"/>
    <xf numFmtId="0" fontId="7" fillId="7" borderId="20" xfId="0" applyFont="1" applyFill="1" applyBorder="1"/>
    <xf numFmtId="164" fontId="6" fillId="0" borderId="19" xfId="1" applyNumberFormat="1" applyFont="1" applyBorder="1"/>
    <xf numFmtId="0" fontId="6" fillId="0" borderId="19" xfId="0" applyFont="1" applyFill="1" applyBorder="1" applyAlignment="1"/>
    <xf numFmtId="0" fontId="6" fillId="0" borderId="12" xfId="0" quotePrefix="1" applyFont="1" applyFill="1" applyBorder="1" applyAlignment="1">
      <alignment horizontal="center" vertical="center"/>
    </xf>
    <xf numFmtId="0" fontId="6" fillId="0" borderId="19" xfId="0" quotePrefix="1" applyFont="1" applyFill="1" applyBorder="1" applyAlignment="1">
      <alignment horizontal="center" vertical="center"/>
    </xf>
    <xf numFmtId="0" fontId="6" fillId="0" borderId="0" xfId="0" quotePrefix="1" applyFont="1" applyFill="1" applyBorder="1" applyAlignment="1">
      <alignment horizontal="center" vertical="center" wrapText="1"/>
    </xf>
    <xf numFmtId="3" fontId="6" fillId="0" borderId="0" xfId="1" applyNumberFormat="1" applyFont="1" applyBorder="1" applyAlignment="1">
      <alignment vertical="top"/>
    </xf>
    <xf numFmtId="3" fontId="6" fillId="0" borderId="13" xfId="1" applyNumberFormat="1" applyFont="1" applyBorder="1" applyAlignment="1">
      <alignment vertical="top"/>
    </xf>
    <xf numFmtId="164" fontId="6" fillId="0" borderId="13" xfId="1" applyNumberFormat="1" applyFont="1" applyBorder="1" applyAlignment="1">
      <alignment vertical="center"/>
    </xf>
    <xf numFmtId="164" fontId="6" fillId="0" borderId="12" xfId="1" applyNumberFormat="1" applyFont="1" applyBorder="1"/>
    <xf numFmtId="3" fontId="6" fillId="0" borderId="12" xfId="1" applyNumberFormat="1" applyFont="1" applyBorder="1" applyAlignment="1">
      <alignment vertical="top"/>
    </xf>
    <xf numFmtId="0" fontId="6" fillId="0" borderId="12" xfId="0" applyFont="1" applyBorder="1" applyAlignment="1">
      <alignment vertical="top"/>
    </xf>
    <xf numFmtId="164" fontId="6" fillId="0" borderId="12" xfId="1" applyNumberFormat="1" applyFont="1" applyBorder="1" applyAlignment="1">
      <alignment vertical="center"/>
    </xf>
    <xf numFmtId="0" fontId="6" fillId="0" borderId="12" xfId="0" quotePrefix="1" applyFont="1" applyBorder="1" applyAlignment="1">
      <alignment horizontal="center"/>
    </xf>
    <xf numFmtId="0" fontId="6" fillId="0" borderId="13" xfId="0" quotePrefix="1" applyFont="1" applyBorder="1" applyAlignment="1">
      <alignment horizontal="center"/>
    </xf>
    <xf numFmtId="164" fontId="6" fillId="0" borderId="13" xfId="1" applyNumberFormat="1" applyFont="1" applyBorder="1"/>
    <xf numFmtId="0" fontId="6" fillId="0" borderId="12" xfId="0" applyFont="1" applyBorder="1" applyAlignment="1">
      <alignment horizontal="center" vertical="center"/>
    </xf>
    <xf numFmtId="0" fontId="6" fillId="0" borderId="19" xfId="0" applyFont="1" applyBorder="1" applyAlignment="1">
      <alignment horizontal="center" vertical="center"/>
    </xf>
    <xf numFmtId="164" fontId="6" fillId="0" borderId="13" xfId="0" applyNumberFormat="1" applyFont="1" applyFill="1" applyBorder="1" applyAlignment="1">
      <alignment vertical="top"/>
    </xf>
    <xf numFmtId="3" fontId="6" fillId="0" borderId="0" xfId="0" applyNumberFormat="1" applyFont="1" applyFill="1" applyBorder="1" applyAlignment="1">
      <alignment vertical="top"/>
    </xf>
    <xf numFmtId="0" fontId="6" fillId="0" borderId="0" xfId="0" applyFont="1" applyFill="1" applyBorder="1" applyAlignment="1">
      <alignment vertical="top"/>
    </xf>
    <xf numFmtId="0" fontId="6" fillId="0" borderId="12" xfId="0" applyFont="1" applyFill="1" applyBorder="1" applyAlignment="1">
      <alignment vertical="top"/>
    </xf>
    <xf numFmtId="164" fontId="6" fillId="0" borderId="0" xfId="0" applyNumberFormat="1" applyFont="1" applyFill="1" applyBorder="1" applyAlignment="1">
      <alignment vertical="top"/>
    </xf>
    <xf numFmtId="0" fontId="8" fillId="0" borderId="0" xfId="0" applyFont="1" applyFill="1"/>
    <xf numFmtId="0" fontId="8" fillId="0" borderId="0" xfId="0" quotePrefix="1" applyFont="1" applyFill="1" applyAlignment="1">
      <alignment horizontal="left"/>
    </xf>
    <xf numFmtId="0" fontId="15" fillId="0" borderId="0" xfId="0" applyFont="1" applyBorder="1" applyAlignment="1">
      <alignment horizontal="left" wrapText="1"/>
    </xf>
    <xf numFmtId="0" fontId="15" fillId="0" borderId="0" xfId="0" applyFont="1" applyBorder="1" applyAlignment="1">
      <alignment horizontal="left" vertical="center" wrapText="1"/>
    </xf>
    <xf numFmtId="0" fontId="6" fillId="0" borderId="0" xfId="0" quotePrefix="1" applyFont="1" applyAlignment="1">
      <alignment horizontal="left"/>
    </xf>
    <xf numFmtId="165" fontId="6" fillId="0" borderId="20" xfId="1" applyNumberFormat="1" applyFont="1" applyFill="1" applyBorder="1" applyAlignment="1">
      <alignment vertical="center"/>
    </xf>
    <xf numFmtId="165" fontId="6" fillId="0" borderId="0" xfId="1" applyNumberFormat="1" applyFont="1" applyFill="1" applyBorder="1" applyAlignment="1">
      <alignment vertical="center"/>
    </xf>
    <xf numFmtId="0" fontId="6" fillId="7" borderId="19" xfId="0" applyFont="1" applyFill="1" applyBorder="1"/>
    <xf numFmtId="167" fontId="6" fillId="7" borderId="19" xfId="0" applyNumberFormat="1" applyFont="1" applyFill="1" applyBorder="1"/>
    <xf numFmtId="0" fontId="6" fillId="0" borderId="0" xfId="0" applyFont="1"/>
    <xf numFmtId="0" fontId="6" fillId="0" borderId="0" xfId="0" applyFont="1" applyAlignment="1">
      <alignment vertical="top"/>
    </xf>
    <xf numFmtId="0" fontId="6" fillId="0" borderId="21" xfId="0" quotePrefix="1" applyFont="1" applyBorder="1" applyAlignment="1">
      <alignment horizontal="center" vertical="center" wrapText="1"/>
    </xf>
    <xf numFmtId="0" fontId="6" fillId="0" borderId="16" xfId="0" quotePrefix="1" applyFont="1" applyBorder="1" applyAlignment="1">
      <alignment horizontal="center" vertical="center" wrapText="1"/>
    </xf>
    <xf numFmtId="0" fontId="6" fillId="0" borderId="14" xfId="0" quotePrefix="1" applyFont="1" applyBorder="1" applyAlignment="1">
      <alignment horizontal="center" vertical="center" wrapText="1"/>
    </xf>
    <xf numFmtId="164" fontId="6" fillId="0" borderId="0" xfId="0" applyNumberFormat="1" applyFont="1" applyAlignment="1">
      <alignment horizontal="center" vertical="center"/>
    </xf>
    <xf numFmtId="0" fontId="6" fillId="0" borderId="0" xfId="0" applyFont="1" applyAlignment="1">
      <alignment horizontal="center" vertical="center" wrapText="1"/>
    </xf>
    <xf numFmtId="0" fontId="6" fillId="0" borderId="20" xfId="0" quotePrefix="1" applyFont="1" applyBorder="1" applyAlignment="1">
      <alignment horizontal="center" vertical="center" wrapText="1"/>
    </xf>
    <xf numFmtId="0" fontId="6" fillId="0" borderId="13" xfId="0" quotePrefix="1" applyFont="1" applyBorder="1" applyAlignment="1">
      <alignment horizontal="center" vertical="center" wrapText="1"/>
    </xf>
    <xf numFmtId="0" fontId="6" fillId="0" borderId="0" xfId="0" quotePrefix="1" applyFont="1" applyAlignment="1">
      <alignment horizontal="center" vertical="center" wrapText="1"/>
    </xf>
    <xf numFmtId="164" fontId="7" fillId="0" borderId="0" xfId="0" applyNumberFormat="1" applyFont="1"/>
    <xf numFmtId="3" fontId="7" fillId="0" borderId="0" xfId="0" applyNumberFormat="1" applyFont="1" applyAlignment="1">
      <alignment vertical="center"/>
    </xf>
    <xf numFmtId="0" fontId="10" fillId="0" borderId="0" xfId="0" applyFont="1"/>
    <xf numFmtId="3" fontId="6" fillId="0" borderId="0" xfId="0" applyNumberFormat="1" applyFont="1" applyAlignment="1">
      <alignment vertical="center"/>
    </xf>
    <xf numFmtId="164" fontId="6" fillId="0" borderId="0" xfId="0" applyNumberFormat="1" applyFont="1" applyAlignment="1">
      <alignment vertical="center"/>
    </xf>
    <xf numFmtId="3" fontId="10" fillId="0" borderId="19" xfId="0" applyNumberFormat="1" applyFont="1" applyBorder="1" applyAlignment="1">
      <alignment horizontal="right"/>
    </xf>
    <xf numFmtId="0" fontId="10" fillId="0" borderId="0" xfId="0" applyFont="1" applyAlignment="1">
      <alignment vertical="center"/>
    </xf>
    <xf numFmtId="3" fontId="10" fillId="0" borderId="0" xfId="0" applyNumberFormat="1" applyFont="1" applyAlignment="1">
      <alignment vertical="center"/>
    </xf>
    <xf numFmtId="164" fontId="18" fillId="0" borderId="20" xfId="0" quotePrefix="1" applyNumberFormat="1" applyFont="1" applyBorder="1" applyAlignment="1">
      <alignment horizontal="center"/>
    </xf>
    <xf numFmtId="164" fontId="18" fillId="0" borderId="0" xfId="0" quotePrefix="1" applyNumberFormat="1" applyFont="1" applyAlignment="1">
      <alignment horizontal="center"/>
    </xf>
    <xf numFmtId="0" fontId="18" fillId="0" borderId="0" xfId="0" quotePrefix="1" applyFont="1" applyAlignment="1">
      <alignment horizontal="center" wrapText="1"/>
    </xf>
    <xf numFmtId="3" fontId="18" fillId="0" borderId="12" xfId="0" applyNumberFormat="1" applyFont="1" applyBorder="1" applyAlignment="1">
      <alignment vertical="center"/>
    </xf>
    <xf numFmtId="164" fontId="18" fillId="0" borderId="20" xfId="0" applyNumberFormat="1" applyFont="1" applyBorder="1" applyAlignment="1">
      <alignment vertical="center"/>
    </xf>
    <xf numFmtId="3" fontId="18" fillId="0" borderId="0" xfId="0" applyNumberFormat="1" applyFont="1" applyAlignment="1">
      <alignment vertical="center"/>
    </xf>
    <xf numFmtId="164" fontId="18" fillId="0" borderId="0" xfId="0" applyNumberFormat="1" applyFont="1" applyAlignment="1">
      <alignment vertical="center"/>
    </xf>
    <xf numFmtId="164" fontId="18" fillId="0" borderId="13" xfId="0" applyNumberFormat="1" applyFont="1" applyBorder="1" applyAlignment="1">
      <alignment vertical="center"/>
    </xf>
    <xf numFmtId="0" fontId="18" fillId="0" borderId="12" xfId="0" applyFont="1" applyBorder="1"/>
    <xf numFmtId="164" fontId="18" fillId="0" borderId="20" xfId="0" applyNumberFormat="1" applyFont="1" applyBorder="1"/>
    <xf numFmtId="0" fontId="18" fillId="0" borderId="0" xfId="0" applyFont="1"/>
    <xf numFmtId="164" fontId="18" fillId="0" borderId="0" xfId="0" applyNumberFormat="1" applyFont="1"/>
    <xf numFmtId="164" fontId="18" fillId="0" borderId="13" xfId="0" applyNumberFormat="1" applyFont="1" applyBorder="1"/>
    <xf numFmtId="0" fontId="18" fillId="0" borderId="0" xfId="0" quotePrefix="1" applyFont="1" applyAlignment="1">
      <alignment vertical="top"/>
    </xf>
    <xf numFmtId="3" fontId="18" fillId="0" borderId="12" xfId="0" applyNumberFormat="1" applyFont="1" applyBorder="1"/>
    <xf numFmtId="3" fontId="18" fillId="0" borderId="0" xfId="0" applyNumberFormat="1" applyFont="1"/>
    <xf numFmtId="0" fontId="18" fillId="0" borderId="0" xfId="0" quotePrefix="1" applyFont="1" applyAlignment="1">
      <alignment vertical="top" wrapText="1"/>
    </xf>
    <xf numFmtId="10" fontId="18" fillId="0" borderId="0" xfId="0" applyNumberFormat="1" applyFont="1"/>
    <xf numFmtId="0" fontId="18" fillId="0" borderId="0" xfId="0" applyFont="1" applyAlignment="1">
      <alignment horizontal="left"/>
    </xf>
    <xf numFmtId="0" fontId="18" fillId="0" borderId="13" xfId="0" applyFont="1" applyBorder="1" applyAlignment="1">
      <alignment horizontal="left"/>
    </xf>
    <xf numFmtId="3" fontId="18" fillId="0" borderId="12" xfId="0" applyNumberFormat="1" applyFont="1" applyBorder="1" applyAlignment="1">
      <alignment horizontal="left"/>
    </xf>
    <xf numFmtId="164" fontId="18" fillId="0" borderId="20" xfId="0" applyNumberFormat="1" applyFont="1" applyBorder="1" applyAlignment="1">
      <alignment horizontal="left"/>
    </xf>
    <xf numFmtId="3" fontId="18" fillId="0" borderId="0" xfId="0" applyNumberFormat="1" applyFont="1" applyAlignment="1">
      <alignment horizontal="left"/>
    </xf>
    <xf numFmtId="164" fontId="18" fillId="0" borderId="0" xfId="0" applyNumberFormat="1" applyFont="1" applyAlignment="1">
      <alignment horizontal="left"/>
    </xf>
    <xf numFmtId="164" fontId="18" fillId="0" borderId="13" xfId="0" applyNumberFormat="1" applyFont="1" applyBorder="1" applyAlignment="1">
      <alignment horizontal="left"/>
    </xf>
    <xf numFmtId="3" fontId="18" fillId="0" borderId="19" xfId="0" applyNumberFormat="1" applyFont="1" applyBorder="1" applyAlignment="1">
      <alignment vertical="center"/>
    </xf>
    <xf numFmtId="3" fontId="18" fillId="0" borderId="0" xfId="0" applyNumberFormat="1" applyFont="1" applyAlignment="1">
      <alignment horizontal="left" vertical="center" indent="1"/>
    </xf>
    <xf numFmtId="0" fontId="18" fillId="0" borderId="0" xfId="0" applyFont="1" applyAlignment="1">
      <alignment horizontal="left" indent="1"/>
    </xf>
    <xf numFmtId="3" fontId="18" fillId="0" borderId="19" xfId="0" applyNumberFormat="1" applyFont="1" applyBorder="1"/>
    <xf numFmtId="1" fontId="18" fillId="0" borderId="0" xfId="0" applyNumberFormat="1" applyFont="1"/>
    <xf numFmtId="164" fontId="18" fillId="0" borderId="12" xfId="1" applyNumberFormat="1" applyFont="1" applyBorder="1"/>
    <xf numFmtId="164" fontId="18" fillId="0" borderId="0" xfId="1" applyNumberFormat="1" applyFont="1"/>
    <xf numFmtId="164" fontId="18" fillId="0" borderId="19" xfId="1" applyNumberFormat="1" applyFont="1" applyBorder="1"/>
    <xf numFmtId="164" fontId="18" fillId="0" borderId="20" xfId="1" applyNumberFormat="1" applyFont="1" applyBorder="1"/>
    <xf numFmtId="0" fontId="19" fillId="0" borderId="0" xfId="0" applyFont="1"/>
    <xf numFmtId="0" fontId="18" fillId="0" borderId="15" xfId="0" quotePrefix="1" applyFont="1" applyBorder="1" applyAlignment="1">
      <alignment horizontal="center" vertical="center"/>
    </xf>
    <xf numFmtId="164" fontId="18" fillId="0" borderId="21" xfId="0" quotePrefix="1" applyNumberFormat="1" applyFont="1" applyBorder="1" applyAlignment="1">
      <alignment horizontal="center" vertical="center"/>
    </xf>
    <xf numFmtId="0" fontId="18" fillId="0" borderId="14" xfId="0" quotePrefix="1" applyFont="1" applyBorder="1" applyAlignment="1">
      <alignment horizontal="center" vertical="center"/>
    </xf>
    <xf numFmtId="164" fontId="18" fillId="0" borderId="14" xfId="0" quotePrefix="1" applyNumberFormat="1" applyFont="1" applyBorder="1" applyAlignment="1">
      <alignment horizontal="center" vertical="center"/>
    </xf>
    <xf numFmtId="0" fontId="18" fillId="0" borderId="14" xfId="0" quotePrefix="1" applyFont="1" applyBorder="1" applyAlignment="1">
      <alignment horizontal="center" vertical="center" wrapText="1"/>
    </xf>
    <xf numFmtId="0" fontId="6" fillId="0" borderId="0" xfId="0" applyFont="1" applyBorder="1" applyAlignment="1">
      <alignment horizontal="right"/>
    </xf>
    <xf numFmtId="0" fontId="6" fillId="0" borderId="0" xfId="0" quotePrefix="1" applyFont="1" applyBorder="1" applyAlignment="1">
      <alignment horizontal="right" vertical="top"/>
    </xf>
    <xf numFmtId="0" fontId="6" fillId="0" borderId="0" xfId="0" quotePrefix="1" applyFont="1" applyFill="1" applyBorder="1" applyAlignment="1">
      <alignment vertical="top"/>
    </xf>
    <xf numFmtId="0" fontId="6" fillId="0" borderId="0" xfId="0" applyFont="1"/>
    <xf numFmtId="0" fontId="6" fillId="0" borderId="13" xfId="0" applyFont="1" applyBorder="1"/>
    <xf numFmtId="164" fontId="7" fillId="0" borderId="13" xfId="0" applyNumberFormat="1" applyFont="1" applyBorder="1"/>
    <xf numFmtId="168" fontId="6" fillId="0" borderId="0" xfId="1" applyNumberFormat="1" applyFont="1" applyFill="1" applyBorder="1"/>
    <xf numFmtId="0" fontId="6" fillId="0" borderId="13" xfId="0" quotePrefix="1" applyFont="1" applyFill="1" applyBorder="1" applyAlignment="1">
      <alignment horizontal="center"/>
    </xf>
    <xf numFmtId="10" fontId="6" fillId="0" borderId="20" xfId="1" applyNumberFormat="1" applyFont="1" applyBorder="1" applyAlignment="1">
      <alignment vertical="center"/>
    </xf>
    <xf numFmtId="43" fontId="6" fillId="0" borderId="0" xfId="0" applyNumberFormat="1" applyFont="1"/>
    <xf numFmtId="169" fontId="6" fillId="0" borderId="0" xfId="0" applyNumberFormat="1" applyFont="1"/>
    <xf numFmtId="164" fontId="6" fillId="0" borderId="0" xfId="2" applyNumberFormat="1" applyFont="1" applyBorder="1" applyAlignment="1">
      <alignment vertical="center"/>
    </xf>
    <xf numFmtId="170" fontId="6" fillId="0" borderId="19" xfId="0" applyNumberFormat="1" applyFont="1" applyFill="1" applyBorder="1"/>
    <xf numFmtId="0" fontId="6" fillId="7" borderId="0" xfId="0" applyFont="1" applyFill="1"/>
    <xf numFmtId="10" fontId="6" fillId="0" borderId="0" xfId="2" applyNumberFormat="1" applyFont="1" applyBorder="1" applyAlignment="1">
      <alignment vertical="center"/>
    </xf>
    <xf numFmtId="164" fontId="10" fillId="0" borderId="13" xfId="0" applyNumberFormat="1" applyFont="1" applyFill="1" applyBorder="1"/>
    <xf numFmtId="0" fontId="10" fillId="0" borderId="19" xfId="0" applyFont="1" applyFill="1" applyBorder="1"/>
    <xf numFmtId="164" fontId="10" fillId="0" borderId="0" xfId="0" applyNumberFormat="1" applyFont="1" applyFill="1" applyBorder="1"/>
    <xf numFmtId="166" fontId="6" fillId="0" borderId="0" xfId="0" applyNumberFormat="1" applyFont="1" applyAlignment="1">
      <alignment vertical="center"/>
    </xf>
    <xf numFmtId="166" fontId="6" fillId="0" borderId="12" xfId="0" applyNumberFormat="1" applyFont="1" applyBorder="1" applyAlignment="1">
      <alignment vertical="center"/>
    </xf>
    <xf numFmtId="0" fontId="6" fillId="0" borderId="20" xfId="0" applyFont="1" applyBorder="1"/>
    <xf numFmtId="164" fontId="6" fillId="0" borderId="20" xfId="1" applyNumberFormat="1" applyFont="1" applyBorder="1" applyAlignment="1">
      <alignment horizontal="center"/>
    </xf>
    <xf numFmtId="164" fontId="6" fillId="0" borderId="0" xfId="1" applyNumberFormat="1" applyFont="1" applyAlignment="1">
      <alignment horizontal="center"/>
    </xf>
    <xf numFmtId="170" fontId="6" fillId="0" borderId="19" xfId="0" applyNumberFormat="1" applyFont="1" applyBorder="1"/>
    <xf numFmtId="0" fontId="6" fillId="0" borderId="0" xfId="0" quotePrefix="1" applyFont="1" applyAlignment="1">
      <alignment horizontal="left" vertical="top"/>
    </xf>
    <xf numFmtId="166" fontId="6" fillId="0" borderId="19" xfId="0" applyNumberFormat="1" applyFont="1" applyBorder="1" applyAlignment="1">
      <alignment vertical="center"/>
    </xf>
    <xf numFmtId="168" fontId="6" fillId="0" borderId="0" xfId="1" applyNumberFormat="1" applyFont="1"/>
    <xf numFmtId="0" fontId="18" fillId="0" borderId="0" xfId="0" quotePrefix="1" applyFont="1" applyAlignment="1">
      <alignment horizontal="left" vertical="top"/>
    </xf>
    <xf numFmtId="0" fontId="18" fillId="0" borderId="0" xfId="0" applyFont="1" applyAlignment="1">
      <alignment wrapText="1"/>
    </xf>
    <xf numFmtId="0" fontId="18" fillId="0" borderId="12" xfId="0" quotePrefix="1" applyFont="1" applyBorder="1" applyAlignment="1">
      <alignment horizontal="center"/>
    </xf>
    <xf numFmtId="0" fontId="18" fillId="0" borderId="0" xfId="0" quotePrefix="1" applyFont="1" applyAlignment="1">
      <alignment horizontal="center"/>
    </xf>
    <xf numFmtId="0" fontId="18" fillId="0" borderId="0" xfId="0" applyFont="1" applyAlignment="1">
      <alignment horizontal="left" vertical="top"/>
    </xf>
    <xf numFmtId="0" fontId="3" fillId="0" borderId="0" xfId="0" applyFont="1" applyAlignment="1">
      <alignment horizontal="center"/>
    </xf>
    <xf numFmtId="0" fontId="2" fillId="0" borderId="0" xfId="0" applyFont="1" applyAlignment="1">
      <alignment horizontal="center"/>
    </xf>
    <xf numFmtId="0" fontId="3" fillId="0" borderId="0" xfId="0" quotePrefix="1" applyFont="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6" fillId="0" borderId="0" xfId="0" applyFont="1" applyAlignment="1">
      <alignment horizontal="center"/>
    </xf>
    <xf numFmtId="0" fontId="6" fillId="0" borderId="19" xfId="0" applyFont="1" applyBorder="1" applyAlignment="1">
      <alignment horizontal="center"/>
    </xf>
    <xf numFmtId="0" fontId="6" fillId="0" borderId="12" xfId="0" applyFont="1" applyBorder="1" applyAlignment="1">
      <alignment horizontal="center"/>
    </xf>
    <xf numFmtId="0" fontId="6" fillId="0" borderId="0" xfId="0" applyFont="1" applyAlignment="1">
      <alignment horizontal="left" vertical="top"/>
    </xf>
    <xf numFmtId="0" fontId="6" fillId="0" borderId="0" xfId="0" applyFont="1" applyAlignment="1"/>
    <xf numFmtId="0" fontId="6" fillId="0" borderId="0" xfId="0" applyFont="1" applyBorder="1" applyAlignment="1">
      <alignment horizontal="left" vertical="top"/>
    </xf>
    <xf numFmtId="0" fontId="6" fillId="0" borderId="0" xfId="0" applyFont="1" applyBorder="1" applyAlignment="1">
      <alignment vertical="top"/>
    </xf>
    <xf numFmtId="0" fontId="6" fillId="0" borderId="0" xfId="0" quotePrefix="1" applyFont="1" applyBorder="1" applyAlignment="1">
      <alignment horizontal="left" vertical="top"/>
    </xf>
    <xf numFmtId="0" fontId="6" fillId="0" borderId="0" xfId="0" quotePrefix="1" applyFont="1" applyBorder="1" applyAlignment="1">
      <alignment vertical="top"/>
    </xf>
    <xf numFmtId="0" fontId="6" fillId="0" borderId="0" xfId="0" quotePrefix="1" applyFont="1" applyFill="1" applyAlignment="1">
      <alignment horizontal="center"/>
    </xf>
    <xf numFmtId="0" fontId="6" fillId="0" borderId="0" xfId="0" applyFont="1" applyFill="1" applyAlignment="1"/>
    <xf numFmtId="0" fontId="6" fillId="0" borderId="0" xfId="0" applyFont="1" applyFill="1" applyBorder="1" applyAlignment="1"/>
    <xf numFmtId="0" fontId="6" fillId="0" borderId="0" xfId="0" quotePrefix="1" applyFont="1" applyFill="1" applyBorder="1" applyAlignment="1">
      <alignment horizontal="center"/>
    </xf>
    <xf numFmtId="0" fontId="15" fillId="0" borderId="0" xfId="0" applyFont="1" applyAlignment="1">
      <alignment horizontal="left" wrapText="1"/>
    </xf>
    <xf numFmtId="0" fontId="6" fillId="0" borderId="19" xfId="0" quotePrefix="1" applyFont="1" applyFill="1" applyBorder="1" applyAlignment="1">
      <alignment horizontal="center"/>
    </xf>
    <xf numFmtId="0" fontId="11" fillId="0" borderId="0" xfId="0" applyFont="1" applyFill="1" applyAlignment="1">
      <alignment horizontal="left"/>
    </xf>
    <xf numFmtId="0" fontId="6" fillId="0" borderId="0" xfId="0" applyFont="1" applyAlignment="1">
      <alignment vertical="center"/>
    </xf>
    <xf numFmtId="3" fontId="18" fillId="0" borderId="0" xfId="0" applyNumberFormat="1" applyFont="1" applyAlignment="1">
      <alignment horizontal="left" vertical="center" wrapText="1" indent="1"/>
    </xf>
    <xf numFmtId="0" fontId="17" fillId="0" borderId="0" xfId="0" applyFont="1" applyAlignment="1">
      <alignment horizontal="left" wrapText="1"/>
    </xf>
    <xf numFmtId="0" fontId="17" fillId="0" borderId="13" xfId="0" applyFont="1" applyBorder="1" applyAlignment="1">
      <alignment horizontal="left" wrapText="1"/>
    </xf>
    <xf numFmtId="0" fontId="18" fillId="0" borderId="0" xfId="0" applyFont="1" applyAlignment="1">
      <alignment vertical="top" wrapText="1"/>
    </xf>
    <xf numFmtId="0" fontId="18" fillId="0" borderId="0" xfId="0" quotePrefix="1" applyFont="1" applyAlignment="1">
      <alignment horizontal="left" vertical="top"/>
    </xf>
    <xf numFmtId="0" fontId="18" fillId="0" borderId="0" xfId="0" quotePrefix="1" applyFont="1" applyAlignment="1">
      <alignment horizontal="left" vertical="top" wrapText="1"/>
    </xf>
    <xf numFmtId="0" fontId="18" fillId="0" borderId="0" xfId="0" applyFont="1" applyAlignment="1">
      <alignment wrapText="1"/>
    </xf>
    <xf numFmtId="0" fontId="18" fillId="0" borderId="0" xfId="0" quotePrefix="1" applyFont="1" applyAlignment="1">
      <alignment wrapText="1"/>
    </xf>
    <xf numFmtId="0" fontId="18" fillId="0" borderId="0" xfId="0" quotePrefix="1" applyFont="1" applyAlignment="1">
      <alignment horizontal="right" vertical="top"/>
    </xf>
    <xf numFmtId="0" fontId="12" fillId="5" borderId="12" xfId="0" applyFont="1" applyFill="1" applyBorder="1" applyAlignment="1">
      <alignment horizontal="center"/>
    </xf>
    <xf numFmtId="0" fontId="12" fillId="5" borderId="0" xfId="0" applyFont="1" applyFill="1" applyAlignment="1">
      <alignment horizontal="center"/>
    </xf>
    <xf numFmtId="0" fontId="12" fillId="5" borderId="13" xfId="0" applyFont="1" applyFill="1" applyBorder="1" applyAlignment="1">
      <alignment horizontal="center"/>
    </xf>
    <xf numFmtId="0" fontId="18" fillId="0" borderId="12" xfId="0" quotePrefix="1" applyFont="1" applyBorder="1" applyAlignment="1">
      <alignment horizontal="center"/>
    </xf>
    <xf numFmtId="0" fontId="18" fillId="0" borderId="0" xfId="0" quotePrefix="1" applyFont="1" applyAlignment="1">
      <alignment horizontal="center"/>
    </xf>
    <xf numFmtId="0" fontId="18" fillId="0" borderId="19" xfId="0" quotePrefix="1" applyFont="1" applyBorder="1" applyAlignment="1">
      <alignment horizontal="center"/>
    </xf>
    <xf numFmtId="0" fontId="18" fillId="0" borderId="20" xfId="0" quotePrefix="1" applyFont="1" applyBorder="1" applyAlignment="1">
      <alignment horizontal="center"/>
    </xf>
    <xf numFmtId="0" fontId="18" fillId="0" borderId="13" xfId="0" quotePrefix="1" applyFont="1" applyBorder="1" applyAlignment="1">
      <alignment horizontal="center"/>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20" fillId="0" borderId="0" xfId="0" applyFont="1" applyAlignment="1">
      <alignment horizontal="center" vertical="center" wrapText="1"/>
    </xf>
    <xf numFmtId="0" fontId="20" fillId="0" borderId="14" xfId="0" applyFont="1" applyBorder="1" applyAlignment="1">
      <alignment horizontal="center" vertical="center" wrapText="1"/>
    </xf>
    <xf numFmtId="0" fontId="18" fillId="0" borderId="0" xfId="0" applyFont="1" applyAlignment="1">
      <alignment horizontal="left" vertical="top"/>
    </xf>
    <xf numFmtId="0" fontId="3" fillId="0" borderId="0" xfId="0" applyFont="1" applyAlignment="1">
      <alignment horizontal="center"/>
    </xf>
    <xf numFmtId="0" fontId="2" fillId="0" borderId="0" xfId="0" applyFont="1" applyAlignment="1">
      <alignment horizontal="center"/>
    </xf>
    <xf numFmtId="0" fontId="2" fillId="0" borderId="0" xfId="0" quotePrefix="1" applyFont="1" applyAlignment="1">
      <alignment horizontal="center" vertical="center"/>
    </xf>
    <xf numFmtId="0" fontId="2" fillId="0" borderId="0" xfId="0" applyFont="1" applyAlignment="1">
      <alignment horizontal="center" vertical="center"/>
    </xf>
    <xf numFmtId="0" fontId="0" fillId="0" borderId="0" xfId="0" applyAlignment="1"/>
    <xf numFmtId="0" fontId="3" fillId="0" borderId="0" xfId="0" quotePrefix="1" applyFont="1" applyAlignment="1">
      <alignment horizontal="center"/>
    </xf>
    <xf numFmtId="0" fontId="3" fillId="0" borderId="1" xfId="0" applyFont="1" applyBorder="1" applyAlignment="1"/>
    <xf numFmtId="0" fontId="3" fillId="0" borderId="4" xfId="0" applyFont="1" applyBorder="1" applyAlignment="1"/>
    <xf numFmtId="0" fontId="3" fillId="0" borderId="6" xfId="0" applyFont="1" applyBorder="1" applyAlignment="1"/>
    <xf numFmtId="0" fontId="3" fillId="0" borderId="0" xfId="0" applyFont="1" applyAlignment="1"/>
    <xf numFmtId="0" fontId="2" fillId="0" borderId="0" xfId="0" applyFont="1" applyAlignment="1"/>
    <xf numFmtId="0" fontId="3" fillId="0" borderId="1"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xf>
    <xf numFmtId="0" fontId="3" fillId="0" borderId="9" xfId="0" applyFont="1" applyBorder="1" applyAlignment="1"/>
    <xf numFmtId="0" fontId="3" fillId="0" borderId="10" xfId="0" applyFont="1" applyBorder="1" applyAlignment="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3" fillId="6" borderId="12" xfId="0" applyFont="1" applyFill="1" applyBorder="1" applyAlignment="1">
      <alignment horizontal="center"/>
    </xf>
    <xf numFmtId="0" fontId="13" fillId="6" borderId="0" xfId="0" applyFont="1" applyFill="1" applyAlignment="1">
      <alignment horizontal="center"/>
    </xf>
    <xf numFmtId="0" fontId="13" fillId="6" borderId="13" xfId="0" applyFont="1" applyFill="1" applyBorder="1" applyAlignment="1">
      <alignment horizontal="center"/>
    </xf>
    <xf numFmtId="0" fontId="6" fillId="0" borderId="0" xfId="0" applyFont="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13" xfId="0" applyFont="1" applyBorder="1" applyAlignment="1">
      <alignment horizontal="center"/>
    </xf>
    <xf numFmtId="0" fontId="6" fillId="0" borderId="12" xfId="0" applyFont="1" applyBorder="1" applyAlignment="1">
      <alignment horizontal="center"/>
    </xf>
    <xf numFmtId="0" fontId="6" fillId="0" borderId="0" xfId="0" applyFont="1" applyAlignment="1">
      <alignment horizontal="left" vertical="top"/>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6" fillId="0" borderId="0" xfId="0" applyFont="1" applyAlignment="1">
      <alignment vertical="center"/>
    </xf>
    <xf numFmtId="0" fontId="6" fillId="0" borderId="0" xfId="0" applyFont="1" applyAlignment="1"/>
    <xf numFmtId="0" fontId="6" fillId="0" borderId="13" xfId="0" applyFont="1" applyBorder="1" applyAlignment="1"/>
    <xf numFmtId="0" fontId="6" fillId="0" borderId="0" xfId="0" applyFont="1" applyAlignment="1">
      <alignment vertical="center" wrapText="1"/>
    </xf>
    <xf numFmtId="0" fontId="6" fillId="0" borderId="0" xfId="0" applyFont="1" applyAlignment="1">
      <alignment horizontal="left"/>
    </xf>
    <xf numFmtId="0" fontId="6" fillId="0" borderId="13" xfId="0" applyFont="1" applyBorder="1" applyAlignment="1">
      <alignment horizontal="left"/>
    </xf>
    <xf numFmtId="0" fontId="8" fillId="0" borderId="0" xfId="0" applyFont="1" applyBorder="1" applyAlignment="1">
      <alignment horizontal="left" vertical="top" wrapText="1"/>
    </xf>
    <xf numFmtId="0" fontId="8" fillId="0" borderId="13" xfId="0" applyFont="1" applyBorder="1" applyAlignment="1">
      <alignment horizontal="left" vertical="top" wrapText="1"/>
    </xf>
    <xf numFmtId="0" fontId="14" fillId="0" borderId="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3" fillId="6" borderId="12" xfId="0" applyFont="1" applyFill="1" applyBorder="1" applyAlignment="1">
      <alignment horizontal="center" vertical="center"/>
    </xf>
    <xf numFmtId="0" fontId="13" fillId="6" borderId="0" xfId="0" applyFont="1" applyFill="1" applyBorder="1" applyAlignment="1">
      <alignment horizontal="center" vertical="center"/>
    </xf>
    <xf numFmtId="0" fontId="13" fillId="6" borderId="13" xfId="0" applyFont="1" applyFill="1" applyBorder="1" applyAlignment="1">
      <alignment horizontal="center" vertical="center"/>
    </xf>
    <xf numFmtId="0" fontId="6" fillId="0" borderId="0" xfId="0" applyFont="1" applyBorder="1" applyAlignment="1">
      <alignment horizontal="left" vertical="top"/>
    </xf>
    <xf numFmtId="0" fontId="8" fillId="0" borderId="0" xfId="0" applyFont="1" applyBorder="1" applyAlignment="1">
      <alignment vertical="top"/>
    </xf>
    <xf numFmtId="0" fontId="8" fillId="0" borderId="13" xfId="0" applyFont="1" applyBorder="1" applyAlignment="1">
      <alignment vertical="top"/>
    </xf>
    <xf numFmtId="0" fontId="6" fillId="0" borderId="0" xfId="0" applyFont="1" applyBorder="1" applyAlignment="1">
      <alignment vertical="top"/>
    </xf>
    <xf numFmtId="0" fontId="6" fillId="0" borderId="0" xfId="0" quotePrefix="1" applyFont="1" applyBorder="1" applyAlignment="1">
      <alignment horizontal="left" vertical="top"/>
    </xf>
    <xf numFmtId="0" fontId="6" fillId="0" borderId="0" xfId="0" quotePrefix="1" applyFont="1" applyBorder="1" applyAlignment="1">
      <alignment vertical="top"/>
    </xf>
    <xf numFmtId="0" fontId="6" fillId="0" borderId="0" xfId="0" applyFont="1" applyBorder="1" applyAlignment="1">
      <alignment horizontal="left" vertical="center" wrapText="1"/>
    </xf>
    <xf numFmtId="0" fontId="6" fillId="0" borderId="0" xfId="0" applyFont="1" applyBorder="1" applyAlignment="1">
      <alignment horizontal="left" vertical="top" wrapText="1"/>
    </xf>
    <xf numFmtId="0" fontId="6" fillId="0" borderId="0" xfId="0" applyFont="1" applyFill="1" applyBorder="1" applyAlignment="1">
      <alignment vertical="top" wrapText="1"/>
    </xf>
    <xf numFmtId="0" fontId="6" fillId="0" borderId="0" xfId="0" applyFont="1" applyFill="1" applyBorder="1" applyAlignment="1">
      <alignment horizontal="left" vertical="top"/>
    </xf>
    <xf numFmtId="0" fontId="8" fillId="0" borderId="17" xfId="0" applyFont="1" applyBorder="1" applyAlignment="1">
      <alignment vertical="top"/>
    </xf>
    <xf numFmtId="0" fontId="8" fillId="0" borderId="18" xfId="0" applyFont="1" applyBorder="1" applyAlignment="1">
      <alignment vertical="top"/>
    </xf>
    <xf numFmtId="0" fontId="6" fillId="0" borderId="0" xfId="0" quotePrefix="1" applyFont="1" applyFill="1" applyAlignment="1">
      <alignment horizontal="center" vertical="center"/>
    </xf>
    <xf numFmtId="0" fontId="6" fillId="0" borderId="0" xfId="0" applyFont="1" applyFill="1" applyAlignment="1">
      <alignment horizontal="center" vertical="center"/>
    </xf>
    <xf numFmtId="0" fontId="6" fillId="0" borderId="0" xfId="0" quotePrefix="1" applyFont="1" applyFill="1" applyAlignment="1">
      <alignment horizontal="center"/>
    </xf>
    <xf numFmtId="0" fontId="6" fillId="0" borderId="0" xfId="0" applyFont="1" applyFill="1" applyAlignment="1"/>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Border="1" applyAlignment="1"/>
    <xf numFmtId="0" fontId="6" fillId="0" borderId="0" xfId="0" applyFont="1" applyFill="1" applyBorder="1" applyAlignment="1">
      <alignment horizontal="left"/>
    </xf>
    <xf numFmtId="0" fontId="15" fillId="0" borderId="0" xfId="0" applyFont="1" applyAlignment="1">
      <alignment horizontal="left" wrapText="1"/>
    </xf>
    <xf numFmtId="0" fontId="16" fillId="0" borderId="0" xfId="0" applyFont="1" applyFill="1" applyAlignment="1"/>
    <xf numFmtId="0" fontId="6" fillId="0" borderId="19" xfId="0" quotePrefix="1" applyFont="1" applyFill="1" applyBorder="1" applyAlignment="1">
      <alignment horizontal="center"/>
    </xf>
    <xf numFmtId="0" fontId="6" fillId="0" borderId="0" xfId="0" quotePrefix="1" applyFont="1" applyFill="1" applyBorder="1" applyAlignment="1">
      <alignment horizontal="center"/>
    </xf>
    <xf numFmtId="0" fontId="15" fillId="0" borderId="17" xfId="0" applyFont="1" applyBorder="1" applyAlignment="1">
      <alignment horizontal="left" vertical="center" wrapText="1"/>
    </xf>
    <xf numFmtId="0" fontId="14" fillId="0" borderId="0" xfId="0" applyFont="1" applyAlignment="1">
      <alignment horizontal="center" vertical="center" wrapText="1"/>
    </xf>
    <xf numFmtId="0" fontId="11" fillId="0" borderId="0" xfId="0" applyFont="1" applyFill="1" applyAlignment="1">
      <alignment horizontal="left"/>
    </xf>
    <xf numFmtId="0" fontId="15" fillId="0" borderId="13" xfId="0" applyFont="1" applyBorder="1" applyAlignment="1">
      <alignment horizontal="left" wrapText="1"/>
    </xf>
    <xf numFmtId="0" fontId="16" fillId="0" borderId="0" xfId="0" applyFont="1" applyAlignment="1">
      <alignment vertical="center"/>
    </xf>
    <xf numFmtId="164" fontId="8" fillId="0" borderId="20" xfId="0" applyNumberFormat="1" applyFont="1" applyFill="1" applyBorder="1"/>
  </cellXfs>
  <cellStyles count="3">
    <cellStyle name="Comma" xfId="2" builtinId="3"/>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0</xdr:rowOff>
    </xdr:from>
    <xdr:to>
      <xdr:col>21</xdr:col>
      <xdr:colOff>22860</xdr:colOff>
      <xdr:row>121</xdr:row>
      <xdr:rowOff>123825</xdr:rowOff>
    </xdr:to>
    <xdr:sp macro="" textlink="">
      <xdr:nvSpPr>
        <xdr:cNvPr id="2" name="TextBox 1">
          <a:extLst>
            <a:ext uri="{FF2B5EF4-FFF2-40B4-BE49-F238E27FC236}">
              <a16:creationId xmlns:a16="http://schemas.microsoft.com/office/drawing/2014/main" id="{862D256C-BEF1-4A20-956C-5CD13E7AC8C8}"/>
            </a:ext>
          </a:extLst>
        </xdr:cNvPr>
        <xdr:cNvSpPr txBox="1"/>
      </xdr:nvSpPr>
      <xdr:spPr>
        <a:xfrm>
          <a:off x="15240" y="0"/>
          <a:ext cx="12809220" cy="2202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i="1">
              <a:solidFill>
                <a:schemeClr val="dk1"/>
              </a:solidFill>
              <a:effectLst/>
              <a:latin typeface="+mn-lt"/>
              <a:ea typeface="+mn-ea"/>
              <a:cs typeface="+mn-cs"/>
            </a:rPr>
            <a:t>Methodological</a:t>
          </a:r>
          <a:r>
            <a:rPr lang="en-US" sz="1800" b="1" i="1" baseline="0">
              <a:solidFill>
                <a:schemeClr val="dk1"/>
              </a:solidFill>
              <a:effectLst/>
              <a:latin typeface="+mn-lt"/>
              <a:ea typeface="+mn-ea"/>
              <a:cs typeface="+mn-cs"/>
            </a:rPr>
            <a:t> Notes</a:t>
          </a:r>
        </a:p>
        <a:p>
          <a:endParaRPr lang="en-US" sz="1100" b="1" i="1">
            <a:solidFill>
              <a:schemeClr val="dk1"/>
            </a:solidFill>
            <a:effectLst/>
            <a:latin typeface="+mn-lt"/>
            <a:ea typeface="+mn-ea"/>
            <a:cs typeface="+mn-cs"/>
          </a:endParaRPr>
        </a:p>
        <a:p>
          <a:r>
            <a:rPr lang="en-US" sz="1100">
              <a:solidFill>
                <a:schemeClr val="dk1"/>
              </a:solidFill>
              <a:effectLst/>
              <a:latin typeface="+mn-lt"/>
              <a:ea typeface="+mn-ea"/>
              <a:cs typeface="+mn-cs"/>
            </a:rPr>
            <a:t>The </a:t>
          </a:r>
          <a:r>
            <a:rPr lang="en-US" sz="1100" i="1">
              <a:solidFill>
                <a:schemeClr val="dk1"/>
              </a:solidFill>
              <a:effectLst/>
              <a:latin typeface="+mn-lt"/>
              <a:ea typeface="+mn-ea"/>
              <a:cs typeface="+mn-cs"/>
            </a:rPr>
            <a:t>Transfer, Mobility, and Progress</a:t>
          </a:r>
          <a:r>
            <a:rPr lang="en-US" sz="1100">
              <a:solidFill>
                <a:schemeClr val="dk1"/>
              </a:solidFill>
              <a:effectLst/>
              <a:latin typeface="+mn-lt"/>
              <a:ea typeface="+mn-ea"/>
              <a:cs typeface="+mn-cs"/>
            </a:rPr>
            <a:t> series is designed to track the impact of COVID-19 on postsecondary transfer and mobility, using the latest academic year’s data (AY2020-2021) and the two previous academic years (AY2018-2019 and AY2019-2020) as pre-pandemic baselines. The undergraduate population is further disaggregated by various subgroups of students, programs, institutions, states, or regions. Data analyzed in this report represents student transfer pathways across 91 percent of the Clearinghouse universe of institutions reported as of June 3rd, 2021. It focuses on full academic year enrollment changes based on the same institutions’ reporting as of June 3rd each year across three comparison years. </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NATIONAL COVERAGE OF THE DATA</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Clearinghouse data track enrollments nationally and are not limited by institutional and state boundaries. As of fall 2019, institutions actively submitting enrollment data to the Clearinghouse account for 97 percent of all enrollments at Title IV, degree-granting institutions in the U.S. Since Clearinghouse data is comprised of student-level data, researchers can use it to link concurrent as well as consecutive enrollments of individual students at multiple institutions. Therefore, it presents a unique opportunity to follow students’ individual transfer patterns over their whole postsecondary experience. Unlike our standard Transfer and Mobility reports, where enrollment rates are weighted by data coverage rates, the </a:t>
          </a:r>
          <a:r>
            <a:rPr lang="en-US" sz="1100" i="1">
              <a:solidFill>
                <a:schemeClr val="dk1"/>
              </a:solidFill>
              <a:effectLst/>
              <a:latin typeface="+mn-lt"/>
              <a:ea typeface="+mn-ea"/>
              <a:cs typeface="+mn-cs"/>
            </a:rPr>
            <a:t>COVID-19 Transfer, Mobility, and Progress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series focuses on unweighted data. This is because the emphasis of this series is on academic year changes in transfer patterns at the same institutions (a “fixed panel”) rather than estimating the total transfer numbers.</a:t>
          </a:r>
          <a:endParaRPr lang="en-US" sz="18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PRE-PANDEMIC BASELINE DEVELOPMENT </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To accurately assess the impact of COVID-19 on postsecondary transfer and mobility, the analyses focused on a fixed panel of all institutions that submitted data to the Clearinghouse during the same time frame across all comparison years. We created the panel to control institutional submission variability as well as variations in data submission dates. Only institutions that submitted enrollment data in 2018-2019, 2019-2020, </a:t>
          </a:r>
          <a:r>
            <a:rPr lang="en-US" sz="1100" i="1">
              <a:solidFill>
                <a:schemeClr val="dk1"/>
              </a:solidFill>
              <a:effectLst/>
              <a:latin typeface="+mn-lt"/>
              <a:ea typeface="+mn-ea"/>
              <a:cs typeface="+mn-cs"/>
            </a:rPr>
            <a:t>and</a:t>
          </a:r>
          <a:r>
            <a:rPr lang="en-US" sz="1100">
              <a:solidFill>
                <a:schemeClr val="dk1"/>
              </a:solidFill>
              <a:effectLst/>
              <a:latin typeface="+mn-lt"/>
              <a:ea typeface="+mn-ea"/>
              <a:cs typeface="+mn-cs"/>
            </a:rPr>
            <a:t> 2020-2021 were included in the analyses. Institutions that discontinued or only started submitting enrollments at any point within these years were excluded. To control for submission timing among these institutions, only data that was submitted within the data submission window (specified in Term Definitions below) in each of the three academic years was included. Applying for the panel includes 91 percent of institutions that report to the Clearinghouse. However, it is important to note that even with these controls, enrollments at some institutions in the panel may have been overcounted or undercounted for 2021 due to unusual file submission patterns. Our investigations suggest that such data noise is minor.</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TERM DEFINITIONS</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Spring term, fall term, and academic year are defined as follows:</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Fall term: 07/01-12/31</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Spring term: 01/01-04/30 </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Academic year: 07/01-06/30 (submission window: 7/01 to 6/03)</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STUDENT POPULATION, TRANSFER DEFINITION, DIRECTIONS OF MOBILITY, AND PERSISTENCE</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In light of the pandemic and its possibly negative consequences on data reporting, we investigate a very inclusive subset of the student population to reliably estimate any effects from the pandemic on transfer patterns. As a result, some of the definitions and identification methods differ from our quarterly reporting. </a:t>
          </a:r>
          <a:endParaRPr lang="en-US" sz="1800">
            <a:solidFill>
              <a:schemeClr val="dk1"/>
            </a:solidFill>
            <a:effectLst/>
            <a:latin typeface="+mn-lt"/>
            <a:ea typeface="+mn-ea"/>
            <a:cs typeface="+mn-cs"/>
          </a:endParaRPr>
        </a:p>
        <a:p>
          <a:r>
            <a:rPr lang="en-US" sz="1100" i="1">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i="1" u="sng">
              <a:solidFill>
                <a:schemeClr val="dk1"/>
              </a:solidFill>
              <a:effectLst/>
              <a:latin typeface="+mn-lt"/>
              <a:ea typeface="+mn-ea"/>
              <a:cs typeface="+mn-cs"/>
            </a:rPr>
            <a:t>Undergraduate Student Population</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This study includes all degree-seeking students who were enrolled at a Title IV, degree-granting institution in the U.S., reported as of June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in the specified years. This definition also includes students who were dual enrolled prior to beginning their postsecondary career but excludes current dual enrollees. We then look at students’ enrollment history to classify students into the following three subgroups: (1) first-time students, (2) continuing students and (3) returning students. Continuing and returning students were included only if they had not previously earned a bachelor’s degree or higher. Students were included as either continuing or returning students if they had previously earned an associates or undergraduate certificate. For the first time, we also investigated students enrolled in a particular term, who did, or did not enroll in the subsequent term.</a:t>
          </a:r>
          <a:endParaRPr lang="en-US" sz="800">
            <a:solidFill>
              <a:schemeClr val="dk1"/>
            </a:solidFill>
            <a:effectLst/>
            <a:latin typeface="+mn-lt"/>
            <a:ea typeface="+mn-ea"/>
            <a:cs typeface="+mn-cs"/>
          </a:endParaRPr>
        </a:p>
        <a:p>
          <a:r>
            <a:rPr lang="en-US" sz="800">
              <a:solidFill>
                <a:schemeClr val="dk1"/>
              </a:solidFill>
              <a:effectLst/>
              <a:latin typeface="+mn-lt"/>
              <a:ea typeface="+mn-ea"/>
              <a:cs typeface="+mn-cs"/>
            </a:rPr>
            <a:t>   </a:t>
          </a:r>
        </a:p>
        <a:p>
          <a:pPr lvl="0"/>
          <a:r>
            <a:rPr lang="en-US" sz="1100">
              <a:solidFill>
                <a:schemeClr val="dk1"/>
              </a:solidFill>
              <a:effectLst/>
              <a:latin typeface="+mn-lt"/>
              <a:ea typeface="+mn-ea"/>
              <a:cs typeface="+mn-cs"/>
            </a:rPr>
            <a:t>Freshmen or first-time students are identified as such: Students who were first-time during a fall term had no enrollment records or degree/certificate awards at Title IV U.S. institutions prior to the fall of the applicable year unless the previous enrollment record was before the student turned 17.5 years old or before the student graduated from high school (prior dual enrollment). Students who were first-time during a spring term had no enrollment records or degree/certificate awards at Title IV U.S. institutions prior to the spring of the applicable year, unless the previous enrollment records were before the student turned 18 years old or before the student graduated from high school (prior dual enrollment).</a:t>
          </a:r>
        </a:p>
        <a:p>
          <a:pPr lvl="0"/>
          <a:endParaRPr lang="en-US" sz="800">
            <a:solidFill>
              <a:schemeClr val="dk1"/>
            </a:solidFill>
            <a:effectLst/>
            <a:latin typeface="+mn-lt"/>
            <a:ea typeface="+mn-ea"/>
            <a:cs typeface="+mn-cs"/>
          </a:endParaRPr>
        </a:p>
        <a:p>
          <a:pPr lvl="0"/>
          <a:r>
            <a:rPr lang="en-US" sz="1100">
              <a:solidFill>
                <a:schemeClr val="dk1"/>
              </a:solidFill>
              <a:effectLst/>
              <a:latin typeface="+mn-lt"/>
              <a:ea typeface="+mn-ea"/>
              <a:cs typeface="+mn-cs"/>
            </a:rPr>
            <a:t>Continuing spring students are those students who had at least one valid enrollment in the last fall term prior to their spring enrollment. </a:t>
          </a:r>
          <a:r>
            <a:rPr lang="en-US" sz="1100" u="sng">
              <a:solidFill>
                <a:schemeClr val="dk1"/>
              </a:solidFill>
              <a:effectLst/>
              <a:latin typeface="+mn-lt"/>
              <a:ea typeface="+mn-ea"/>
              <a:cs typeface="+mn-cs"/>
            </a:rPr>
            <a:t>Continuing fall students are those students who had at least one valid enrollment in the same year prior to their fall enrollment</a:t>
          </a:r>
          <a:r>
            <a:rPr lang="en-US" sz="1100">
              <a:solidFill>
                <a:schemeClr val="dk1"/>
              </a:solidFill>
              <a:effectLst/>
              <a:latin typeface="+mn-lt"/>
              <a:ea typeface="+mn-ea"/>
              <a:cs typeface="+mn-cs"/>
            </a:rPr>
            <a:t>, including summer enrollment. </a:t>
          </a:r>
        </a:p>
        <a:p>
          <a:pPr lvl="0"/>
          <a:endParaRPr lang="en-US" sz="800">
            <a:solidFill>
              <a:schemeClr val="dk1"/>
            </a:solidFill>
            <a:effectLst/>
            <a:latin typeface="+mn-lt"/>
            <a:ea typeface="+mn-ea"/>
            <a:cs typeface="+mn-cs"/>
          </a:endParaRPr>
        </a:p>
        <a:p>
          <a:pPr lvl="0"/>
          <a:r>
            <a:rPr lang="en-US" sz="1100">
              <a:solidFill>
                <a:schemeClr val="dk1"/>
              </a:solidFill>
              <a:effectLst/>
              <a:latin typeface="+mn-lt"/>
              <a:ea typeface="+mn-ea"/>
              <a:cs typeface="+mn-cs"/>
            </a:rPr>
            <a:t>Returning spring students are those students who returned after a stop-out of at least one term. Returning fall students are those students who returned after a stop-out and were therefore not enrolled in the same year prior to their fall enrollment, including summer enrollment. Any length of stop-out was considered for this analysis. If a student had an enrollment record for a given term (e.g., Spring 2020), but did not have an enrollment record the following term (e.g., Fall 2020), and the student did not have a credential earned by that term, then we classified that student as non-enrolled. If a student had an enrollment record for a given term but not the next term, but the student earned a credential during the term they were enrolled, then we classified that student as “did not enroll, because the student graduated.” Otherwise, if a student was enrolled for both a given term and the next term, we considered the student enrolled.</a:t>
          </a:r>
        </a:p>
        <a:p>
          <a:pPr lvl="0"/>
          <a:endParaRPr lang="en-US" sz="800">
            <a:solidFill>
              <a:schemeClr val="dk1"/>
            </a:solidFill>
            <a:effectLst/>
            <a:latin typeface="+mn-lt"/>
            <a:ea typeface="+mn-ea"/>
            <a:cs typeface="+mn-cs"/>
          </a:endParaRPr>
        </a:p>
        <a:p>
          <a:r>
            <a:rPr lang="en-US" sz="1100" i="1">
              <a:solidFill>
                <a:schemeClr val="dk1"/>
              </a:solidFill>
              <a:effectLst/>
              <a:latin typeface="+mn-lt"/>
              <a:ea typeface="+mn-ea"/>
              <a:cs typeface="+mn-cs"/>
            </a:rPr>
            <a:t>Defining Transfer</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We define students as transfer students if they previously were enrolled at a Title IV, degree-granting institution and subsequently enrolled in another Title IV, degree-granting institution the following term.  Note that we only consider the change of institution a student is enrolled in, regardless of whether academic credits are recognized between institutions. For more in-depth analysis of transfer patterns, we group all transfer students into </a:t>
          </a:r>
          <a:r>
            <a:rPr lang="en-US" sz="1100" i="1">
              <a:solidFill>
                <a:schemeClr val="dk1"/>
              </a:solidFill>
              <a:effectLst/>
              <a:latin typeface="+mn-lt"/>
              <a:ea typeface="+mn-ea"/>
              <a:cs typeface="+mn-cs"/>
            </a:rPr>
            <a:t>continuing </a:t>
          </a:r>
          <a:r>
            <a:rPr lang="en-US" sz="1100">
              <a:solidFill>
                <a:schemeClr val="dk1"/>
              </a:solidFill>
              <a:effectLst/>
              <a:latin typeface="+mn-lt"/>
              <a:ea typeface="+mn-ea"/>
              <a:cs typeface="+mn-cs"/>
            </a:rPr>
            <a:t>or </a:t>
          </a:r>
          <a:r>
            <a:rPr lang="en-US" sz="1100" i="1">
              <a:solidFill>
                <a:schemeClr val="dk1"/>
              </a:solidFill>
              <a:effectLst/>
              <a:latin typeface="+mn-lt"/>
              <a:ea typeface="+mn-ea"/>
              <a:cs typeface="+mn-cs"/>
            </a:rPr>
            <a:t>returning </a:t>
          </a:r>
          <a:r>
            <a:rPr lang="en-US" sz="1100">
              <a:solidFill>
                <a:schemeClr val="dk1"/>
              </a:solidFill>
              <a:effectLst/>
              <a:latin typeface="+mn-lt"/>
              <a:ea typeface="+mn-ea"/>
              <a:cs typeface="+mn-cs"/>
            </a:rPr>
            <a:t>categories:</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 Continuing spring transfer students are those who had at least one valid enrollment record in the last fall term and enrolled in spring at an institution different than their last enrolled institution. </a:t>
          </a:r>
          <a:r>
            <a:rPr lang="en-US" sz="1100" u="sng">
              <a:solidFill>
                <a:schemeClr val="dk1"/>
              </a:solidFill>
              <a:effectLst/>
              <a:latin typeface="+mn-lt"/>
              <a:ea typeface="+mn-ea"/>
              <a:cs typeface="+mn-cs"/>
            </a:rPr>
            <a:t>Continuing fall transfer students are those who had at least one valid enrollment record in the last spring or summer term and enrolled in fall at an institution different than their last enrolled institution.</a:t>
          </a:r>
          <a:r>
            <a:rPr lang="en-US" sz="1100">
              <a:solidFill>
                <a:schemeClr val="dk1"/>
              </a:solidFill>
              <a:effectLst/>
              <a:latin typeface="+mn-lt"/>
              <a:ea typeface="+mn-ea"/>
              <a:cs typeface="+mn-cs"/>
            </a:rPr>
            <a:t> </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 Returning spring transfer students are those who had previously enrolled in postsecondary education but had stopped out up until </a:t>
          </a:r>
          <a:r>
            <a:rPr lang="en-US" sz="1100" u="sng">
              <a:solidFill>
                <a:schemeClr val="dk1"/>
              </a:solidFill>
              <a:effectLst/>
              <a:latin typeface="+mn-lt"/>
              <a:ea typeface="+mn-ea"/>
              <a:cs typeface="+mn-cs"/>
            </a:rPr>
            <a:t>a later </a:t>
          </a:r>
          <a:r>
            <a:rPr lang="en-US" sz="1100">
              <a:solidFill>
                <a:schemeClr val="dk1"/>
              </a:solidFill>
              <a:effectLst/>
              <a:latin typeface="+mn-lt"/>
              <a:ea typeface="+mn-ea"/>
              <a:cs typeface="+mn-cs"/>
            </a:rPr>
            <a:t>enrolled spring, and re-enrolled that spring at an institution different than their last enrolled institution. Returning fall transfer students are those who had previously enrolled in postsecondary education but had stopped out up until a later enrolled fall, and re-enrolled that fall at an institution different than their last enrolled institution. Any length of stop-out was considered for this analysis.</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 Non-transfer students are either continuing or returning students defined as above who enrolled at the same institution as their last enrolled institution. The same logic is applied to academic years 2019 and 2020 to determine the pre-pandemic baselines.</a:t>
          </a:r>
          <a:endParaRPr lang="en-US" sz="1800">
            <a:solidFill>
              <a:schemeClr val="dk1"/>
            </a:solidFill>
            <a:effectLst/>
            <a:latin typeface="+mn-lt"/>
            <a:ea typeface="+mn-ea"/>
            <a:cs typeface="+mn-cs"/>
          </a:endParaRPr>
        </a:p>
        <a:p>
          <a:r>
            <a:rPr lang="en-US" sz="1100" i="1">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i="1">
              <a:solidFill>
                <a:schemeClr val="dk1"/>
              </a:solidFill>
              <a:effectLst/>
              <a:latin typeface="+mn-lt"/>
              <a:ea typeface="+mn-ea"/>
              <a:cs typeface="+mn-cs"/>
            </a:rPr>
            <a:t>Directions or Pathways of Student Transfer and Mobility</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This report also investigates differences in the directions of student mobility. We categorize the following types or pathways of student mobility:</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 Upward transfer: Students who transferred from a two-year to a four-year institution, with or without first receiving an award (either a certificate or associate degree). This is also known as vertical transfer. </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Reverse transfer: Student who transferred from a four-year to a two-year institution. </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Lateral transfer: Students who either transferred from a two-year to a two-year institution or from a four-year to a four-year institution.</a:t>
          </a:r>
          <a:endParaRPr lang="en-US" sz="800">
            <a:solidFill>
              <a:schemeClr val="dk1"/>
            </a:solidFill>
            <a:effectLst/>
            <a:latin typeface="+mn-lt"/>
            <a:ea typeface="+mn-ea"/>
            <a:cs typeface="+mn-cs"/>
          </a:endParaRPr>
        </a:p>
        <a:p>
          <a:r>
            <a:rPr lang="en-US" sz="800" b="1">
              <a:solidFill>
                <a:schemeClr val="dk1"/>
              </a:solidFill>
              <a:effectLst/>
              <a:latin typeface="+mn-lt"/>
              <a:ea typeface="+mn-ea"/>
              <a:cs typeface="+mn-cs"/>
            </a:rPr>
            <a:t> </a:t>
          </a:r>
          <a:endParaRPr lang="en-US" sz="800">
            <a:solidFill>
              <a:schemeClr val="dk1"/>
            </a:solidFill>
            <a:effectLst/>
            <a:latin typeface="+mn-lt"/>
            <a:ea typeface="+mn-ea"/>
            <a:cs typeface="+mn-cs"/>
          </a:endParaRPr>
        </a:p>
        <a:p>
          <a:r>
            <a:rPr lang="en-US" sz="1100" i="1">
              <a:solidFill>
                <a:schemeClr val="dk1"/>
              </a:solidFill>
              <a:effectLst/>
              <a:latin typeface="+mn-lt"/>
              <a:ea typeface="+mn-ea"/>
              <a:cs typeface="+mn-cs"/>
            </a:rPr>
            <a:t>Persistence Rate of Transfer Students</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The persistence rate post-transfer is determined by a student’s first valid enrollment record in the subsequent term at </a:t>
          </a:r>
          <a:r>
            <a:rPr lang="en-US" sz="1100" i="1">
              <a:solidFill>
                <a:schemeClr val="dk1"/>
              </a:solidFill>
              <a:effectLst/>
              <a:latin typeface="+mn-lt"/>
              <a:ea typeface="+mn-ea"/>
              <a:cs typeface="+mn-cs"/>
            </a:rPr>
            <a:t>any </a:t>
          </a:r>
          <a:r>
            <a:rPr lang="en-US" sz="1100">
              <a:solidFill>
                <a:schemeClr val="dk1"/>
              </a:solidFill>
              <a:effectLst/>
              <a:latin typeface="+mn-lt"/>
              <a:ea typeface="+mn-ea"/>
              <a:cs typeface="+mn-cs"/>
            </a:rPr>
            <a:t>U.S. institution</a:t>
          </a:r>
          <a:r>
            <a:rPr lang="en-US" sz="1100" i="1">
              <a:solidFill>
                <a:schemeClr val="dk1"/>
              </a:solidFill>
              <a:effectLst/>
              <a:latin typeface="+mn-lt"/>
              <a:ea typeface="+mn-ea"/>
              <a:cs typeface="+mn-cs"/>
            </a:rPr>
            <a:t> </a:t>
          </a:r>
          <a:r>
            <a:rPr lang="en-US" sz="1100">
              <a:solidFill>
                <a:schemeClr val="dk1"/>
              </a:solidFill>
              <a:effectLst/>
              <a:latin typeface="+mn-lt"/>
              <a:ea typeface="+mn-ea"/>
              <a:cs typeface="+mn-cs"/>
            </a:rPr>
            <a:t>after the change of institution is identified. Having a valid enrollment record means that a student is enrolled on the full-time or part-time basis (see “Enrollment Intensity” below for more details). </a:t>
          </a:r>
          <a:endParaRPr lang="en-US" sz="1800">
            <a:solidFill>
              <a:schemeClr val="dk1"/>
            </a:solidFill>
            <a:effectLst/>
            <a:latin typeface="+mn-lt"/>
            <a:ea typeface="+mn-ea"/>
            <a:cs typeface="+mn-cs"/>
          </a:endParaRPr>
        </a:p>
        <a:p>
          <a:pPr lvl="0"/>
          <a:r>
            <a:rPr lang="en-US" sz="1100" i="1">
              <a:solidFill>
                <a:schemeClr val="dk1"/>
              </a:solidFill>
              <a:effectLst/>
              <a:latin typeface="+mn-lt"/>
              <a:ea typeface="+mn-ea"/>
              <a:cs typeface="+mn-cs"/>
            </a:rPr>
            <a:t>- For students enrolled in a spring term: </a:t>
          </a:r>
          <a:r>
            <a:rPr lang="en-US" sz="1100">
              <a:solidFill>
                <a:schemeClr val="dk1"/>
              </a:solidFill>
              <a:effectLst/>
              <a:latin typeface="+mn-lt"/>
              <a:ea typeface="+mn-ea"/>
              <a:cs typeface="+mn-cs"/>
            </a:rPr>
            <a:t>If a student enrolled in the spring term as a transfer student, and then enrolled the following fall anywhere in the U.S., or graduated with a credential that spring, they were defined as persisted to the fall term. The persistence rate of transfer students to the following fall term is the number of students who persisted to the fall term divided by the number of spring’s transfer students.  </a:t>
          </a:r>
          <a:endParaRPr lang="en-US" sz="1800">
            <a:solidFill>
              <a:schemeClr val="dk1"/>
            </a:solidFill>
            <a:effectLst/>
            <a:latin typeface="+mn-lt"/>
            <a:ea typeface="+mn-ea"/>
            <a:cs typeface="+mn-cs"/>
          </a:endParaRPr>
        </a:p>
        <a:p>
          <a:pPr lvl="0"/>
          <a:r>
            <a:rPr lang="en-US" sz="1100" i="1">
              <a:solidFill>
                <a:schemeClr val="dk1"/>
              </a:solidFill>
              <a:effectLst/>
              <a:latin typeface="+mn-lt"/>
              <a:ea typeface="+mn-ea"/>
              <a:cs typeface="+mn-cs"/>
            </a:rPr>
            <a:t>- For students enrolled in a fall term:</a:t>
          </a:r>
          <a:r>
            <a:rPr lang="en-US" sz="1100">
              <a:solidFill>
                <a:schemeClr val="dk1"/>
              </a:solidFill>
              <a:effectLst/>
              <a:latin typeface="+mn-lt"/>
              <a:ea typeface="+mn-ea"/>
              <a:cs typeface="+mn-cs"/>
            </a:rPr>
            <a:t> If a student was a transfer student in the fall term and then enrolled the following spring term anywhere in the U.S., or graduated with a credential that fall, they were defined as persisted to the spring term. The persistence rate of transfer students to the following spring term is the number of students who persisted into the spring term divided by the number of fall’s transfer students.</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ENROLLMENT INTENSITY</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Enrollment Intensity is defined as whether a student is full-time or part-time at the start of the term. A student’s enrollment intensity is reported by the institution based on their own predetermined thresholds for what is considered full-time or part-time enrollment. To seamlessly define part-time, if an institution reported a student as either ¾-time, half time, or less than half time, then the student was defined as part-time for this report. </a:t>
          </a:r>
          <a:endParaRPr lang="en-US" sz="18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RACE AND ETHNICITY</a:t>
          </a:r>
          <a:r>
            <a:rPr lang="en-US" sz="1100" i="1">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Not all institutions report race and ethnicity data to the Clearinghouse. Missing data (for institutions that do not report to the Clearinghouse) and unknown data (for students that do not report to their institution) account for 22 percent of all enrollments for the academic year, and 18.4 percent of all transfer enrollments reflected in this analysis for the academic year. 0.8 percent more transfer students are missing or unknown on race and ethnicity this academic year (as of June 3rd) compared with the previous year. </a:t>
          </a:r>
          <a:endParaRPr lang="en-US" sz="18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IN-STATE AND OUT-OF-STATE</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Transfers are considered in-state if both institutions (of current enrollment and previous enrollment) are in the same state, and out-of-state if they are in different states. These designations apply regardless of the student’s state of residence. Transfers to or from a multi-state institution (with campuses in more than one state) are excluded from state analyses.</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i="1">
              <a:solidFill>
                <a:schemeClr val="dk1"/>
              </a:solidFill>
              <a:effectLst/>
              <a:latin typeface="+mn-lt"/>
              <a:ea typeface="+mn-ea"/>
              <a:cs typeface="+mn-cs"/>
            </a:rPr>
            <a:t>INSTITUTIONAL SELECTIVITY INDEX</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The </a:t>
          </a:r>
          <a:r>
            <a:rPr lang="en-US" sz="1100" u="sng">
              <a:solidFill>
                <a:schemeClr val="dk1"/>
              </a:solidFill>
              <a:effectLst/>
              <a:latin typeface="+mn-lt"/>
              <a:ea typeface="+mn-ea"/>
              <a:cs typeface="+mn-cs"/>
              <a:hlinkClick xmlns:r="http://schemas.openxmlformats.org/officeDocument/2006/relationships" r:id=""/>
            </a:rPr>
            <a:t>Barron’s Selectivity index</a:t>
          </a:r>
          <a:r>
            <a:rPr lang="en-US" sz="1100">
              <a:solidFill>
                <a:schemeClr val="dk1"/>
              </a:solidFill>
              <a:effectLst/>
              <a:latin typeface="+mn-lt"/>
              <a:ea typeface="+mn-ea"/>
              <a:cs typeface="+mn-cs"/>
            </a:rPr>
            <a:t> evaluates the competitiveness of an institution based on several admissions factors such as an institution’s acceptance rate, SAT score, high school GPA, and high school class rank. Utilizing the 2016 Barron’s selectivity list, the ranking categories are as follows:</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 Most Competitive – Institutions that generally admit less than a third of their total applicant pool. Students that are admitted generally have a high school class rank in the top 10-20 percent of their graduating class, and high school grade averages from A to B+. SAT and ACT scores are in the top 80</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percentile. Out of the total 104 institutions in this category, 92% are included in this analysis. </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Highly Competitive – Institutions that generally admit between a third to half of their applicant pool. Students that are admitted generally are in the top 20-35 percent of their high school graduating class, with high school grade averages from B+ to B. SAT and ACT scores are in the top 75</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percentile. Out of the total 83 institutions in this category, 94% are included in this analysis. </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 Very Competitive – Institutions that generally admit between 50-75 percent of their applicant pool. Students that are admitted generally are in the top 35-50 percent of their graduating class and have high school grade averages of a B- or better. SAT and ACT scores are in the top 67</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percentile. Out of the total 257 institutions in this category, 93% are included in this analysis. </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Competitive – Institutions that generally admit between 75-85 percent of their applicant pool. Students that are admitted are generally in the top 50-65 percent of their high school graduating class and have a high school grade average of a B- or better. SAT and ACT scores are in the top 60</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percentile. Out of the total 703 institutions in this category, 88% are included in this analysis. </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 Less Competitive – Institutions that generally admit more than 85 percent of their applicant pool. Students that are admitted generally rank in the top 65 percent of their graduating class and have high school grade averages below a C. SAT and ACT scores are below the top 60</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percentile. Out of the total 208 institutions in this category, 87% are included in this analysis. </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 Non-Competitive – Institutions that either admit more than 98 percent of their applicant pool, admit all in-state residents, but have some requirements for out-of-state students, or only require evidence of a high school diploma from an accredited school. Out of the total 54 institutions in this category, 74% are included in this analysis. </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 Special – Institutions that are either specialized, such as professional schools of art, music, or other disciplines. Schools oriented towards adult learners are also sometimes in this category. Out of the total 67 institutions in this category, 72% are included in this analysis. </a:t>
          </a:r>
          <a:endParaRPr lang="en-US" sz="1800">
            <a:solidFill>
              <a:schemeClr val="dk1"/>
            </a:solidFill>
            <a:effectLst/>
            <a:latin typeface="+mn-lt"/>
            <a:ea typeface="+mn-ea"/>
            <a:cs typeface="+mn-cs"/>
          </a:endParaRPr>
        </a:p>
        <a:p>
          <a:pPr lvl="0"/>
          <a:r>
            <a:rPr lang="en-US" sz="1100">
              <a:solidFill>
                <a:schemeClr val="dk1"/>
              </a:solidFill>
              <a:effectLst/>
              <a:latin typeface="+mn-lt"/>
              <a:ea typeface="+mn-ea"/>
              <a:cs typeface="+mn-cs"/>
            </a:rPr>
            <a:t>- Unranked – all institutions not otherwise categorized in the Barron’s selectivity index (N=212).</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HISTORICALLY BLACK COLLEGES AND UNIVERSITIES (HBCUs)</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Historically Black Colleges and Universities are traditionally defined as institutions that were established prior to 1964, that have a principal mission of educating black Americans, and are accredited or making reasonable progress towards accreditation. The Clearinghouse data’s coverage rate is 90 percent of HBCUs for fall 2020. The current analysis includes approximately 90 percent of the HBCUs in the NSC universe in fall 2020 (or 83% of their undergraduate enrollment). </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HISPANIC-SERVING INSTITUTIONS (HSIs)</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Hispanic-Serving Institutions are traditionally defined as institutions where 25 percent or more of their enrollment are Latinx students. We used the</a:t>
          </a:r>
          <a:r>
            <a:rPr lang="en-US" sz="1100" u="sng">
              <a:solidFill>
                <a:schemeClr val="dk1"/>
              </a:solidFill>
              <a:effectLst/>
              <a:latin typeface="+mn-lt"/>
              <a:ea typeface="+mn-ea"/>
              <a:cs typeface="+mn-cs"/>
              <a:hlinkClick xmlns:r="http://schemas.openxmlformats.org/officeDocument/2006/relationships" r:id=""/>
            </a:rPr>
            <a:t> HSI list</a:t>
          </a:r>
          <a:r>
            <a:rPr lang="en-US" sz="1100">
              <a:solidFill>
                <a:schemeClr val="dk1"/>
              </a:solidFill>
              <a:effectLst/>
              <a:latin typeface="+mn-lt"/>
              <a:ea typeface="+mn-ea"/>
              <a:cs typeface="+mn-cs"/>
            </a:rPr>
            <a:t> for 2018-19 by the Excelencia. This results in 539 institutions. The analysis includes approximately 95 percent of the HSIs in the NSC universe (and 82% of their undergraduate enrollments).</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US" sz="1800">
            <a:solidFill>
              <a:schemeClr val="dk1"/>
            </a:solidFill>
            <a:effectLst/>
            <a:latin typeface="+mn-lt"/>
            <a:ea typeface="+mn-ea"/>
            <a:cs typeface="+mn-cs"/>
          </a:endParaRPr>
        </a:p>
        <a:p>
          <a:r>
            <a:rPr lang="en-US" sz="1100" b="1" i="1">
              <a:solidFill>
                <a:schemeClr val="dk1"/>
              </a:solidFill>
              <a:effectLst/>
              <a:latin typeface="+mn-lt"/>
              <a:ea typeface="+mn-ea"/>
              <a:cs typeface="+mn-cs"/>
            </a:rPr>
            <a:t>RECLASSIFICATIONS OF INSTITUTION SECTORS</a:t>
          </a:r>
          <a:endParaRPr lang="en-US" sz="1800">
            <a:solidFill>
              <a:schemeClr val="dk1"/>
            </a:solidFill>
            <a:effectLst/>
            <a:latin typeface="+mn-lt"/>
            <a:ea typeface="+mn-ea"/>
            <a:cs typeface="+mn-cs"/>
          </a:endParaRPr>
        </a:p>
        <a:p>
          <a:r>
            <a:rPr lang="en-US" sz="1100">
              <a:solidFill>
                <a:schemeClr val="dk1"/>
              </a:solidFill>
              <a:effectLst/>
              <a:latin typeface="+mn-lt"/>
              <a:ea typeface="+mn-ea"/>
              <a:cs typeface="+mn-cs"/>
            </a:rPr>
            <a:t>This report defines institution sectors based on the IPEDS fall 2019 Institutional Characteristics data, the most current data available at the time of the publication. Our reporting is restricted to the fixed panel of institutions, and the institution sector defined by the latest IPEDS data is applied consistently across all comparison years 2019-2021. This way we can estimate COVID-19’s effects without disruptions of the sector reclassifications in between years. For the purposes of this report, we classify “Primarily Associate Degree-Granting Bachelor’s Institutions” as two-year institutions for all comparison years regardless of when such sectoral shift occurred. We also re-coded the “Mixed AA/BA institutions” in the Carnegie classification as two-year institutions, for these institutions confer most awards at the associate degree level.</a:t>
          </a:r>
          <a:endParaRPr lang="en-US" sz="1800">
            <a:solidFill>
              <a:schemeClr val="dk1"/>
            </a:solidFill>
            <a:effectLst/>
            <a:latin typeface="+mn-lt"/>
            <a:ea typeface="+mn-ea"/>
            <a:cs typeface="+mn-cs"/>
          </a:endParaRPr>
        </a:p>
        <a:p>
          <a:endParaRPr lang="en-US" sz="1100"/>
        </a:p>
        <a:p>
          <a:pPr fontAlgn="ctr"/>
          <a:r>
            <a:rPr lang="en-US" sz="1100" b="1">
              <a:solidFill>
                <a:schemeClr val="dk1"/>
              </a:solidFill>
              <a:effectLst/>
              <a:latin typeface="+mn-lt"/>
              <a:ea typeface="+mn-ea"/>
              <a:cs typeface="+mn-cs"/>
            </a:rPr>
            <a:t>SUGGESTED CITATION</a:t>
          </a:r>
          <a:endParaRPr lang="en-US" sz="1100">
            <a:solidFill>
              <a:schemeClr val="dk1"/>
            </a:solidFill>
            <a:effectLst/>
            <a:latin typeface="+mn-lt"/>
            <a:ea typeface="+mn-ea"/>
            <a:cs typeface="+mn-cs"/>
          </a:endParaRPr>
        </a:p>
        <a:p>
          <a:pPr fontAlgn="ctr"/>
          <a:r>
            <a:rPr lang="en-US" sz="1100">
              <a:solidFill>
                <a:schemeClr val="dk1"/>
              </a:solidFill>
              <a:effectLst/>
              <a:latin typeface="+mn-lt"/>
              <a:ea typeface="+mn-ea"/>
              <a:cs typeface="+mn-cs"/>
            </a:rPr>
            <a:t>Bobbitt, R., Causey, J., Harnack-Eber., A., Kim, H., Lang, R., Ryu, M., and Shapiro, D. (Aug 2021), COVID-19 </a:t>
          </a:r>
          <a:r>
            <a:rPr lang="en-US" sz="1100" i="1">
              <a:solidFill>
                <a:schemeClr val="dk1"/>
              </a:solidFill>
              <a:effectLst/>
              <a:latin typeface="+mn-lt"/>
              <a:ea typeface="+mn-ea"/>
              <a:cs typeface="+mn-cs"/>
            </a:rPr>
            <a:t>Transfer, Mobility, and Progress, Academic Year 2020-21 Report</a:t>
          </a:r>
          <a:r>
            <a:rPr lang="en-US" sz="1100">
              <a:solidFill>
                <a:schemeClr val="dk1"/>
              </a:solidFill>
              <a:effectLst/>
              <a:latin typeface="+mn-lt"/>
              <a:ea typeface="+mn-ea"/>
              <a:cs typeface="+mn-cs"/>
            </a:rPr>
            <a:t>, Herndon, VA: National Student Clearinghouse Research Center.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E43C-26B2-4E56-9037-71E070C12493}">
  <dimension ref="A1:N90"/>
  <sheetViews>
    <sheetView tabSelected="1" zoomScale="80" zoomScaleNormal="80" workbookViewId="0">
      <pane xSplit="2" ySplit="3" topLeftCell="C4" activePane="bottomRight" state="frozenSplit"/>
      <selection pane="topRight" activeCell="C1" sqref="C1"/>
      <selection pane="bottomLeft" activeCell="A4" sqref="A4"/>
      <selection pane="bottomRight" activeCell="C26" sqref="C26"/>
    </sheetView>
  </sheetViews>
  <sheetFormatPr defaultColWidth="8.88671875" defaultRowHeight="14.4" x14ac:dyDescent="0.3"/>
  <cols>
    <col min="1" max="1" width="17.33203125" style="89" customWidth="1"/>
    <col min="2" max="2" width="18.6640625" style="53" customWidth="1"/>
    <col min="3" max="3" width="11.33203125" style="53" bestFit="1" customWidth="1"/>
    <col min="4" max="4" width="10" style="54" bestFit="1" customWidth="1"/>
    <col min="5" max="5" width="11.33203125" style="53" bestFit="1" customWidth="1"/>
    <col min="6" max="6" width="10" style="54" bestFit="1" customWidth="1"/>
    <col min="7" max="7" width="12.44140625" style="53" customWidth="1"/>
    <col min="8" max="8" width="8.88671875" style="54" customWidth="1"/>
    <col min="9" max="9" width="11.33203125" style="53" bestFit="1" customWidth="1"/>
    <col min="10" max="10" width="10" style="54" bestFit="1" customWidth="1"/>
    <col min="11" max="11" width="12.44140625" style="53" customWidth="1"/>
    <col min="12" max="12" width="8.88671875" style="158" customWidth="1"/>
    <col min="13" max="13" width="8.88671875" style="157"/>
    <col min="14" max="16384" width="8.88671875" style="53"/>
  </cols>
  <sheetData>
    <row r="1" spans="1:13" ht="14.4" customHeight="1" x14ac:dyDescent="0.3">
      <c r="A1" s="411" t="s">
        <v>0</v>
      </c>
      <c r="B1" s="411"/>
      <c r="C1" s="401" t="s">
        <v>1</v>
      </c>
      <c r="D1" s="402"/>
      <c r="E1" s="402"/>
      <c r="F1" s="402"/>
      <c r="G1" s="402"/>
      <c r="H1" s="402"/>
      <c r="I1" s="402"/>
      <c r="J1" s="402"/>
      <c r="K1" s="402"/>
      <c r="L1" s="403"/>
      <c r="M1" s="53"/>
    </row>
    <row r="2" spans="1:13" ht="14.4" customHeight="1" x14ac:dyDescent="0.3">
      <c r="A2" s="411"/>
      <c r="B2" s="411"/>
      <c r="C2" s="404" t="s">
        <v>2</v>
      </c>
      <c r="D2" s="405"/>
      <c r="E2" s="406" t="s">
        <v>3</v>
      </c>
      <c r="F2" s="405"/>
      <c r="G2" s="405"/>
      <c r="H2" s="407"/>
      <c r="I2" s="405" t="s">
        <v>4</v>
      </c>
      <c r="J2" s="405"/>
      <c r="K2" s="405"/>
      <c r="L2" s="408"/>
      <c r="M2" s="53"/>
    </row>
    <row r="3" spans="1:13" ht="73.2" customHeight="1" x14ac:dyDescent="0.3">
      <c r="A3" s="412"/>
      <c r="B3" s="412"/>
      <c r="C3" s="333" t="s">
        <v>5</v>
      </c>
      <c r="D3" s="334" t="s">
        <v>6</v>
      </c>
      <c r="E3" s="335" t="s">
        <v>5</v>
      </c>
      <c r="F3" s="336" t="s">
        <v>6</v>
      </c>
      <c r="G3" s="337" t="s">
        <v>7</v>
      </c>
      <c r="H3" s="282" t="s">
        <v>8</v>
      </c>
      <c r="I3" s="335" t="s">
        <v>5</v>
      </c>
      <c r="J3" s="336" t="s">
        <v>6</v>
      </c>
      <c r="K3" s="337" t="s">
        <v>7</v>
      </c>
      <c r="L3" s="283" t="s">
        <v>8</v>
      </c>
      <c r="M3" s="53"/>
    </row>
    <row r="4" spans="1:13" ht="15" customHeight="1" x14ac:dyDescent="0.3">
      <c r="A4" s="409" t="s">
        <v>9</v>
      </c>
      <c r="B4" s="410"/>
      <c r="C4" s="367"/>
      <c r="D4" s="298"/>
      <c r="E4" s="368"/>
      <c r="F4" s="299"/>
      <c r="G4" s="300"/>
      <c r="H4" s="287"/>
      <c r="I4" s="368"/>
      <c r="J4" s="299"/>
      <c r="K4" s="300"/>
      <c r="L4" s="288"/>
      <c r="M4" s="53"/>
    </row>
    <row r="5" spans="1:13" x14ac:dyDescent="0.3">
      <c r="A5" s="400" t="s">
        <v>10</v>
      </c>
      <c r="B5" s="400"/>
      <c r="C5" s="301">
        <v>2356674</v>
      </c>
      <c r="D5" s="302">
        <v>0.16</v>
      </c>
      <c r="E5" s="303">
        <v>2287364</v>
      </c>
      <c r="F5" s="304">
        <v>0.157</v>
      </c>
      <c r="G5" s="303">
        <v>-69310</v>
      </c>
      <c r="H5" s="302">
        <v>-2.9242864042979762E-2</v>
      </c>
      <c r="I5" s="303">
        <v>2095882</v>
      </c>
      <c r="J5" s="304">
        <v>0.151</v>
      </c>
      <c r="K5" s="303">
        <v>-191482</v>
      </c>
      <c r="L5" s="305">
        <v>-8.4000000000000005E-2</v>
      </c>
      <c r="M5" s="53"/>
    </row>
    <row r="6" spans="1:13" x14ac:dyDescent="0.3">
      <c r="A6" s="400" t="s">
        <v>11</v>
      </c>
      <c r="B6" s="400"/>
      <c r="C6" s="301">
        <v>12373882</v>
      </c>
      <c r="D6" s="302">
        <v>0.84</v>
      </c>
      <c r="E6" s="303">
        <v>12269878</v>
      </c>
      <c r="F6" s="304">
        <v>0.84299999999999997</v>
      </c>
      <c r="G6" s="303">
        <v>-104004</v>
      </c>
      <c r="H6" s="302">
        <v>-8.4066204391973782E-3</v>
      </c>
      <c r="I6" s="303">
        <v>11813827</v>
      </c>
      <c r="J6" s="304">
        <v>0.84899999999999998</v>
      </c>
      <c r="K6" s="303">
        <v>-456051</v>
      </c>
      <c r="L6" s="305">
        <v>-3.7430258245479547E-2</v>
      </c>
      <c r="M6" s="53"/>
    </row>
    <row r="7" spans="1:13" x14ac:dyDescent="0.3">
      <c r="A7" s="400" t="s">
        <v>12</v>
      </c>
      <c r="B7" s="400"/>
      <c r="C7" s="301">
        <v>14730556</v>
      </c>
      <c r="D7" s="302">
        <v>1</v>
      </c>
      <c r="E7" s="303">
        <v>14557242</v>
      </c>
      <c r="F7" s="304">
        <v>1</v>
      </c>
      <c r="G7" s="303">
        <v>-173314</v>
      </c>
      <c r="H7" s="302">
        <v>-1.1765611562795051E-2</v>
      </c>
      <c r="I7" s="303">
        <v>13909709</v>
      </c>
      <c r="J7" s="304">
        <v>1</v>
      </c>
      <c r="K7" s="303">
        <v>-647533</v>
      </c>
      <c r="L7" s="305">
        <v>-4.4481846217848134E-2</v>
      </c>
      <c r="M7" s="53"/>
    </row>
    <row r="8" spans="1:13" x14ac:dyDescent="0.3">
      <c r="A8" s="393" t="s">
        <v>13</v>
      </c>
      <c r="B8" s="394"/>
      <c r="C8" s="306"/>
      <c r="D8" s="307"/>
      <c r="E8" s="308"/>
      <c r="F8" s="309"/>
      <c r="G8" s="308"/>
      <c r="H8" s="307"/>
      <c r="I8" s="308"/>
      <c r="J8" s="309"/>
      <c r="K8" s="308"/>
      <c r="L8" s="310"/>
      <c r="M8" s="53"/>
    </row>
    <row r="9" spans="1:13" x14ac:dyDescent="0.3">
      <c r="A9" s="397" t="s">
        <v>14</v>
      </c>
      <c r="B9" s="311" t="s">
        <v>15</v>
      </c>
      <c r="C9" s="301">
        <v>1008127</v>
      </c>
      <c r="D9" s="302">
        <v>0.42777533082641045</v>
      </c>
      <c r="E9" s="303">
        <v>948240</v>
      </c>
      <c r="F9" s="304">
        <v>0.41455579435542395</v>
      </c>
      <c r="G9" s="303">
        <v>-59887</v>
      </c>
      <c r="H9" s="302">
        <v>-5.9404221888710453E-2</v>
      </c>
      <c r="I9" s="303">
        <v>861574</v>
      </c>
      <c r="J9" s="304">
        <v>0.41107944054102302</v>
      </c>
      <c r="K9" s="303">
        <v>-86666</v>
      </c>
      <c r="L9" s="305">
        <v>-9.1396692820383027E-2</v>
      </c>
      <c r="M9" s="53"/>
    </row>
    <row r="10" spans="1:13" x14ac:dyDescent="0.3">
      <c r="A10" s="397"/>
      <c r="B10" s="311" t="s">
        <v>16</v>
      </c>
      <c r="C10" s="301">
        <v>108754</v>
      </c>
      <c r="D10" s="302">
        <v>4.6147239711559596E-2</v>
      </c>
      <c r="E10" s="303">
        <v>106672</v>
      </c>
      <c r="F10" s="304">
        <v>4.6635340942674623E-2</v>
      </c>
      <c r="G10" s="303">
        <v>-2082</v>
      </c>
      <c r="H10" s="302">
        <v>-1.914412343454034E-2</v>
      </c>
      <c r="I10" s="303">
        <v>102206</v>
      </c>
      <c r="J10" s="304">
        <v>4.8765149946418743E-2</v>
      </c>
      <c r="K10" s="303">
        <v>-4466</v>
      </c>
      <c r="L10" s="305">
        <v>-4.1866656667166643E-2</v>
      </c>
      <c r="M10" s="53"/>
    </row>
    <row r="11" spans="1:13" x14ac:dyDescent="0.3">
      <c r="A11" s="397"/>
      <c r="B11" s="311" t="s">
        <v>17</v>
      </c>
      <c r="C11" s="301">
        <v>321745</v>
      </c>
      <c r="D11" s="302">
        <v>0.1365250348584488</v>
      </c>
      <c r="E11" s="303">
        <v>306297</v>
      </c>
      <c r="F11" s="304">
        <v>0.13390828919227549</v>
      </c>
      <c r="G11" s="303">
        <v>-15448</v>
      </c>
      <c r="H11" s="302">
        <v>-4.8013178137966399E-2</v>
      </c>
      <c r="I11" s="303">
        <v>266771</v>
      </c>
      <c r="J11" s="304">
        <v>0.12728340622229686</v>
      </c>
      <c r="K11" s="303">
        <v>-39526</v>
      </c>
      <c r="L11" s="305">
        <v>-0.12904468538705896</v>
      </c>
      <c r="M11" s="53"/>
    </row>
    <row r="12" spans="1:13" x14ac:dyDescent="0.3">
      <c r="A12" s="397"/>
      <c r="B12" s="311" t="s">
        <v>18</v>
      </c>
      <c r="C12" s="301">
        <v>377248</v>
      </c>
      <c r="D12" s="302">
        <v>0.1600764467210993</v>
      </c>
      <c r="E12" s="303">
        <v>380584</v>
      </c>
      <c r="F12" s="304">
        <v>0.16638541132937301</v>
      </c>
      <c r="G12" s="303">
        <v>3336</v>
      </c>
      <c r="H12" s="302">
        <v>8.8429892272457369E-3</v>
      </c>
      <c r="I12" s="303">
        <v>348723</v>
      </c>
      <c r="J12" s="304">
        <v>0.16638484418493027</v>
      </c>
      <c r="K12" s="303">
        <v>-31861</v>
      </c>
      <c r="L12" s="305">
        <v>-8.3716078447859082E-2</v>
      </c>
      <c r="M12" s="53"/>
    </row>
    <row r="13" spans="1:13" x14ac:dyDescent="0.3">
      <c r="A13" s="397"/>
      <c r="B13" s="311" t="s">
        <v>19</v>
      </c>
      <c r="C13" s="301">
        <v>20359</v>
      </c>
      <c r="D13" s="302">
        <v>8.6388698649028251E-3</v>
      </c>
      <c r="E13" s="303">
        <v>19353</v>
      </c>
      <c r="F13" s="304">
        <v>8.4608308953013165E-3</v>
      </c>
      <c r="G13" s="303">
        <v>-1006</v>
      </c>
      <c r="H13" s="302">
        <v>-4.9413036003732994E-2</v>
      </c>
      <c r="I13" s="303">
        <v>17438</v>
      </c>
      <c r="J13" s="304">
        <v>8.3201248925273471E-3</v>
      </c>
      <c r="K13" s="303">
        <v>-1915</v>
      </c>
      <c r="L13" s="305">
        <v>-9.8951067018033384E-2</v>
      </c>
      <c r="M13" s="53"/>
    </row>
    <row r="14" spans="1:13" x14ac:dyDescent="0.3">
      <c r="A14" s="397"/>
      <c r="B14" s="311" t="s">
        <v>20</v>
      </c>
      <c r="C14" s="301">
        <v>128750</v>
      </c>
      <c r="D14" s="302">
        <v>5.4632078938368231E-2</v>
      </c>
      <c r="E14" s="303">
        <v>124646</v>
      </c>
      <c r="F14" s="304">
        <v>5.4493294464720086E-2</v>
      </c>
      <c r="G14" s="303">
        <v>-4104</v>
      </c>
      <c r="H14" s="302">
        <v>-3.1875728155339803E-2</v>
      </c>
      <c r="I14" s="303">
        <v>113719</v>
      </c>
      <c r="J14" s="304">
        <v>5.4258302709789957E-2</v>
      </c>
      <c r="K14" s="303">
        <v>-10927</v>
      </c>
      <c r="L14" s="305">
        <v>-8.7664265199043689E-2</v>
      </c>
      <c r="M14" s="53"/>
    </row>
    <row r="15" spans="1:13" x14ac:dyDescent="0.3">
      <c r="A15" s="397"/>
      <c r="B15" s="311" t="s">
        <v>21</v>
      </c>
      <c r="C15" s="301">
        <v>391691</v>
      </c>
      <c r="D15" s="302">
        <v>0.1662049990792108</v>
      </c>
      <c r="E15" s="303">
        <v>401572</v>
      </c>
      <c r="F15" s="304">
        <v>0.1755610388202315</v>
      </c>
      <c r="G15" s="303">
        <v>9881</v>
      </c>
      <c r="H15" s="302">
        <v>2.4605799209108204E-2</v>
      </c>
      <c r="I15" s="303">
        <v>385451</v>
      </c>
      <c r="J15" s="304">
        <v>0.18390873150301401</v>
      </c>
      <c r="K15" s="303">
        <v>-16121</v>
      </c>
      <c r="L15" s="305">
        <v>-4.1823733756041627E-2</v>
      </c>
      <c r="M15" s="53"/>
    </row>
    <row r="16" spans="1:13" x14ac:dyDescent="0.3">
      <c r="A16" s="397"/>
      <c r="B16" s="311" t="s">
        <v>22</v>
      </c>
      <c r="C16" s="301">
        <v>2356674</v>
      </c>
      <c r="D16" s="302">
        <v>1</v>
      </c>
      <c r="E16" s="303">
        <v>2287364</v>
      </c>
      <c r="F16" s="304">
        <v>1</v>
      </c>
      <c r="G16" s="303">
        <v>-69310</v>
      </c>
      <c r="H16" s="302">
        <v>-2.94100923589771E-2</v>
      </c>
      <c r="I16" s="303">
        <v>2095882</v>
      </c>
      <c r="J16" s="304">
        <v>1</v>
      </c>
      <c r="K16" s="303">
        <v>-191482</v>
      </c>
      <c r="L16" s="305">
        <v>-8.3712955174602727E-2</v>
      </c>
      <c r="M16" s="53"/>
    </row>
    <row r="17" spans="1:12" s="53" customFormat="1" x14ac:dyDescent="0.3">
      <c r="A17" s="397" t="s">
        <v>23</v>
      </c>
      <c r="B17" s="311" t="s">
        <v>15</v>
      </c>
      <c r="C17" s="301">
        <v>5382288</v>
      </c>
      <c r="D17" s="302">
        <v>0.435</v>
      </c>
      <c r="E17" s="303">
        <v>5151704</v>
      </c>
      <c r="F17" s="304">
        <v>0.42</v>
      </c>
      <c r="G17" s="303">
        <v>-230584</v>
      </c>
      <c r="H17" s="302">
        <v>-4.2999999999999997E-2</v>
      </c>
      <c r="I17" s="303">
        <v>4811724</v>
      </c>
      <c r="J17" s="304">
        <v>0.40699999999999997</v>
      </c>
      <c r="K17" s="303">
        <v>-339980</v>
      </c>
      <c r="L17" s="305">
        <v>-6.6000000000000003E-2</v>
      </c>
    </row>
    <row r="18" spans="1:12" s="53" customFormat="1" x14ac:dyDescent="0.3">
      <c r="A18" s="397"/>
      <c r="B18" s="311" t="s">
        <v>16</v>
      </c>
      <c r="C18" s="301">
        <v>636785</v>
      </c>
      <c r="D18" s="302">
        <v>5.0999999999999997E-2</v>
      </c>
      <c r="E18" s="303">
        <v>639981</v>
      </c>
      <c r="F18" s="304">
        <v>5.1999999999999998E-2</v>
      </c>
      <c r="G18" s="303">
        <v>3196</v>
      </c>
      <c r="H18" s="302">
        <v>5.0000000000000001E-3</v>
      </c>
      <c r="I18" s="303">
        <v>620617</v>
      </c>
      <c r="J18" s="304">
        <v>5.2999999999999999E-2</v>
      </c>
      <c r="K18" s="303">
        <v>-19364</v>
      </c>
      <c r="L18" s="305">
        <v>-0.03</v>
      </c>
    </row>
    <row r="19" spans="1:12" s="53" customFormat="1" x14ac:dyDescent="0.3">
      <c r="A19" s="397"/>
      <c r="B19" s="311" t="s">
        <v>17</v>
      </c>
      <c r="C19" s="301">
        <v>1252412</v>
      </c>
      <c r="D19" s="302">
        <v>0.10100000000000001</v>
      </c>
      <c r="E19" s="303">
        <v>1210329</v>
      </c>
      <c r="F19" s="304">
        <v>9.9000000000000005E-2</v>
      </c>
      <c r="G19" s="303">
        <v>-42083</v>
      </c>
      <c r="H19" s="302">
        <v>-3.4000000000000002E-2</v>
      </c>
      <c r="I19" s="303">
        <v>1145057</v>
      </c>
      <c r="J19" s="304">
        <v>9.7000000000000003E-2</v>
      </c>
      <c r="K19" s="303">
        <v>-65272</v>
      </c>
      <c r="L19" s="305">
        <v>-5.3999999999999999E-2</v>
      </c>
    </row>
    <row r="20" spans="1:12" s="53" customFormat="1" x14ac:dyDescent="0.3">
      <c r="A20" s="397"/>
      <c r="B20" s="311" t="s">
        <v>18</v>
      </c>
      <c r="C20" s="301">
        <v>1956266</v>
      </c>
      <c r="D20" s="302">
        <v>0.158</v>
      </c>
      <c r="E20" s="303">
        <v>1995451</v>
      </c>
      <c r="F20" s="304">
        <v>0.16300000000000001</v>
      </c>
      <c r="G20" s="303">
        <v>39185</v>
      </c>
      <c r="H20" s="302">
        <v>0.02</v>
      </c>
      <c r="I20" s="303">
        <v>1925087</v>
      </c>
      <c r="J20" s="304">
        <v>0.16300000000000001</v>
      </c>
      <c r="K20" s="303">
        <v>-70364</v>
      </c>
      <c r="L20" s="305">
        <v>-3.5000000000000003E-2</v>
      </c>
    </row>
    <row r="21" spans="1:12" s="53" customFormat="1" x14ac:dyDescent="0.3">
      <c r="A21" s="397"/>
      <c r="B21" s="311" t="s">
        <v>19</v>
      </c>
      <c r="C21" s="301">
        <v>88726</v>
      </c>
      <c r="D21" s="302">
        <v>7.0000000000000001E-3</v>
      </c>
      <c r="E21" s="303">
        <v>86143</v>
      </c>
      <c r="F21" s="304">
        <v>7.0000000000000001E-3</v>
      </c>
      <c r="G21" s="303">
        <v>-2583</v>
      </c>
      <c r="H21" s="302">
        <v>-2.9000000000000001E-2</v>
      </c>
      <c r="I21" s="303">
        <v>78250</v>
      </c>
      <c r="J21" s="304">
        <v>7.0000000000000001E-3</v>
      </c>
      <c r="K21" s="303">
        <v>-7893</v>
      </c>
      <c r="L21" s="305">
        <v>-9.1999999999999998E-2</v>
      </c>
    </row>
    <row r="22" spans="1:12" s="53" customFormat="1" x14ac:dyDescent="0.3">
      <c r="A22" s="399"/>
      <c r="B22" s="311" t="s">
        <v>20</v>
      </c>
      <c r="C22" s="301">
        <v>669758</v>
      </c>
      <c r="D22" s="302">
        <v>5.3999999999999999E-2</v>
      </c>
      <c r="E22" s="303">
        <v>646239</v>
      </c>
      <c r="F22" s="304">
        <v>5.2999999999999999E-2</v>
      </c>
      <c r="G22" s="303">
        <v>-23519</v>
      </c>
      <c r="H22" s="302">
        <v>-3.5000000000000003E-2</v>
      </c>
      <c r="I22" s="303">
        <v>602841</v>
      </c>
      <c r="J22" s="304">
        <v>5.0999999999999997E-2</v>
      </c>
      <c r="K22" s="303">
        <v>-43398</v>
      </c>
      <c r="L22" s="305">
        <v>-6.7000000000000004E-2</v>
      </c>
    </row>
    <row r="23" spans="1:12" s="53" customFormat="1" x14ac:dyDescent="0.3">
      <c r="A23" s="397"/>
      <c r="B23" s="311" t="s">
        <v>21</v>
      </c>
      <c r="C23" s="301">
        <v>2387647</v>
      </c>
      <c r="D23" s="302">
        <v>0.1929586042601667</v>
      </c>
      <c r="E23" s="303">
        <v>2540031</v>
      </c>
      <c r="F23" s="304">
        <v>0.20701354976797601</v>
      </c>
      <c r="G23" s="303">
        <v>152384</v>
      </c>
      <c r="H23" s="302">
        <v>5.9992968589753434E-2</v>
      </c>
      <c r="I23" s="303">
        <v>2630251</v>
      </c>
      <c r="J23" s="304">
        <v>0.22264174005595308</v>
      </c>
      <c r="K23" s="303">
        <v>90220</v>
      </c>
      <c r="L23" s="305">
        <v>3.4300908924661561E-2</v>
      </c>
    </row>
    <row r="24" spans="1:12" s="53" customFormat="1" x14ac:dyDescent="0.3">
      <c r="A24" s="397"/>
      <c r="B24" s="311" t="s">
        <v>22</v>
      </c>
      <c r="C24" s="301">
        <v>12373882</v>
      </c>
      <c r="D24" s="302">
        <v>1</v>
      </c>
      <c r="E24" s="303">
        <v>12269878</v>
      </c>
      <c r="F24" s="304">
        <v>1</v>
      </c>
      <c r="G24" s="303">
        <v>-104004</v>
      </c>
      <c r="H24" s="302">
        <v>-8.0000000000000002E-3</v>
      </c>
      <c r="I24" s="303">
        <v>11813827</v>
      </c>
      <c r="J24" s="304">
        <v>1</v>
      </c>
      <c r="K24" s="303">
        <v>-456051</v>
      </c>
      <c r="L24" s="305">
        <v>-3.6999999999999998E-2</v>
      </c>
    </row>
    <row r="25" spans="1:12" s="53" customFormat="1" x14ac:dyDescent="0.3">
      <c r="A25" s="396" t="s">
        <v>12</v>
      </c>
      <c r="B25" s="413"/>
      <c r="C25" s="301">
        <v>14730556</v>
      </c>
      <c r="D25" s="302">
        <v>1</v>
      </c>
      <c r="E25" s="303">
        <v>14557242</v>
      </c>
      <c r="F25" s="304">
        <v>1</v>
      </c>
      <c r="G25" s="303">
        <v>-173314</v>
      </c>
      <c r="H25" s="302">
        <v>-1.2E-2</v>
      </c>
      <c r="I25" s="303">
        <v>13909709</v>
      </c>
      <c r="J25" s="304">
        <v>1</v>
      </c>
      <c r="K25" s="303">
        <v>-647533</v>
      </c>
      <c r="L25" s="305">
        <v>-4.3999999999999997E-2</v>
      </c>
    </row>
    <row r="26" spans="1:12" s="53" customFormat="1" x14ac:dyDescent="0.3">
      <c r="A26" s="365"/>
      <c r="B26" s="369"/>
      <c r="C26" s="306"/>
      <c r="D26" s="307"/>
      <c r="E26" s="308"/>
      <c r="F26" s="309"/>
      <c r="G26" s="308"/>
      <c r="H26" s="307"/>
      <c r="I26" s="308"/>
      <c r="J26" s="309"/>
      <c r="K26" s="308"/>
      <c r="L26" s="310"/>
    </row>
    <row r="27" spans="1:12" s="53" customFormat="1" x14ac:dyDescent="0.3">
      <c r="A27" s="393" t="s">
        <v>24</v>
      </c>
      <c r="B27" s="394"/>
      <c r="C27" s="306"/>
      <c r="D27" s="307"/>
      <c r="E27" s="308"/>
      <c r="F27" s="309"/>
      <c r="G27" s="308"/>
      <c r="H27" s="307"/>
      <c r="I27" s="308"/>
      <c r="J27" s="309"/>
      <c r="K27" s="308"/>
      <c r="L27" s="310"/>
    </row>
    <row r="28" spans="1:12" s="53" customFormat="1" x14ac:dyDescent="0.3">
      <c r="A28" s="397" t="s">
        <v>25</v>
      </c>
      <c r="B28" s="311" t="s">
        <v>26</v>
      </c>
      <c r="C28" s="301">
        <v>969015</v>
      </c>
      <c r="D28" s="302">
        <v>0.41117905998029425</v>
      </c>
      <c r="E28" s="303">
        <v>931888</v>
      </c>
      <c r="F28" s="304">
        <v>0.40740695403092819</v>
      </c>
      <c r="G28" s="303">
        <v>-37127</v>
      </c>
      <c r="H28" s="302">
        <v>-3.8314164383420279E-2</v>
      </c>
      <c r="I28" s="303">
        <v>819034</v>
      </c>
      <c r="J28" s="304">
        <v>0.39078249634282847</v>
      </c>
      <c r="K28" s="303">
        <v>-112854</v>
      </c>
      <c r="L28" s="305">
        <v>-0.1211025359270642</v>
      </c>
    </row>
    <row r="29" spans="1:12" s="53" customFormat="1" x14ac:dyDescent="0.3">
      <c r="A29" s="398"/>
      <c r="B29" s="311" t="s">
        <v>27</v>
      </c>
      <c r="C29" s="301">
        <v>1341104</v>
      </c>
      <c r="D29" s="302">
        <v>0.56906640460241853</v>
      </c>
      <c r="E29" s="303">
        <v>1308927</v>
      </c>
      <c r="F29" s="304">
        <v>0.57224254644210537</v>
      </c>
      <c r="G29" s="303">
        <v>-32177</v>
      </c>
      <c r="H29" s="302">
        <v>-2.3992919266514753E-2</v>
      </c>
      <c r="I29" s="303">
        <v>1232748</v>
      </c>
      <c r="J29" s="304">
        <v>0.5881762427464905</v>
      </c>
      <c r="K29" s="303">
        <v>-76179</v>
      </c>
      <c r="L29" s="305">
        <v>-5.8199578738921266E-2</v>
      </c>
    </row>
    <row r="30" spans="1:12" s="53" customFormat="1" x14ac:dyDescent="0.3">
      <c r="A30" s="398"/>
      <c r="B30" s="311" t="s">
        <v>28</v>
      </c>
      <c r="C30" s="301">
        <v>46555</v>
      </c>
      <c r="D30" s="302">
        <v>1.9754535417287243E-2</v>
      </c>
      <c r="E30" s="303">
        <v>46549</v>
      </c>
      <c r="F30" s="304">
        <v>2.0350499526966413E-2</v>
      </c>
      <c r="G30" s="303">
        <v>-6</v>
      </c>
      <c r="H30" s="302">
        <v>-1.288798195682526E-4</v>
      </c>
      <c r="I30" s="303">
        <v>44100</v>
      </c>
      <c r="J30" s="304">
        <v>2.104126091068104E-2</v>
      </c>
      <c r="K30" s="303">
        <v>-2449</v>
      </c>
      <c r="L30" s="305">
        <v>-5.2611226879202562E-2</v>
      </c>
    </row>
    <row r="31" spans="1:12" s="53" customFormat="1" x14ac:dyDescent="0.3">
      <c r="A31" s="398"/>
      <c r="B31" s="311" t="s">
        <v>22</v>
      </c>
      <c r="C31" s="301">
        <v>2356674</v>
      </c>
      <c r="D31" s="302">
        <v>1</v>
      </c>
      <c r="E31" s="303">
        <v>2287364</v>
      </c>
      <c r="F31" s="304">
        <v>1</v>
      </c>
      <c r="G31" s="303">
        <v>-69310</v>
      </c>
      <c r="H31" s="302">
        <v>-2.94100923589771E-2</v>
      </c>
      <c r="I31" s="303">
        <v>2095882</v>
      </c>
      <c r="J31" s="304">
        <v>1</v>
      </c>
      <c r="K31" s="303">
        <v>-191482</v>
      </c>
      <c r="L31" s="305">
        <v>-8.3712955174602727E-2</v>
      </c>
    </row>
    <row r="32" spans="1:12" s="53" customFormat="1" x14ac:dyDescent="0.3">
      <c r="A32" s="397" t="s">
        <v>29</v>
      </c>
      <c r="B32" s="311" t="s">
        <v>26</v>
      </c>
      <c r="C32" s="301">
        <v>5235822</v>
      </c>
      <c r="D32" s="302">
        <v>0.42299999999999999</v>
      </c>
      <c r="E32" s="303">
        <v>5139565</v>
      </c>
      <c r="F32" s="304">
        <v>0.41899999999999998</v>
      </c>
      <c r="G32" s="303">
        <v>-96257</v>
      </c>
      <c r="H32" s="302">
        <v>-1.7999999999999999E-2</v>
      </c>
      <c r="I32" s="303">
        <v>4811046</v>
      </c>
      <c r="J32" s="304">
        <v>0.40699999999999997</v>
      </c>
      <c r="K32" s="303">
        <v>-328519</v>
      </c>
      <c r="L32" s="305">
        <v>-6.4000000000000001E-2</v>
      </c>
    </row>
    <row r="33" spans="1:13" x14ac:dyDescent="0.3">
      <c r="A33" s="398"/>
      <c r="B33" s="311" t="s">
        <v>27</v>
      </c>
      <c r="C33" s="301">
        <v>6583837</v>
      </c>
      <c r="D33" s="302">
        <v>0.53200000000000003</v>
      </c>
      <c r="E33" s="303">
        <v>6543005</v>
      </c>
      <c r="F33" s="304">
        <v>0.53300000000000003</v>
      </c>
      <c r="G33" s="303">
        <v>-40832</v>
      </c>
      <c r="H33" s="302">
        <v>-6.0000000000000001E-3</v>
      </c>
      <c r="I33" s="303">
        <v>6399922</v>
      </c>
      <c r="J33" s="304">
        <v>0.54200000000000004</v>
      </c>
      <c r="K33" s="303">
        <v>-143083</v>
      </c>
      <c r="L33" s="305">
        <v>-2.1999999999999999E-2</v>
      </c>
      <c r="M33" s="308"/>
    </row>
    <row r="34" spans="1:13" x14ac:dyDescent="0.3">
      <c r="A34" s="398"/>
      <c r="B34" s="311" t="s">
        <v>28</v>
      </c>
      <c r="C34" s="301">
        <v>554223</v>
      </c>
      <c r="D34" s="302">
        <v>4.4999999999999998E-2</v>
      </c>
      <c r="E34" s="303">
        <v>587308</v>
      </c>
      <c r="F34" s="304">
        <v>4.8000000000000001E-2</v>
      </c>
      <c r="G34" s="303">
        <v>33085</v>
      </c>
      <c r="H34" s="302">
        <v>0.06</v>
      </c>
      <c r="I34" s="303">
        <v>602859</v>
      </c>
      <c r="J34" s="304">
        <v>5.0999999999999997E-2</v>
      </c>
      <c r="K34" s="303">
        <v>15551</v>
      </c>
      <c r="L34" s="305">
        <v>2.5999999999999999E-2</v>
      </c>
      <c r="M34" s="308"/>
    </row>
    <row r="35" spans="1:13" x14ac:dyDescent="0.3">
      <c r="A35" s="398"/>
      <c r="B35" s="311" t="s">
        <v>22</v>
      </c>
      <c r="C35" s="301">
        <v>12373882</v>
      </c>
      <c r="D35" s="302">
        <v>1</v>
      </c>
      <c r="E35" s="303">
        <v>12269878</v>
      </c>
      <c r="F35" s="304">
        <v>1</v>
      </c>
      <c r="G35" s="303">
        <v>-104004</v>
      </c>
      <c r="H35" s="302">
        <v>-8.0000000000000002E-3</v>
      </c>
      <c r="I35" s="303">
        <v>11813827</v>
      </c>
      <c r="J35" s="304">
        <v>1</v>
      </c>
      <c r="K35" s="303">
        <v>-456051</v>
      </c>
      <c r="L35" s="305">
        <v>-3.6999999999999998E-2</v>
      </c>
      <c r="M35" s="308"/>
    </row>
    <row r="36" spans="1:13" x14ac:dyDescent="0.3">
      <c r="A36" s="396" t="s">
        <v>12</v>
      </c>
      <c r="B36" s="413"/>
      <c r="C36" s="301">
        <v>14730556</v>
      </c>
      <c r="D36" s="302">
        <v>1</v>
      </c>
      <c r="E36" s="303">
        <v>14557242</v>
      </c>
      <c r="F36" s="304">
        <v>1</v>
      </c>
      <c r="G36" s="303">
        <v>-173314</v>
      </c>
      <c r="H36" s="302">
        <v>-1.2E-2</v>
      </c>
      <c r="I36" s="303">
        <v>13909709</v>
      </c>
      <c r="J36" s="304">
        <v>1</v>
      </c>
      <c r="K36" s="303">
        <v>-647533</v>
      </c>
      <c r="L36" s="305">
        <v>-4.3999999999999997E-2</v>
      </c>
      <c r="M36" s="308"/>
    </row>
    <row r="37" spans="1:13" x14ac:dyDescent="0.3">
      <c r="A37" s="365"/>
      <c r="B37" s="369"/>
      <c r="C37" s="301"/>
      <c r="D37" s="302"/>
      <c r="E37" s="303"/>
      <c r="F37" s="304"/>
      <c r="G37" s="303"/>
      <c r="H37" s="302"/>
      <c r="I37" s="303"/>
      <c r="J37" s="304"/>
      <c r="K37" s="303"/>
      <c r="L37" s="305"/>
      <c r="M37" s="308"/>
    </row>
    <row r="38" spans="1:13" x14ac:dyDescent="0.3">
      <c r="A38" s="393" t="s">
        <v>30</v>
      </c>
      <c r="B38" s="394"/>
      <c r="C38" s="306"/>
      <c r="D38" s="307"/>
      <c r="E38" s="308"/>
      <c r="F38" s="309"/>
      <c r="G38" s="308"/>
      <c r="H38" s="307"/>
      <c r="I38" s="308"/>
      <c r="J38" s="309"/>
      <c r="K38" s="308"/>
      <c r="L38" s="310"/>
      <c r="M38" s="308"/>
    </row>
    <row r="39" spans="1:13" x14ac:dyDescent="0.3">
      <c r="A39" s="396" t="s">
        <v>31</v>
      </c>
      <c r="B39" s="396"/>
      <c r="C39" s="301">
        <v>422604</v>
      </c>
      <c r="D39" s="302">
        <v>0.17932221427316633</v>
      </c>
      <c r="E39" s="303">
        <v>403403</v>
      </c>
      <c r="F39" s="304">
        <v>0.17636152357036308</v>
      </c>
      <c r="G39" s="303">
        <v>-19201</v>
      </c>
      <c r="H39" s="302">
        <v>-4.5434969853574501E-2</v>
      </c>
      <c r="I39" s="303">
        <v>338176</v>
      </c>
      <c r="J39" s="304">
        <v>0.16135259523198348</v>
      </c>
      <c r="K39" s="303">
        <v>-65227</v>
      </c>
      <c r="L39" s="305">
        <v>-0.16169190610877957</v>
      </c>
      <c r="M39" s="308"/>
    </row>
    <row r="40" spans="1:13" x14ac:dyDescent="0.3">
      <c r="A40" s="396" t="s">
        <v>32</v>
      </c>
      <c r="B40" s="396"/>
      <c r="C40" s="301">
        <v>933887</v>
      </c>
      <c r="D40" s="302">
        <v>0.3962733072117739</v>
      </c>
      <c r="E40" s="303">
        <v>922468</v>
      </c>
      <c r="F40" s="304">
        <v>0.40328867639780985</v>
      </c>
      <c r="G40" s="303">
        <v>-11419</v>
      </c>
      <c r="H40" s="302">
        <v>-1.2227389395076706E-2</v>
      </c>
      <c r="I40" s="303">
        <v>910588</v>
      </c>
      <c r="J40" s="304">
        <v>0.43446529909603687</v>
      </c>
      <c r="K40" s="303">
        <v>-11880</v>
      </c>
      <c r="L40" s="305">
        <v>-1.287849551420754E-2</v>
      </c>
      <c r="M40" s="308"/>
    </row>
    <row r="41" spans="1:13" x14ac:dyDescent="0.3">
      <c r="A41" s="396" t="s">
        <v>33</v>
      </c>
      <c r="B41" s="396"/>
      <c r="C41" s="312">
        <v>1000183</v>
      </c>
      <c r="D41" s="307">
        <v>0.42399999999999999</v>
      </c>
      <c r="E41" s="313">
        <v>961493</v>
      </c>
      <c r="F41" s="309">
        <v>0.42</v>
      </c>
      <c r="G41" s="313">
        <v>-38690</v>
      </c>
      <c r="H41" s="307">
        <v>-3.9E-2</v>
      </c>
      <c r="I41" s="313">
        <v>847118</v>
      </c>
      <c r="J41" s="309">
        <v>0.40400000000000003</v>
      </c>
      <c r="K41" s="313">
        <v>-114375</v>
      </c>
      <c r="L41" s="310">
        <v>-0.11899999999999999</v>
      </c>
      <c r="M41" s="308"/>
    </row>
    <row r="42" spans="1:13" x14ac:dyDescent="0.3">
      <c r="A42" s="396" t="s">
        <v>34</v>
      </c>
      <c r="B42" s="396"/>
      <c r="C42" s="301">
        <v>577969</v>
      </c>
      <c r="D42" s="302">
        <v>0.24524775170430871</v>
      </c>
      <c r="E42" s="303">
        <v>550348</v>
      </c>
      <c r="F42" s="304">
        <v>0.24060359435577372</v>
      </c>
      <c r="G42" s="303">
        <v>-27621</v>
      </c>
      <c r="H42" s="302">
        <v>-4.7789760350468627E-2</v>
      </c>
      <c r="I42" s="303">
        <v>466753</v>
      </c>
      <c r="J42" s="304">
        <v>0.22270003750211129</v>
      </c>
      <c r="K42" s="303">
        <v>-83595</v>
      </c>
      <c r="L42" s="305">
        <v>-0.15189480110766279</v>
      </c>
      <c r="M42" s="308"/>
    </row>
    <row r="43" spans="1:13" x14ac:dyDescent="0.3">
      <c r="A43" s="396" t="s">
        <v>35</v>
      </c>
      <c r="B43" s="396"/>
      <c r="C43" s="301">
        <v>422214</v>
      </c>
      <c r="D43" s="302">
        <v>0.17915672681075109</v>
      </c>
      <c r="E43" s="303">
        <v>411145</v>
      </c>
      <c r="F43" s="304">
        <v>0.17974620567605332</v>
      </c>
      <c r="G43" s="303">
        <v>-11069</v>
      </c>
      <c r="H43" s="302">
        <v>-2.62165631646511E-2</v>
      </c>
      <c r="I43" s="303">
        <v>380365</v>
      </c>
      <c r="J43" s="304">
        <v>0.18148206816986834</v>
      </c>
      <c r="K43" s="303">
        <v>-30780</v>
      </c>
      <c r="L43" s="305">
        <v>-7.4864099040484494E-2</v>
      </c>
      <c r="M43" s="308"/>
    </row>
    <row r="44" spans="1:13" x14ac:dyDescent="0.3">
      <c r="A44" s="396" t="s">
        <v>12</v>
      </c>
      <c r="B44" s="396"/>
      <c r="C44" s="301">
        <v>2356674</v>
      </c>
      <c r="D44" s="302">
        <v>1</v>
      </c>
      <c r="E44" s="303">
        <v>2287364</v>
      </c>
      <c r="F44" s="304">
        <v>1</v>
      </c>
      <c r="G44" s="303">
        <v>-69310</v>
      </c>
      <c r="H44" s="302">
        <v>-2.94100923589771E-2</v>
      </c>
      <c r="I44" s="303">
        <v>2095882</v>
      </c>
      <c r="J44" s="304">
        <v>1</v>
      </c>
      <c r="K44" s="303">
        <v>-191482</v>
      </c>
      <c r="L44" s="305">
        <v>-8.3712955174602727E-2</v>
      </c>
      <c r="M44" s="308"/>
    </row>
    <row r="45" spans="1:13" x14ac:dyDescent="0.3">
      <c r="A45" s="365"/>
      <c r="B45" s="365"/>
      <c r="C45" s="301"/>
      <c r="D45" s="302"/>
      <c r="E45" s="303"/>
      <c r="F45" s="304"/>
      <c r="G45" s="303"/>
      <c r="H45" s="302"/>
      <c r="I45" s="303"/>
      <c r="J45" s="304"/>
      <c r="K45" s="303"/>
      <c r="L45" s="305"/>
      <c r="M45" s="308"/>
    </row>
    <row r="46" spans="1:13" x14ac:dyDescent="0.3">
      <c r="A46" s="393" t="s">
        <v>36</v>
      </c>
      <c r="B46" s="394"/>
      <c r="C46" s="306"/>
      <c r="D46" s="307"/>
      <c r="E46" s="308"/>
      <c r="F46" s="309"/>
      <c r="G46" s="308"/>
      <c r="H46" s="307"/>
      <c r="I46" s="308"/>
      <c r="J46" s="309"/>
      <c r="K46" s="308"/>
      <c r="L46" s="310"/>
      <c r="M46" s="308"/>
    </row>
    <row r="47" spans="1:13" x14ac:dyDescent="0.3">
      <c r="A47" s="396" t="s">
        <v>31</v>
      </c>
      <c r="B47" s="314" t="s">
        <v>26</v>
      </c>
      <c r="C47" s="301">
        <v>182555</v>
      </c>
      <c r="D47" s="307">
        <v>0.18839233654793786</v>
      </c>
      <c r="E47" s="303">
        <v>171343</v>
      </c>
      <c r="F47" s="309">
        <v>0.18386651614786326</v>
      </c>
      <c r="G47" s="303">
        <v>-11212</v>
      </c>
      <c r="H47" s="302">
        <v>-6.1417107173180684E-2</v>
      </c>
      <c r="I47" s="303">
        <v>135685</v>
      </c>
      <c r="J47" s="309">
        <v>0.16566467326142748</v>
      </c>
      <c r="K47" s="303">
        <v>-35658</v>
      </c>
      <c r="L47" s="305">
        <v>-0.20810888101644071</v>
      </c>
      <c r="M47" s="308"/>
    </row>
    <row r="48" spans="1:13" x14ac:dyDescent="0.3">
      <c r="A48" s="396"/>
      <c r="B48" s="314" t="s">
        <v>27</v>
      </c>
      <c r="C48" s="301">
        <v>232242</v>
      </c>
      <c r="D48" s="307">
        <v>0.17317225211467566</v>
      </c>
      <c r="E48" s="303">
        <v>223826</v>
      </c>
      <c r="F48" s="309">
        <v>0.17099960501998965</v>
      </c>
      <c r="G48" s="303">
        <v>-8416</v>
      </c>
      <c r="H48" s="302">
        <v>-3.6238062021512044E-2</v>
      </c>
      <c r="I48" s="303">
        <v>195530</v>
      </c>
      <c r="J48" s="309">
        <v>0.158613114764737</v>
      </c>
      <c r="K48" s="303">
        <v>-28296</v>
      </c>
      <c r="L48" s="305">
        <v>-0.1264196295336556</v>
      </c>
      <c r="M48" s="308"/>
    </row>
    <row r="49" spans="1:13" x14ac:dyDescent="0.3">
      <c r="A49" s="396" t="s">
        <v>32</v>
      </c>
      <c r="B49" s="314" t="s">
        <v>26</v>
      </c>
      <c r="C49" s="301">
        <v>375170</v>
      </c>
      <c r="D49" s="307">
        <v>0.38716634933411764</v>
      </c>
      <c r="E49" s="303">
        <v>368913</v>
      </c>
      <c r="F49" s="309">
        <v>0.39587697234002367</v>
      </c>
      <c r="G49" s="303">
        <v>-6257</v>
      </c>
      <c r="H49" s="302">
        <v>-1.6677772743023164E-2</v>
      </c>
      <c r="I49" s="303">
        <v>352671</v>
      </c>
      <c r="J49" s="309">
        <v>0.43059384592092637</v>
      </c>
      <c r="K49" s="303">
        <v>-16242</v>
      </c>
      <c r="L49" s="305">
        <v>-4.402664042741785E-2</v>
      </c>
      <c r="M49" s="308"/>
    </row>
    <row r="50" spans="1:13" x14ac:dyDescent="0.3">
      <c r="A50" s="396"/>
      <c r="B50" s="314" t="s">
        <v>27</v>
      </c>
      <c r="C50" s="301">
        <v>540799</v>
      </c>
      <c r="D50" s="307">
        <v>0.40324911416266002</v>
      </c>
      <c r="E50" s="303">
        <v>535158</v>
      </c>
      <c r="F50" s="309">
        <v>0.4088524417328086</v>
      </c>
      <c r="G50" s="303">
        <v>-5641</v>
      </c>
      <c r="H50" s="302">
        <v>-1.0430862483103704E-2</v>
      </c>
      <c r="I50" s="303">
        <v>538414</v>
      </c>
      <c r="J50" s="309">
        <v>0.43675917543569326</v>
      </c>
      <c r="K50" s="303">
        <v>3256</v>
      </c>
      <c r="L50" s="305">
        <v>6.0841844838346809E-3</v>
      </c>
      <c r="M50" s="308"/>
    </row>
    <row r="51" spans="1:13" x14ac:dyDescent="0.3">
      <c r="A51" s="396" t="s">
        <v>37</v>
      </c>
      <c r="B51" s="314" t="s">
        <v>26</v>
      </c>
      <c r="C51" s="301">
        <v>239407</v>
      </c>
      <c r="D51" s="307">
        <v>0.24706222297900446</v>
      </c>
      <c r="E51" s="303">
        <v>223716</v>
      </c>
      <c r="F51" s="309">
        <v>0.24006747591985303</v>
      </c>
      <c r="G51" s="303">
        <v>-15691</v>
      </c>
      <c r="H51" s="302">
        <v>-6.5541107820573333E-2</v>
      </c>
      <c r="I51" s="303">
        <v>175674</v>
      </c>
      <c r="J51" s="309">
        <v>0.21448926418195094</v>
      </c>
      <c r="K51" s="303">
        <v>-48042</v>
      </c>
      <c r="L51" s="305">
        <v>-0.21474548087754117</v>
      </c>
      <c r="M51" s="308"/>
    </row>
    <row r="52" spans="1:13" x14ac:dyDescent="0.3">
      <c r="A52" s="396"/>
      <c r="B52" s="314" t="s">
        <v>27</v>
      </c>
      <c r="C52" s="301">
        <v>325231</v>
      </c>
      <c r="D52" s="307">
        <v>0.24250990228945704</v>
      </c>
      <c r="E52" s="303">
        <v>314165</v>
      </c>
      <c r="F52" s="309">
        <v>0.24001720493197864</v>
      </c>
      <c r="G52" s="303">
        <v>-11066</v>
      </c>
      <c r="H52" s="302">
        <v>-3.402504681288069E-2</v>
      </c>
      <c r="I52" s="303">
        <v>280551</v>
      </c>
      <c r="J52" s="309">
        <v>0.22758179287250924</v>
      </c>
      <c r="K52" s="303">
        <v>-33614</v>
      </c>
      <c r="L52" s="305">
        <v>-0.10699473206754412</v>
      </c>
      <c r="M52" s="308"/>
    </row>
    <row r="53" spans="1:13" x14ac:dyDescent="0.3">
      <c r="A53" s="396" t="s">
        <v>38</v>
      </c>
      <c r="B53" s="314" t="s">
        <v>26</v>
      </c>
      <c r="C53" s="301">
        <v>171883</v>
      </c>
      <c r="D53" s="307">
        <v>0.17737909113894007</v>
      </c>
      <c r="E53" s="303">
        <v>167916</v>
      </c>
      <c r="F53" s="309">
        <v>0.18018903559226002</v>
      </c>
      <c r="G53" s="303">
        <v>-3967</v>
      </c>
      <c r="H53" s="302">
        <v>-2.3079653019786716E-2</v>
      </c>
      <c r="I53" s="303">
        <v>155004</v>
      </c>
      <c r="J53" s="309">
        <v>0.18925221663569522</v>
      </c>
      <c r="K53" s="303">
        <v>-12912</v>
      </c>
      <c r="L53" s="305">
        <v>-7.6895590652469092E-2</v>
      </c>
      <c r="M53" s="308"/>
    </row>
    <row r="54" spans="1:13" x14ac:dyDescent="0.3">
      <c r="A54" s="396"/>
      <c r="B54" s="314" t="s">
        <v>27</v>
      </c>
      <c r="C54" s="301">
        <v>242832</v>
      </c>
      <c r="D54" s="307">
        <v>0.18106873143320726</v>
      </c>
      <c r="E54" s="303">
        <v>235778</v>
      </c>
      <c r="F54" s="309">
        <v>0.18013074831522308</v>
      </c>
      <c r="G54" s="303">
        <v>-7054</v>
      </c>
      <c r="H54" s="302">
        <v>-2.9048889767411216E-2</v>
      </c>
      <c r="I54" s="303">
        <v>218253</v>
      </c>
      <c r="J54" s="309">
        <v>0.17704591692706051</v>
      </c>
      <c r="K54" s="303">
        <v>-17525</v>
      </c>
      <c r="L54" s="305">
        <v>-7.4328393658441419E-2</v>
      </c>
      <c r="M54" s="308"/>
    </row>
    <row r="55" spans="1:13" x14ac:dyDescent="0.3">
      <c r="A55" s="396" t="s">
        <v>22</v>
      </c>
      <c r="B55" s="314" t="s">
        <v>26</v>
      </c>
      <c r="C55" s="301">
        <v>969015</v>
      </c>
      <c r="D55" s="307">
        <v>1</v>
      </c>
      <c r="E55" s="303">
        <v>931888</v>
      </c>
      <c r="F55" s="309">
        <v>1</v>
      </c>
      <c r="G55" s="303">
        <v>-37127</v>
      </c>
      <c r="H55" s="302">
        <v>-3.8314164383420279E-2</v>
      </c>
      <c r="I55" s="303">
        <v>819034</v>
      </c>
      <c r="J55" s="309">
        <v>1</v>
      </c>
      <c r="K55" s="303">
        <v>-112854</v>
      </c>
      <c r="L55" s="305">
        <v>-0.1211025359270642</v>
      </c>
      <c r="M55" s="308"/>
    </row>
    <row r="56" spans="1:13" x14ac:dyDescent="0.3">
      <c r="A56" s="396"/>
      <c r="B56" s="314" t="s">
        <v>27</v>
      </c>
      <c r="C56" s="301">
        <v>1341104</v>
      </c>
      <c r="D56" s="307">
        <v>1</v>
      </c>
      <c r="E56" s="303">
        <v>1308927</v>
      </c>
      <c r="F56" s="309">
        <v>1</v>
      </c>
      <c r="G56" s="303">
        <v>-32177</v>
      </c>
      <c r="H56" s="302">
        <v>-2.3992919266514753E-2</v>
      </c>
      <c r="I56" s="303">
        <v>1232748</v>
      </c>
      <c r="J56" s="309">
        <v>1</v>
      </c>
      <c r="K56" s="303">
        <v>-76179</v>
      </c>
      <c r="L56" s="305">
        <v>-5.8199578738921266E-2</v>
      </c>
      <c r="M56" s="308"/>
    </row>
    <row r="57" spans="1:13" x14ac:dyDescent="0.3">
      <c r="A57" s="396" t="s">
        <v>39</v>
      </c>
      <c r="B57" s="396"/>
      <c r="C57" s="301">
        <v>2356674</v>
      </c>
      <c r="D57" s="307"/>
      <c r="E57" s="303">
        <v>2287364</v>
      </c>
      <c r="F57" s="309"/>
      <c r="G57" s="303">
        <v>-69310</v>
      </c>
      <c r="H57" s="302">
        <v>-2.94100923589771E-2</v>
      </c>
      <c r="I57" s="303">
        <v>2095882</v>
      </c>
      <c r="J57" s="309"/>
      <c r="K57" s="303">
        <v>-191482</v>
      </c>
      <c r="L57" s="305">
        <v>-8.3712955174602727E-2</v>
      </c>
      <c r="M57" s="308"/>
    </row>
    <row r="58" spans="1:13" x14ac:dyDescent="0.3">
      <c r="A58" s="366"/>
      <c r="B58" s="308"/>
      <c r="C58" s="306"/>
      <c r="D58" s="307"/>
      <c r="E58" s="308"/>
      <c r="F58" s="309"/>
      <c r="G58" s="308"/>
      <c r="H58" s="307"/>
      <c r="I58" s="308"/>
      <c r="J58" s="309"/>
      <c r="K58" s="308"/>
      <c r="L58" s="310"/>
      <c r="M58" s="308"/>
    </row>
    <row r="59" spans="1:13" x14ac:dyDescent="0.3">
      <c r="A59" s="393" t="s">
        <v>40</v>
      </c>
      <c r="B59" s="394"/>
      <c r="C59" s="312"/>
      <c r="D59" s="307"/>
      <c r="E59" s="313"/>
      <c r="F59" s="309"/>
      <c r="G59" s="315"/>
      <c r="H59" s="307"/>
      <c r="I59" s="313"/>
      <c r="J59" s="309"/>
      <c r="K59" s="315"/>
      <c r="L59" s="310"/>
      <c r="M59" s="308"/>
    </row>
    <row r="60" spans="1:13" x14ac:dyDescent="0.3">
      <c r="A60" s="395" t="s">
        <v>31</v>
      </c>
      <c r="B60" s="308" t="s">
        <v>41</v>
      </c>
      <c r="C60" s="312">
        <v>94654</v>
      </c>
      <c r="D60" s="307">
        <v>0.224</v>
      </c>
      <c r="E60" s="313">
        <v>87628</v>
      </c>
      <c r="F60" s="309">
        <v>0.217</v>
      </c>
      <c r="G60" s="313">
        <v>-7026</v>
      </c>
      <c r="H60" s="307">
        <v>-7.3999999999999996E-2</v>
      </c>
      <c r="I60" s="313">
        <v>74487</v>
      </c>
      <c r="J60" s="309">
        <v>0.22</v>
      </c>
      <c r="K60" s="313">
        <v>-13141</v>
      </c>
      <c r="L60" s="310">
        <v>-0.15</v>
      </c>
      <c r="M60" s="308"/>
    </row>
    <row r="61" spans="1:13" x14ac:dyDescent="0.3">
      <c r="A61" s="395"/>
      <c r="B61" s="308" t="s">
        <v>42</v>
      </c>
      <c r="C61" s="312">
        <v>56451</v>
      </c>
      <c r="D61" s="307">
        <v>0.13400000000000001</v>
      </c>
      <c r="E61" s="313">
        <v>53709</v>
      </c>
      <c r="F61" s="309">
        <v>0.13300000000000001</v>
      </c>
      <c r="G61" s="313">
        <v>-2742</v>
      </c>
      <c r="H61" s="307">
        <v>-4.9000000000000002E-2</v>
      </c>
      <c r="I61" s="313">
        <v>41726</v>
      </c>
      <c r="J61" s="309">
        <v>0.123</v>
      </c>
      <c r="K61" s="313">
        <v>-11983</v>
      </c>
      <c r="L61" s="310">
        <v>-0.223</v>
      </c>
      <c r="M61" s="308"/>
    </row>
    <row r="62" spans="1:13" x14ac:dyDescent="0.3">
      <c r="A62" s="395"/>
      <c r="B62" s="308" t="s">
        <v>43</v>
      </c>
      <c r="C62" s="312">
        <v>157333</v>
      </c>
      <c r="D62" s="307">
        <v>0.372</v>
      </c>
      <c r="E62" s="313">
        <v>151510</v>
      </c>
      <c r="F62" s="309">
        <v>0.376</v>
      </c>
      <c r="G62" s="313">
        <v>-5823</v>
      </c>
      <c r="H62" s="307">
        <v>-3.6999999999999998E-2</v>
      </c>
      <c r="I62" s="313">
        <v>128351</v>
      </c>
      <c r="J62" s="309">
        <v>0.38</v>
      </c>
      <c r="K62" s="313">
        <v>-23159</v>
      </c>
      <c r="L62" s="310">
        <v>-0.153</v>
      </c>
      <c r="M62" s="308"/>
    </row>
    <row r="63" spans="1:13" x14ac:dyDescent="0.3">
      <c r="A63" s="395"/>
      <c r="B63" s="308" t="s">
        <v>44</v>
      </c>
      <c r="C63" s="312">
        <v>111114</v>
      </c>
      <c r="D63" s="307">
        <v>0.26300000000000001</v>
      </c>
      <c r="E63" s="313">
        <v>107090</v>
      </c>
      <c r="F63" s="309">
        <v>0.26500000000000001</v>
      </c>
      <c r="G63" s="313">
        <v>-4024</v>
      </c>
      <c r="H63" s="307">
        <v>-3.5999999999999997E-2</v>
      </c>
      <c r="I63" s="313">
        <v>90061</v>
      </c>
      <c r="J63" s="309">
        <v>0.26600000000000001</v>
      </c>
      <c r="K63" s="313">
        <v>-17029</v>
      </c>
      <c r="L63" s="310">
        <v>-0.159</v>
      </c>
      <c r="M63" s="308"/>
    </row>
    <row r="64" spans="1:13" x14ac:dyDescent="0.3">
      <c r="A64" s="395"/>
      <c r="B64" s="308" t="s">
        <v>45</v>
      </c>
      <c r="C64" s="312">
        <v>3052</v>
      </c>
      <c r="D64" s="307">
        <v>7.0000000000000001E-3</v>
      </c>
      <c r="E64" s="313">
        <v>3466</v>
      </c>
      <c r="F64" s="309">
        <v>8.9999999999999993E-3</v>
      </c>
      <c r="G64" s="308">
        <v>414</v>
      </c>
      <c r="H64" s="307">
        <v>0.13600000000000001</v>
      </c>
      <c r="I64" s="313">
        <v>3551</v>
      </c>
      <c r="J64" s="309">
        <v>1.0999999999999999E-2</v>
      </c>
      <c r="K64" s="308">
        <v>85</v>
      </c>
      <c r="L64" s="310">
        <v>2.5000000000000001E-2</v>
      </c>
      <c r="M64" s="308"/>
    </row>
    <row r="65" spans="1:13" x14ac:dyDescent="0.3">
      <c r="A65" s="395"/>
      <c r="B65" s="308" t="s">
        <v>22</v>
      </c>
      <c r="C65" s="312">
        <v>422604</v>
      </c>
      <c r="D65" s="307">
        <v>1</v>
      </c>
      <c r="E65" s="313">
        <v>403403</v>
      </c>
      <c r="F65" s="309">
        <v>1</v>
      </c>
      <c r="G65" s="313">
        <v>-19201</v>
      </c>
      <c r="H65" s="307">
        <v>-4.4999999999999998E-2</v>
      </c>
      <c r="I65" s="313">
        <v>338176</v>
      </c>
      <c r="J65" s="309">
        <v>1</v>
      </c>
      <c r="K65" s="313">
        <v>-65227</v>
      </c>
      <c r="L65" s="310">
        <v>-0.16200000000000001</v>
      </c>
      <c r="M65" s="308"/>
    </row>
    <row r="66" spans="1:13" x14ac:dyDescent="0.3">
      <c r="A66" s="395" t="s">
        <v>32</v>
      </c>
      <c r="B66" s="308" t="s">
        <v>41</v>
      </c>
      <c r="C66" s="312">
        <v>168543</v>
      </c>
      <c r="D66" s="307">
        <v>0.18</v>
      </c>
      <c r="E66" s="313">
        <v>163723</v>
      </c>
      <c r="F66" s="309">
        <v>0.17699999999999999</v>
      </c>
      <c r="G66" s="313">
        <v>-4820</v>
      </c>
      <c r="H66" s="307">
        <v>-2.9000000000000001E-2</v>
      </c>
      <c r="I66" s="313">
        <v>157545</v>
      </c>
      <c r="J66" s="309">
        <v>0.17299999999999999</v>
      </c>
      <c r="K66" s="313">
        <v>-6178</v>
      </c>
      <c r="L66" s="310">
        <v>-3.7999999999999999E-2</v>
      </c>
      <c r="M66" s="308"/>
    </row>
    <row r="67" spans="1:13" x14ac:dyDescent="0.3">
      <c r="A67" s="395"/>
      <c r="B67" s="308" t="s">
        <v>42</v>
      </c>
      <c r="C67" s="312">
        <v>134576</v>
      </c>
      <c r="D67" s="307">
        <v>0.14399999999999999</v>
      </c>
      <c r="E67" s="313">
        <v>131161</v>
      </c>
      <c r="F67" s="309">
        <v>0.14199999999999999</v>
      </c>
      <c r="G67" s="313">
        <v>-3415</v>
      </c>
      <c r="H67" s="307">
        <v>-2.5000000000000001E-2</v>
      </c>
      <c r="I67" s="313">
        <v>124798</v>
      </c>
      <c r="J67" s="309">
        <v>0.13700000000000001</v>
      </c>
      <c r="K67" s="313">
        <v>-6363</v>
      </c>
      <c r="L67" s="310">
        <v>-4.9000000000000002E-2</v>
      </c>
      <c r="M67" s="308"/>
    </row>
    <row r="68" spans="1:13" x14ac:dyDescent="0.3">
      <c r="A68" s="395"/>
      <c r="B68" s="308" t="s">
        <v>43</v>
      </c>
      <c r="C68" s="312">
        <v>301569</v>
      </c>
      <c r="D68" s="307">
        <v>0.32300000000000001</v>
      </c>
      <c r="E68" s="313">
        <v>299288</v>
      </c>
      <c r="F68" s="309">
        <v>0.32400000000000001</v>
      </c>
      <c r="G68" s="313">
        <v>-2281</v>
      </c>
      <c r="H68" s="307">
        <v>-8.0000000000000002E-3</v>
      </c>
      <c r="I68" s="313">
        <v>296352</v>
      </c>
      <c r="J68" s="309">
        <v>0.32500000000000001</v>
      </c>
      <c r="K68" s="313">
        <v>-2936</v>
      </c>
      <c r="L68" s="310">
        <v>-0.01</v>
      </c>
      <c r="M68" s="308"/>
    </row>
    <row r="69" spans="1:13" x14ac:dyDescent="0.3">
      <c r="A69" s="395"/>
      <c r="B69" s="308" t="s">
        <v>44</v>
      </c>
      <c r="C69" s="312">
        <v>260073</v>
      </c>
      <c r="D69" s="307">
        <v>0.27800000000000002</v>
      </c>
      <c r="E69" s="313">
        <v>260181</v>
      </c>
      <c r="F69" s="309">
        <v>0.28199999999999997</v>
      </c>
      <c r="G69" s="308">
        <v>108</v>
      </c>
      <c r="H69" s="307">
        <v>0</v>
      </c>
      <c r="I69" s="313">
        <v>271147</v>
      </c>
      <c r="J69" s="309">
        <v>0.29799999999999999</v>
      </c>
      <c r="K69" s="313">
        <v>10966</v>
      </c>
      <c r="L69" s="310">
        <v>4.2000000000000003E-2</v>
      </c>
      <c r="M69" s="308"/>
    </row>
    <row r="70" spans="1:13" x14ac:dyDescent="0.3">
      <c r="A70" s="395"/>
      <c r="B70" s="308" t="s">
        <v>45</v>
      </c>
      <c r="C70" s="312">
        <v>69126</v>
      </c>
      <c r="D70" s="307">
        <v>7.3999999999999996E-2</v>
      </c>
      <c r="E70" s="313">
        <v>68115</v>
      </c>
      <c r="F70" s="309">
        <v>7.3999999999999996E-2</v>
      </c>
      <c r="G70" s="313">
        <v>-1011</v>
      </c>
      <c r="H70" s="307">
        <v>-1.4999999999999999E-2</v>
      </c>
      <c r="I70" s="313">
        <v>60746</v>
      </c>
      <c r="J70" s="309">
        <v>6.7000000000000004E-2</v>
      </c>
      <c r="K70" s="313">
        <v>-7369</v>
      </c>
      <c r="L70" s="310">
        <v>-0.108</v>
      </c>
      <c r="M70" s="308"/>
    </row>
    <row r="71" spans="1:13" x14ac:dyDescent="0.3">
      <c r="A71" s="395"/>
      <c r="B71" s="308" t="s">
        <v>22</v>
      </c>
      <c r="C71" s="312">
        <v>933887</v>
      </c>
      <c r="D71" s="307">
        <v>1</v>
      </c>
      <c r="E71" s="313">
        <v>922468</v>
      </c>
      <c r="F71" s="309">
        <v>1</v>
      </c>
      <c r="G71" s="313">
        <v>-11419</v>
      </c>
      <c r="H71" s="307">
        <v>-1.2E-2</v>
      </c>
      <c r="I71" s="313">
        <v>910588</v>
      </c>
      <c r="J71" s="309">
        <v>1</v>
      </c>
      <c r="K71" s="313">
        <v>-11880</v>
      </c>
      <c r="L71" s="310">
        <v>-1.2999999999999999E-2</v>
      </c>
      <c r="M71" s="308"/>
    </row>
    <row r="72" spans="1:13" x14ac:dyDescent="0.3">
      <c r="A72" s="395" t="s">
        <v>37</v>
      </c>
      <c r="B72" s="308" t="s">
        <v>41</v>
      </c>
      <c r="C72" s="312">
        <v>85820</v>
      </c>
      <c r="D72" s="307">
        <v>0.14799999999999999</v>
      </c>
      <c r="E72" s="313">
        <v>79918</v>
      </c>
      <c r="F72" s="309">
        <v>0.14499999999999999</v>
      </c>
      <c r="G72" s="313">
        <v>-5902</v>
      </c>
      <c r="H72" s="307">
        <v>-6.9000000000000006E-2</v>
      </c>
      <c r="I72" s="313">
        <v>70850</v>
      </c>
      <c r="J72" s="309">
        <v>0.152</v>
      </c>
      <c r="K72" s="313">
        <v>-9068</v>
      </c>
      <c r="L72" s="310">
        <v>-0.113</v>
      </c>
      <c r="M72" s="308"/>
    </row>
    <row r="73" spans="1:13" x14ac:dyDescent="0.3">
      <c r="A73" s="395"/>
      <c r="B73" s="308" t="s">
        <v>42</v>
      </c>
      <c r="C73" s="312">
        <v>43723</v>
      </c>
      <c r="D73" s="307">
        <v>7.5999999999999998E-2</v>
      </c>
      <c r="E73" s="313">
        <v>42362</v>
      </c>
      <c r="F73" s="309">
        <v>7.6999999999999999E-2</v>
      </c>
      <c r="G73" s="313">
        <v>-1361</v>
      </c>
      <c r="H73" s="307">
        <v>-3.1E-2</v>
      </c>
      <c r="I73" s="313">
        <v>34047</v>
      </c>
      <c r="J73" s="309">
        <v>7.2999999999999995E-2</v>
      </c>
      <c r="K73" s="313">
        <v>-8315</v>
      </c>
      <c r="L73" s="310">
        <v>-0.19600000000000001</v>
      </c>
      <c r="M73" s="308"/>
    </row>
    <row r="74" spans="1:13" x14ac:dyDescent="0.3">
      <c r="A74" s="395"/>
      <c r="B74" s="308" t="s">
        <v>43</v>
      </c>
      <c r="C74" s="312">
        <v>162022</v>
      </c>
      <c r="D74" s="307">
        <v>0.28000000000000003</v>
      </c>
      <c r="E74" s="313">
        <v>154116</v>
      </c>
      <c r="F74" s="309">
        <v>0.28000000000000003</v>
      </c>
      <c r="G74" s="313">
        <v>-7906</v>
      </c>
      <c r="H74" s="307">
        <v>-4.9000000000000002E-2</v>
      </c>
      <c r="I74" s="313">
        <v>134524</v>
      </c>
      <c r="J74" s="309">
        <v>0.28799999999999998</v>
      </c>
      <c r="K74" s="313">
        <v>-19592</v>
      </c>
      <c r="L74" s="310">
        <v>-0.127</v>
      </c>
      <c r="M74" s="308"/>
    </row>
    <row r="75" spans="1:13" x14ac:dyDescent="0.3">
      <c r="A75" s="395"/>
      <c r="B75" s="308" t="s">
        <v>44</v>
      </c>
      <c r="C75" s="312">
        <v>278606</v>
      </c>
      <c r="D75" s="307">
        <v>0.48199999999999998</v>
      </c>
      <c r="E75" s="313">
        <v>265517</v>
      </c>
      <c r="F75" s="309">
        <v>0.48199999999999998</v>
      </c>
      <c r="G75" s="313">
        <v>-13089</v>
      </c>
      <c r="H75" s="307">
        <v>-4.7E-2</v>
      </c>
      <c r="I75" s="313">
        <v>217421</v>
      </c>
      <c r="J75" s="309">
        <v>0.46600000000000003</v>
      </c>
      <c r="K75" s="313">
        <v>-48096</v>
      </c>
      <c r="L75" s="310">
        <v>-0.18099999999999999</v>
      </c>
      <c r="M75" s="308"/>
    </row>
    <row r="76" spans="1:13" x14ac:dyDescent="0.3">
      <c r="A76" s="395"/>
      <c r="B76" s="308" t="s">
        <v>45</v>
      </c>
      <c r="C76" s="312">
        <v>7798</v>
      </c>
      <c r="D76" s="307">
        <v>1.2999999999999999E-2</v>
      </c>
      <c r="E76" s="313">
        <v>8435</v>
      </c>
      <c r="F76" s="309">
        <v>1.4999999999999999E-2</v>
      </c>
      <c r="G76" s="308">
        <v>637</v>
      </c>
      <c r="H76" s="307">
        <v>8.2000000000000003E-2</v>
      </c>
      <c r="I76" s="313">
        <v>9911</v>
      </c>
      <c r="J76" s="309">
        <v>2.1000000000000001E-2</v>
      </c>
      <c r="K76" s="313">
        <v>1476</v>
      </c>
      <c r="L76" s="310">
        <v>0.17499999999999999</v>
      </c>
      <c r="M76" s="308"/>
    </row>
    <row r="77" spans="1:13" x14ac:dyDescent="0.3">
      <c r="A77" s="395"/>
      <c r="B77" s="308" t="s">
        <v>22</v>
      </c>
      <c r="C77" s="312">
        <v>577969</v>
      </c>
      <c r="D77" s="307">
        <v>1</v>
      </c>
      <c r="E77" s="313">
        <v>550348</v>
      </c>
      <c r="F77" s="309">
        <v>1</v>
      </c>
      <c r="G77" s="313">
        <v>-27621</v>
      </c>
      <c r="H77" s="307">
        <v>-4.8000000000000001E-2</v>
      </c>
      <c r="I77" s="313">
        <v>466753</v>
      </c>
      <c r="J77" s="309">
        <v>1</v>
      </c>
      <c r="K77" s="313">
        <v>-83595</v>
      </c>
      <c r="L77" s="310">
        <v>-0.152</v>
      </c>
      <c r="M77" s="308"/>
    </row>
    <row r="78" spans="1:13" x14ac:dyDescent="0.3">
      <c r="A78" s="395" t="s">
        <v>38</v>
      </c>
      <c r="B78" s="308" t="s">
        <v>41</v>
      </c>
      <c r="C78" s="312">
        <v>79982</v>
      </c>
      <c r="D78" s="307">
        <v>0.189</v>
      </c>
      <c r="E78" s="313">
        <v>78876</v>
      </c>
      <c r="F78" s="309">
        <v>0.192</v>
      </c>
      <c r="G78" s="313">
        <v>-1106</v>
      </c>
      <c r="H78" s="307">
        <v>-1.4E-2</v>
      </c>
      <c r="I78" s="313">
        <v>74000</v>
      </c>
      <c r="J78" s="309">
        <v>0.19500000000000001</v>
      </c>
      <c r="K78" s="313">
        <v>-4876</v>
      </c>
      <c r="L78" s="310">
        <v>-6.2E-2</v>
      </c>
      <c r="M78" s="308"/>
    </row>
    <row r="79" spans="1:13" x14ac:dyDescent="0.3">
      <c r="A79" s="395"/>
      <c r="B79" s="308" t="s">
        <v>42</v>
      </c>
      <c r="C79" s="312">
        <v>91233</v>
      </c>
      <c r="D79" s="307">
        <v>0.216</v>
      </c>
      <c r="E79" s="313">
        <v>90538</v>
      </c>
      <c r="F79" s="309">
        <v>0.22</v>
      </c>
      <c r="G79" s="308">
        <v>-695</v>
      </c>
      <c r="H79" s="307">
        <v>-8.0000000000000002E-3</v>
      </c>
      <c r="I79" s="313">
        <v>80948</v>
      </c>
      <c r="J79" s="309">
        <v>0.21299999999999999</v>
      </c>
      <c r="K79" s="313">
        <v>-9590</v>
      </c>
      <c r="L79" s="310">
        <v>-0.106</v>
      </c>
      <c r="M79" s="308"/>
    </row>
    <row r="80" spans="1:13" x14ac:dyDescent="0.3">
      <c r="A80" s="395"/>
      <c r="B80" s="308" t="s">
        <v>43</v>
      </c>
      <c r="C80" s="312">
        <v>123688</v>
      </c>
      <c r="D80" s="307">
        <v>0.29299999999999998</v>
      </c>
      <c r="E80" s="313">
        <v>118033</v>
      </c>
      <c r="F80" s="309">
        <v>0.28699999999999998</v>
      </c>
      <c r="G80" s="313">
        <v>-5655</v>
      </c>
      <c r="H80" s="307">
        <v>-4.5999999999999999E-2</v>
      </c>
      <c r="I80" s="313">
        <v>111827</v>
      </c>
      <c r="J80" s="309">
        <v>0.29399999999999998</v>
      </c>
      <c r="K80" s="313">
        <v>-6206</v>
      </c>
      <c r="L80" s="310">
        <v>-5.2999999999999999E-2</v>
      </c>
      <c r="M80" s="308"/>
    </row>
    <row r="81" spans="1:14" x14ac:dyDescent="0.3">
      <c r="A81" s="395"/>
      <c r="B81" s="308" t="s">
        <v>44</v>
      </c>
      <c r="C81" s="312">
        <v>77325</v>
      </c>
      <c r="D81" s="307">
        <v>0.183</v>
      </c>
      <c r="E81" s="313">
        <v>74490</v>
      </c>
      <c r="F81" s="309">
        <v>0.18099999999999999</v>
      </c>
      <c r="G81" s="313">
        <v>-2835</v>
      </c>
      <c r="H81" s="307">
        <v>-3.6999999999999998E-2</v>
      </c>
      <c r="I81" s="313">
        <v>73449</v>
      </c>
      <c r="J81" s="309">
        <v>0.193</v>
      </c>
      <c r="K81" s="313">
        <v>-1041</v>
      </c>
      <c r="L81" s="310">
        <v>-1.4E-2</v>
      </c>
      <c r="M81" s="308"/>
      <c r="N81" s="308"/>
    </row>
    <row r="82" spans="1:14" x14ac:dyDescent="0.3">
      <c r="A82" s="395"/>
      <c r="B82" s="308" t="s">
        <v>45</v>
      </c>
      <c r="C82" s="312">
        <v>49986</v>
      </c>
      <c r="D82" s="307">
        <v>0.11799999999999999</v>
      </c>
      <c r="E82" s="313">
        <v>49208</v>
      </c>
      <c r="F82" s="309">
        <v>0.12</v>
      </c>
      <c r="G82" s="308">
        <v>-778</v>
      </c>
      <c r="H82" s="307">
        <v>-1.6E-2</v>
      </c>
      <c r="I82" s="313">
        <v>40141</v>
      </c>
      <c r="J82" s="309">
        <v>0.106</v>
      </c>
      <c r="K82" s="313">
        <v>-9067</v>
      </c>
      <c r="L82" s="310">
        <v>-0.184</v>
      </c>
      <c r="M82" s="308"/>
      <c r="N82" s="308"/>
    </row>
    <row r="83" spans="1:14" x14ac:dyDescent="0.3">
      <c r="A83" s="395"/>
      <c r="B83" s="308" t="s">
        <v>22</v>
      </c>
      <c r="C83" s="312">
        <v>422214</v>
      </c>
      <c r="D83" s="307">
        <v>1</v>
      </c>
      <c r="E83" s="313">
        <v>411145</v>
      </c>
      <c r="F83" s="309">
        <v>1</v>
      </c>
      <c r="G83" s="313">
        <v>-11069</v>
      </c>
      <c r="H83" s="307">
        <v>-2.5999999999999999E-2</v>
      </c>
      <c r="I83" s="313">
        <v>380365</v>
      </c>
      <c r="J83" s="309">
        <v>1</v>
      </c>
      <c r="K83" s="313">
        <v>-30780</v>
      </c>
      <c r="L83" s="310">
        <v>-7.4999999999999997E-2</v>
      </c>
      <c r="M83" s="308"/>
      <c r="N83" s="308"/>
    </row>
    <row r="84" spans="1:14" x14ac:dyDescent="0.3">
      <c r="A84" s="366" t="s">
        <v>12</v>
      </c>
      <c r="B84" s="308"/>
      <c r="C84" s="312">
        <v>2356674</v>
      </c>
      <c r="D84" s="307">
        <v>1</v>
      </c>
      <c r="E84" s="313">
        <v>2287364</v>
      </c>
      <c r="F84" s="309">
        <v>1</v>
      </c>
      <c r="G84" s="313">
        <v>-69310</v>
      </c>
      <c r="H84" s="307">
        <v>-2.9000000000000001E-2</v>
      </c>
      <c r="I84" s="313">
        <v>2095882</v>
      </c>
      <c r="J84" s="309">
        <v>1</v>
      </c>
      <c r="K84" s="313">
        <v>-191482</v>
      </c>
      <c r="L84" s="310">
        <v>-8.4000000000000005E-2</v>
      </c>
      <c r="M84" s="308"/>
      <c r="N84" s="308"/>
    </row>
    <row r="85" spans="1:14" x14ac:dyDescent="0.3">
      <c r="A85" s="316" t="s">
        <v>46</v>
      </c>
      <c r="B85" s="317"/>
      <c r="C85" s="318"/>
      <c r="D85" s="319"/>
      <c r="E85" s="320"/>
      <c r="F85" s="321"/>
      <c r="G85" s="320"/>
      <c r="H85" s="319"/>
      <c r="I85" s="320"/>
      <c r="J85" s="321"/>
      <c r="K85" s="320"/>
      <c r="L85" s="322"/>
      <c r="M85" s="308"/>
      <c r="N85" s="308"/>
    </row>
    <row r="86" spans="1:14" x14ac:dyDescent="0.3">
      <c r="A86" s="366"/>
      <c r="B86" s="308"/>
      <c r="C86" s="312"/>
      <c r="D86" s="307"/>
      <c r="E86" s="313"/>
      <c r="F86" s="309"/>
      <c r="G86" s="313"/>
      <c r="H86" s="307"/>
      <c r="I86" s="313"/>
      <c r="J86" s="309"/>
      <c r="K86" s="313"/>
      <c r="L86" s="310"/>
      <c r="M86" s="308"/>
      <c r="N86" s="308"/>
    </row>
    <row r="87" spans="1:14" x14ac:dyDescent="0.3">
      <c r="A87" s="393" t="s">
        <v>47</v>
      </c>
      <c r="B87" s="394"/>
      <c r="C87" s="312"/>
      <c r="D87" s="307"/>
      <c r="E87" s="313"/>
      <c r="F87" s="309"/>
      <c r="G87" s="313"/>
      <c r="H87" s="307"/>
      <c r="I87" s="313"/>
      <c r="J87" s="309"/>
      <c r="K87" s="313"/>
      <c r="L87" s="310"/>
      <c r="M87" s="308"/>
      <c r="N87" s="308"/>
    </row>
    <row r="88" spans="1:14" x14ac:dyDescent="0.3">
      <c r="A88" s="392" t="s">
        <v>48</v>
      </c>
      <c r="B88" s="392"/>
      <c r="C88" s="301">
        <v>659996</v>
      </c>
      <c r="D88" s="309">
        <v>4.4999999999999998E-2</v>
      </c>
      <c r="E88" s="323">
        <v>682716</v>
      </c>
      <c r="F88" s="309">
        <v>4.7E-2</v>
      </c>
      <c r="G88" s="303">
        <v>22720</v>
      </c>
      <c r="H88" s="302">
        <v>3.4000000000000002E-2</v>
      </c>
      <c r="I88" s="303">
        <v>704517</v>
      </c>
      <c r="J88" s="309">
        <v>5.0999999999999997E-2</v>
      </c>
      <c r="K88" s="303">
        <v>21801</v>
      </c>
      <c r="L88" s="305">
        <v>3.2000000000000001E-2</v>
      </c>
      <c r="M88" s="308"/>
      <c r="N88" s="308"/>
    </row>
    <row r="89" spans="1:14" x14ac:dyDescent="0.3">
      <c r="A89" s="324" t="s">
        <v>49</v>
      </c>
      <c r="B89" s="325"/>
      <c r="C89" s="312">
        <v>208501</v>
      </c>
      <c r="D89" s="309">
        <v>0.33300000000000002</v>
      </c>
      <c r="E89" s="326">
        <v>210635</v>
      </c>
      <c r="F89" s="309">
        <v>0.32600000000000001</v>
      </c>
      <c r="G89" s="327">
        <v>2134</v>
      </c>
      <c r="H89" s="307">
        <v>0.01</v>
      </c>
      <c r="I89" s="313">
        <v>205597</v>
      </c>
      <c r="J89" s="309">
        <v>0.309</v>
      </c>
      <c r="K89" s="327">
        <v>-5038</v>
      </c>
      <c r="L89" s="310">
        <v>-2.4E-2</v>
      </c>
      <c r="M89" s="308"/>
      <c r="N89" s="308"/>
    </row>
    <row r="90" spans="1:14" x14ac:dyDescent="0.3">
      <c r="A90" s="324" t="s">
        <v>50</v>
      </c>
      <c r="B90" s="325"/>
      <c r="C90" s="328">
        <v>0.31591252068194353</v>
      </c>
      <c r="D90" s="329"/>
      <c r="E90" s="330">
        <v>0.30852506752441716</v>
      </c>
      <c r="F90" s="329"/>
      <c r="G90" s="329"/>
      <c r="H90" s="331"/>
      <c r="I90" s="329">
        <v>0.29182688281475111</v>
      </c>
      <c r="J90" s="309"/>
      <c r="K90" s="308"/>
      <c r="L90" s="310"/>
      <c r="M90" s="308"/>
      <c r="N90" s="332"/>
    </row>
  </sheetData>
  <mergeCells count="38">
    <mergeCell ref="A72:A77"/>
    <mergeCell ref="A51:A52"/>
    <mergeCell ref="A53:A54"/>
    <mergeCell ref="A55:A56"/>
    <mergeCell ref="A36:B36"/>
    <mergeCell ref="A32:A35"/>
    <mergeCell ref="A25:B25"/>
    <mergeCell ref="A42:B42"/>
    <mergeCell ref="A43:B43"/>
    <mergeCell ref="A39:B39"/>
    <mergeCell ref="A17:A24"/>
    <mergeCell ref="A5:B5"/>
    <mergeCell ref="A7:B7"/>
    <mergeCell ref="C1:L1"/>
    <mergeCell ref="C2:D2"/>
    <mergeCell ref="E2:H2"/>
    <mergeCell ref="I2:L2"/>
    <mergeCell ref="A6:B6"/>
    <mergeCell ref="A4:B4"/>
    <mergeCell ref="A8:B8"/>
    <mergeCell ref="A1:B3"/>
    <mergeCell ref="A9:A16"/>
    <mergeCell ref="A88:B88"/>
    <mergeCell ref="A27:B27"/>
    <mergeCell ref="A38:B38"/>
    <mergeCell ref="A46:B46"/>
    <mergeCell ref="A59:B59"/>
    <mergeCell ref="A87:B87"/>
    <mergeCell ref="A78:A83"/>
    <mergeCell ref="A60:A65"/>
    <mergeCell ref="A41:B41"/>
    <mergeCell ref="A40:B40"/>
    <mergeCell ref="A44:B44"/>
    <mergeCell ref="A49:A50"/>
    <mergeCell ref="A47:A48"/>
    <mergeCell ref="A28:A31"/>
    <mergeCell ref="A66:A71"/>
    <mergeCell ref="A57:B5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0C77-331C-4FF5-9699-A980DAB7D1A4}">
  <dimension ref="A1:P348"/>
  <sheetViews>
    <sheetView workbookViewId="0">
      <selection activeCell="E114" sqref="E114"/>
    </sheetView>
  </sheetViews>
  <sheetFormatPr defaultColWidth="8.88671875" defaultRowHeight="14.4" x14ac:dyDescent="0.3"/>
  <cols>
    <col min="1" max="1" width="24.109375" customWidth="1"/>
    <col min="2" max="2" width="15.6640625" bestFit="1" customWidth="1"/>
    <col min="3" max="3" width="18" bestFit="1" customWidth="1"/>
    <col min="4" max="4" width="12.88671875" customWidth="1"/>
    <col min="5" max="5" width="13.109375" customWidth="1"/>
    <col min="6" max="6" width="11.109375" bestFit="1" customWidth="1"/>
    <col min="7" max="7" width="15.33203125" customWidth="1"/>
    <col min="8" max="8" width="17.109375" customWidth="1"/>
    <col min="9" max="9" width="12.44140625" bestFit="1" customWidth="1"/>
    <col min="10" max="10" width="12.5546875" customWidth="1"/>
    <col min="11" max="11" width="13.5546875" bestFit="1" customWidth="1"/>
    <col min="12" max="12" width="15.109375" customWidth="1"/>
    <col min="14" max="14" width="12.5546875" bestFit="1" customWidth="1"/>
    <col min="15" max="15" width="11.33203125" customWidth="1"/>
    <col min="16" max="16" width="13.6640625" customWidth="1"/>
  </cols>
  <sheetData>
    <row r="1" spans="1:14" x14ac:dyDescent="0.3">
      <c r="A1" t="s">
        <v>51</v>
      </c>
    </row>
    <row r="3" spans="1:14" x14ac:dyDescent="0.3">
      <c r="A3" t="s">
        <v>52</v>
      </c>
    </row>
    <row r="4" spans="1:14" x14ac:dyDescent="0.3">
      <c r="A4" s="10" t="s">
        <v>53</v>
      </c>
      <c r="B4" s="416" t="s">
        <v>54</v>
      </c>
      <c r="C4" s="417"/>
      <c r="D4" s="418"/>
      <c r="E4" s="418"/>
      <c r="F4" s="418"/>
      <c r="G4" s="418"/>
      <c r="H4" s="418"/>
      <c r="I4" s="418"/>
      <c r="J4" s="418"/>
      <c r="K4" s="418"/>
      <c r="L4" s="418"/>
      <c r="M4" s="418"/>
    </row>
    <row r="5" spans="1:14" x14ac:dyDescent="0.3">
      <c r="B5" s="419" t="s">
        <v>2</v>
      </c>
      <c r="C5" s="414"/>
      <c r="D5" s="418"/>
      <c r="E5" s="418"/>
      <c r="F5" s="419" t="s">
        <v>3</v>
      </c>
      <c r="G5" s="418"/>
      <c r="H5" s="418"/>
      <c r="I5" s="418"/>
      <c r="J5" s="419" t="s">
        <v>4</v>
      </c>
      <c r="K5" s="418"/>
      <c r="L5" s="418"/>
      <c r="M5" s="418"/>
    </row>
    <row r="6" spans="1:14" x14ac:dyDescent="0.3">
      <c r="A6" s="3" t="s">
        <v>55</v>
      </c>
      <c r="B6" s="372" t="s">
        <v>56</v>
      </c>
      <c r="C6" s="372" t="s">
        <v>57</v>
      </c>
      <c r="D6" s="372" t="s">
        <v>58</v>
      </c>
      <c r="E6" s="372" t="s">
        <v>59</v>
      </c>
      <c r="F6" s="372" t="s">
        <v>56</v>
      </c>
      <c r="G6" s="372" t="s">
        <v>58</v>
      </c>
      <c r="H6" s="372" t="s">
        <v>57</v>
      </c>
      <c r="I6" s="372" t="s">
        <v>59</v>
      </c>
      <c r="J6" s="372" t="s">
        <v>56</v>
      </c>
      <c r="K6" s="372" t="s">
        <v>58</v>
      </c>
      <c r="L6" s="372" t="s">
        <v>57</v>
      </c>
      <c r="M6" s="372" t="s">
        <v>59</v>
      </c>
      <c r="N6" s="370" t="s">
        <v>60</v>
      </c>
    </row>
    <row r="7" spans="1:14" x14ac:dyDescent="0.3">
      <c r="A7" s="80" t="s">
        <v>37</v>
      </c>
      <c r="B7" s="1">
        <v>577969</v>
      </c>
      <c r="C7" s="2">
        <f>B7/B$11</f>
        <v>0.24524775170430871</v>
      </c>
      <c r="D7" s="1"/>
      <c r="E7" s="2"/>
      <c r="F7" s="1">
        <v>550348</v>
      </c>
      <c r="G7" s="1">
        <v>-27621</v>
      </c>
      <c r="H7" s="2">
        <f>F7/F$11</f>
        <v>0.24060359435577372</v>
      </c>
      <c r="I7" s="2">
        <v>-4.7789760350468627E-2</v>
      </c>
      <c r="J7" s="1">
        <v>466753</v>
      </c>
      <c r="K7" s="1">
        <v>-83595</v>
      </c>
      <c r="L7" s="2">
        <f>J7/J$11</f>
        <v>0.22270003750211129</v>
      </c>
      <c r="M7" s="2">
        <v>-0.15189480110766279</v>
      </c>
      <c r="N7" s="42">
        <f>K7/$K$11</f>
        <v>0.43656845029820035</v>
      </c>
    </row>
    <row r="8" spans="1:14" x14ac:dyDescent="0.3">
      <c r="A8" s="80" t="s">
        <v>38</v>
      </c>
      <c r="B8" s="1">
        <v>422214</v>
      </c>
      <c r="C8" s="2">
        <f>B8/B$11</f>
        <v>0.17915672681075109</v>
      </c>
      <c r="D8" s="1"/>
      <c r="E8" s="2"/>
      <c r="F8" s="1">
        <v>411145</v>
      </c>
      <c r="G8" s="1">
        <v>-11069</v>
      </c>
      <c r="H8" s="2">
        <f>F8/F$11</f>
        <v>0.17974620567605332</v>
      </c>
      <c r="I8" s="2">
        <v>-2.62165631646511E-2</v>
      </c>
      <c r="J8" s="1">
        <v>380365</v>
      </c>
      <c r="K8" s="1">
        <v>-30780</v>
      </c>
      <c r="L8" s="2">
        <f>J8/J$11</f>
        <v>0.18148206816986834</v>
      </c>
      <c r="M8" s="2">
        <v>-7.4864099040484494E-2</v>
      </c>
      <c r="N8" s="42">
        <f>K8/$K$11</f>
        <v>0.16074617979757888</v>
      </c>
    </row>
    <row r="9" spans="1:14" x14ac:dyDescent="0.3">
      <c r="A9" s="80" t="s">
        <v>31</v>
      </c>
      <c r="B9" s="1">
        <v>422604</v>
      </c>
      <c r="C9" s="2">
        <f>B9/B$11</f>
        <v>0.17932221427316633</v>
      </c>
      <c r="D9" s="1"/>
      <c r="E9" s="2"/>
      <c r="F9" s="1">
        <v>403403</v>
      </c>
      <c r="G9" s="1">
        <v>-19201</v>
      </c>
      <c r="H9" s="2">
        <f>F9/F$11</f>
        <v>0.17636152357036308</v>
      </c>
      <c r="I9" s="2">
        <v>-4.5434969853574501E-2</v>
      </c>
      <c r="J9" s="1">
        <v>338176</v>
      </c>
      <c r="K9" s="1">
        <v>-65227</v>
      </c>
      <c r="L9" s="2">
        <f>J9/J$11</f>
        <v>0.16135259523198348</v>
      </c>
      <c r="M9" s="2">
        <v>-0.16169190610877957</v>
      </c>
      <c r="N9" s="42">
        <f>K9/$K$11</f>
        <v>0.3406429847191903</v>
      </c>
    </row>
    <row r="10" spans="1:14" x14ac:dyDescent="0.3">
      <c r="A10" s="80" t="s">
        <v>32</v>
      </c>
      <c r="B10" s="1">
        <v>933887</v>
      </c>
      <c r="C10" s="2">
        <f>B10/B$11</f>
        <v>0.3962733072117739</v>
      </c>
      <c r="D10" s="1"/>
      <c r="E10" s="2"/>
      <c r="F10" s="1">
        <v>922468</v>
      </c>
      <c r="G10" s="1">
        <v>-11419</v>
      </c>
      <c r="H10" s="2">
        <f>F10/F$11</f>
        <v>0.40328867639780985</v>
      </c>
      <c r="I10" s="2">
        <v>-1.2227389395076706E-2</v>
      </c>
      <c r="J10" s="1">
        <v>910588</v>
      </c>
      <c r="K10" s="1">
        <v>-11880</v>
      </c>
      <c r="L10" s="2">
        <f>J10/J$11</f>
        <v>0.43446529909603687</v>
      </c>
      <c r="M10" s="2">
        <v>-1.287849551420754E-2</v>
      </c>
      <c r="N10" s="42">
        <f>K10/$K$11</f>
        <v>6.2042385185030448E-2</v>
      </c>
    </row>
    <row r="11" spans="1:14" x14ac:dyDescent="0.3">
      <c r="A11" s="80" t="s">
        <v>12</v>
      </c>
      <c r="B11" s="1">
        <v>2356674</v>
      </c>
      <c r="C11" s="2">
        <f>B11/B$11</f>
        <v>1</v>
      </c>
      <c r="D11" s="1"/>
      <c r="E11" s="2"/>
      <c r="F11" s="1">
        <v>2287364</v>
      </c>
      <c r="G11" s="1">
        <v>-69310</v>
      </c>
      <c r="H11" s="2">
        <f>F11/F$11</f>
        <v>1</v>
      </c>
      <c r="I11" s="2">
        <v>-2.94100923589771E-2</v>
      </c>
      <c r="J11" s="1">
        <v>2095882</v>
      </c>
      <c r="K11" s="1">
        <v>-191482</v>
      </c>
      <c r="L11" s="2">
        <f>J11/J$11</f>
        <v>1</v>
      </c>
      <c r="M11" s="2">
        <v>-8.3712955174602727E-2</v>
      </c>
      <c r="N11" s="42">
        <f>K11/$K$11</f>
        <v>1</v>
      </c>
    </row>
    <row r="14" spans="1:14" x14ac:dyDescent="0.3">
      <c r="A14" t="s">
        <v>61</v>
      </c>
    </row>
    <row r="15" spans="1:14" x14ac:dyDescent="0.3">
      <c r="A15" s="9"/>
      <c r="B15" s="415" t="s">
        <v>62</v>
      </c>
      <c r="C15" s="415"/>
      <c r="D15" s="415"/>
      <c r="E15" s="415"/>
      <c r="F15" s="415"/>
      <c r="G15" s="415"/>
      <c r="H15" s="415"/>
      <c r="I15" s="415"/>
      <c r="J15" s="415"/>
      <c r="K15" s="415"/>
      <c r="L15" s="415"/>
      <c r="M15" s="415"/>
    </row>
    <row r="16" spans="1:14" x14ac:dyDescent="0.3">
      <c r="A16" s="9"/>
      <c r="B16" s="414" t="s">
        <v>2</v>
      </c>
      <c r="C16" s="414"/>
      <c r="D16" s="414"/>
      <c r="E16" s="414"/>
      <c r="F16" s="414" t="s">
        <v>3</v>
      </c>
      <c r="G16" s="414"/>
      <c r="H16" s="414"/>
      <c r="I16" s="414"/>
      <c r="J16" s="414" t="s">
        <v>4</v>
      </c>
      <c r="K16" s="414"/>
      <c r="L16" s="414"/>
      <c r="M16" s="414"/>
    </row>
    <row r="17" spans="1:13" x14ac:dyDescent="0.3">
      <c r="A17" s="9"/>
      <c r="B17" s="414" t="s">
        <v>63</v>
      </c>
      <c r="C17" s="414"/>
      <c r="D17" s="414"/>
      <c r="E17" s="414"/>
      <c r="F17" s="414" t="s">
        <v>64</v>
      </c>
      <c r="G17" s="414"/>
      <c r="H17" s="414"/>
      <c r="I17" s="414"/>
      <c r="J17" s="414" t="s">
        <v>65</v>
      </c>
      <c r="K17" s="414"/>
      <c r="L17" s="414"/>
      <c r="M17" s="414"/>
    </row>
    <row r="18" spans="1:13" x14ac:dyDescent="0.3">
      <c r="A18" s="39" t="s">
        <v>66</v>
      </c>
      <c r="B18" s="16" t="s">
        <v>56</v>
      </c>
      <c r="C18" s="16" t="s">
        <v>67</v>
      </c>
      <c r="D18" s="16" t="s">
        <v>68</v>
      </c>
      <c r="E18" s="16" t="s">
        <v>69</v>
      </c>
      <c r="F18" s="16" t="s">
        <v>56</v>
      </c>
      <c r="G18" s="16" t="s">
        <v>67</v>
      </c>
      <c r="H18" s="16" t="s">
        <v>68</v>
      </c>
      <c r="I18" s="16" t="s">
        <v>69</v>
      </c>
      <c r="J18" s="16" t="s">
        <v>56</v>
      </c>
      <c r="K18" s="16" t="s">
        <v>67</v>
      </c>
      <c r="L18" s="16" t="s">
        <v>68</v>
      </c>
      <c r="M18" s="16" t="s">
        <v>69</v>
      </c>
    </row>
    <row r="19" spans="1:13" x14ac:dyDescent="0.3">
      <c r="A19" s="16" t="s">
        <v>70</v>
      </c>
      <c r="B19" s="4">
        <v>508683</v>
      </c>
      <c r="C19" s="5">
        <v>0.73499999999999999</v>
      </c>
      <c r="D19" s="39"/>
      <c r="E19" s="39"/>
      <c r="F19" s="4">
        <v>503545</v>
      </c>
      <c r="G19" s="5">
        <v>0.73299999999999998</v>
      </c>
      <c r="H19" s="4">
        <v>-5138</v>
      </c>
      <c r="I19" s="5">
        <v>-0.01</v>
      </c>
      <c r="J19" s="4">
        <v>488262</v>
      </c>
      <c r="K19" s="5">
        <v>0.72699999999999998</v>
      </c>
      <c r="L19" s="4">
        <v>-15283</v>
      </c>
      <c r="M19" s="5">
        <v>-0.03</v>
      </c>
    </row>
    <row r="20" spans="1:13" x14ac:dyDescent="0.3">
      <c r="A20" s="16" t="s">
        <v>71</v>
      </c>
      <c r="B20" s="4">
        <v>183856</v>
      </c>
      <c r="C20" s="5">
        <v>0.26500000000000001</v>
      </c>
      <c r="D20" s="39"/>
      <c r="E20" s="39"/>
      <c r="F20" s="4">
        <v>183151</v>
      </c>
      <c r="G20" s="5">
        <v>0.26700000000000002</v>
      </c>
      <c r="H20" s="39">
        <v>-705</v>
      </c>
      <c r="I20" s="5">
        <v>-4.0000000000000001E-3</v>
      </c>
      <c r="J20" s="4">
        <v>182980</v>
      </c>
      <c r="K20" s="5">
        <v>0.27300000000000002</v>
      </c>
      <c r="L20" s="39">
        <v>-171</v>
      </c>
      <c r="M20" s="5">
        <v>-1E-3</v>
      </c>
    </row>
    <row r="21" spans="1:13" x14ac:dyDescent="0.3">
      <c r="A21" s="16" t="s">
        <v>12</v>
      </c>
      <c r="B21" s="4">
        <v>692539</v>
      </c>
      <c r="C21" s="5">
        <v>1</v>
      </c>
      <c r="D21" s="39"/>
      <c r="E21" s="39"/>
      <c r="F21" s="4">
        <v>686696</v>
      </c>
      <c r="G21" s="5">
        <v>1</v>
      </c>
      <c r="H21" s="4">
        <v>-5843</v>
      </c>
      <c r="I21" s="5">
        <v>-8.0000000000000002E-3</v>
      </c>
      <c r="J21" s="4">
        <v>671242</v>
      </c>
      <c r="K21" s="5">
        <v>1</v>
      </c>
      <c r="L21" s="4">
        <v>-15454</v>
      </c>
      <c r="M21" s="5">
        <v>-2.3E-2</v>
      </c>
    </row>
    <row r="23" spans="1:13" x14ac:dyDescent="0.3">
      <c r="A23" t="s">
        <v>72</v>
      </c>
    </row>
    <row r="24" spans="1:13" x14ac:dyDescent="0.3">
      <c r="A24" s="9"/>
      <c r="B24" s="415" t="s">
        <v>62</v>
      </c>
      <c r="C24" s="415"/>
      <c r="D24" s="415"/>
      <c r="E24" s="415"/>
      <c r="F24" s="415"/>
      <c r="G24" s="415"/>
      <c r="H24" s="415"/>
      <c r="I24" s="415"/>
      <c r="J24" s="415"/>
      <c r="K24" s="415"/>
      <c r="L24" s="415"/>
      <c r="M24" s="415"/>
    </row>
    <row r="25" spans="1:13" x14ac:dyDescent="0.3">
      <c r="A25" s="9"/>
      <c r="B25" s="414" t="s">
        <v>2</v>
      </c>
      <c r="C25" s="414"/>
      <c r="D25" s="414"/>
      <c r="E25" s="414"/>
      <c r="F25" s="414" t="s">
        <v>3</v>
      </c>
      <c r="G25" s="414"/>
      <c r="H25" s="414"/>
      <c r="I25" s="414"/>
      <c r="J25" s="414" t="s">
        <v>4</v>
      </c>
      <c r="K25" s="414"/>
      <c r="L25" s="414"/>
      <c r="M25" s="414"/>
    </row>
    <row r="26" spans="1:13" x14ac:dyDescent="0.3">
      <c r="A26" s="9"/>
      <c r="B26" s="414" t="s">
        <v>63</v>
      </c>
      <c r="C26" s="414"/>
      <c r="D26" s="414"/>
      <c r="E26" s="414"/>
      <c r="F26" s="414" t="s">
        <v>64</v>
      </c>
      <c r="G26" s="414"/>
      <c r="H26" s="414"/>
      <c r="I26" s="414"/>
      <c r="J26" s="414" t="s">
        <v>65</v>
      </c>
      <c r="K26" s="414"/>
      <c r="L26" s="414"/>
      <c r="M26" s="414"/>
    </row>
    <row r="27" spans="1:13" x14ac:dyDescent="0.3">
      <c r="A27" s="39" t="s">
        <v>73</v>
      </c>
      <c r="B27" s="16" t="s">
        <v>56</v>
      </c>
      <c r="C27" s="16" t="s">
        <v>67</v>
      </c>
      <c r="D27" s="16" t="s">
        <v>68</v>
      </c>
      <c r="E27" s="16" t="s">
        <v>69</v>
      </c>
      <c r="F27" s="16" t="s">
        <v>56</v>
      </c>
      <c r="G27" s="16" t="s">
        <v>67</v>
      </c>
      <c r="H27" s="16" t="s">
        <v>68</v>
      </c>
      <c r="I27" s="16" t="s">
        <v>69</v>
      </c>
      <c r="J27" s="16" t="s">
        <v>56</v>
      </c>
      <c r="K27" s="16" t="s">
        <v>67</v>
      </c>
      <c r="L27" s="16" t="s">
        <v>68</v>
      </c>
      <c r="M27" s="16" t="s">
        <v>69</v>
      </c>
    </row>
    <row r="28" spans="1:13" x14ac:dyDescent="0.3">
      <c r="A28" s="16" t="s">
        <v>74</v>
      </c>
      <c r="B28" s="4">
        <v>488346</v>
      </c>
      <c r="C28" s="5">
        <v>0.70499999999999996</v>
      </c>
      <c r="D28" s="39"/>
      <c r="E28" s="39"/>
      <c r="F28" s="4">
        <v>488411</v>
      </c>
      <c r="G28" s="5">
        <v>0.71099999999999997</v>
      </c>
      <c r="H28" s="39">
        <v>65</v>
      </c>
      <c r="I28" s="5">
        <v>0</v>
      </c>
      <c r="J28" s="4">
        <v>477186</v>
      </c>
      <c r="K28" s="5">
        <v>0.71099999999999997</v>
      </c>
      <c r="L28" s="4">
        <v>-11225</v>
      </c>
      <c r="M28" s="5">
        <v>-2.3E-2</v>
      </c>
    </row>
    <row r="29" spans="1:13" x14ac:dyDescent="0.3">
      <c r="A29" s="16" t="s">
        <v>75</v>
      </c>
      <c r="B29" s="4">
        <v>157882</v>
      </c>
      <c r="C29" s="5">
        <v>0.22800000000000001</v>
      </c>
      <c r="D29" s="39"/>
      <c r="E29" s="39"/>
      <c r="F29" s="4">
        <v>152886</v>
      </c>
      <c r="G29" s="5">
        <v>0.223</v>
      </c>
      <c r="H29" s="4">
        <v>-4996</v>
      </c>
      <c r="I29" s="5">
        <v>-3.2000000000000001E-2</v>
      </c>
      <c r="J29" s="4">
        <v>149248</v>
      </c>
      <c r="K29" s="5">
        <v>0.222</v>
      </c>
      <c r="L29" s="4">
        <v>-3638</v>
      </c>
      <c r="M29" s="5">
        <v>-2.4E-2</v>
      </c>
    </row>
    <row r="30" spans="1:13" x14ac:dyDescent="0.3">
      <c r="A30" s="16" t="s">
        <v>76</v>
      </c>
      <c r="B30" s="4">
        <v>46311</v>
      </c>
      <c r="C30" s="5">
        <v>6.7000000000000004E-2</v>
      </c>
      <c r="D30" s="39"/>
      <c r="E30" s="39"/>
      <c r="F30" s="4">
        <v>45399</v>
      </c>
      <c r="G30" s="5">
        <v>6.6000000000000003E-2</v>
      </c>
      <c r="H30" s="39">
        <v>-912</v>
      </c>
      <c r="I30" s="5">
        <v>-0.02</v>
      </c>
      <c r="J30" s="4">
        <v>44808</v>
      </c>
      <c r="K30" s="5">
        <v>6.7000000000000004E-2</v>
      </c>
      <c r="L30" s="39">
        <v>-591</v>
      </c>
      <c r="M30" s="5">
        <v>-1.2999999999999999E-2</v>
      </c>
    </row>
    <row r="31" spans="1:13" x14ac:dyDescent="0.3">
      <c r="A31" s="16" t="s">
        <v>12</v>
      </c>
      <c r="B31" s="4">
        <v>692539</v>
      </c>
      <c r="C31" s="5">
        <v>1</v>
      </c>
      <c r="D31" s="39"/>
      <c r="E31" s="39"/>
      <c r="F31" s="4">
        <v>686696</v>
      </c>
      <c r="G31" s="5">
        <v>1</v>
      </c>
      <c r="H31" s="4">
        <v>-5843</v>
      </c>
      <c r="I31" s="5">
        <v>-8.0000000000000002E-3</v>
      </c>
      <c r="J31" s="4">
        <v>671242</v>
      </c>
      <c r="K31" s="5">
        <v>1</v>
      </c>
      <c r="L31" s="4">
        <v>-15454</v>
      </c>
      <c r="M31" s="5">
        <v>-2.3E-2</v>
      </c>
    </row>
    <row r="33" spans="1:13" x14ac:dyDescent="0.3">
      <c r="A33" t="s">
        <v>77</v>
      </c>
    </row>
    <row r="34" spans="1:13" x14ac:dyDescent="0.3">
      <c r="A34" s="8"/>
      <c r="B34" s="415" t="s">
        <v>62</v>
      </c>
      <c r="C34" s="415"/>
      <c r="D34" s="415"/>
      <c r="E34" s="415"/>
      <c r="F34" s="415"/>
      <c r="G34" s="415"/>
      <c r="H34" s="415"/>
      <c r="I34" s="415"/>
      <c r="J34" s="415"/>
      <c r="K34" s="415"/>
      <c r="L34" s="415"/>
      <c r="M34" s="415"/>
    </row>
    <row r="35" spans="1:13" x14ac:dyDescent="0.3">
      <c r="A35" s="8"/>
      <c r="B35" s="414" t="s">
        <v>2</v>
      </c>
      <c r="C35" s="414"/>
      <c r="D35" s="414"/>
      <c r="E35" s="414"/>
      <c r="F35" s="414" t="s">
        <v>3</v>
      </c>
      <c r="G35" s="414"/>
      <c r="H35" s="414"/>
      <c r="I35" s="414"/>
      <c r="J35" s="414" t="s">
        <v>4</v>
      </c>
      <c r="K35" s="414"/>
      <c r="L35" s="414"/>
      <c r="M35" s="414"/>
    </row>
    <row r="36" spans="1:13" x14ac:dyDescent="0.3">
      <c r="A36" s="8"/>
      <c r="B36" s="414" t="s">
        <v>63</v>
      </c>
      <c r="C36" s="414"/>
      <c r="D36" s="414"/>
      <c r="E36" s="414"/>
      <c r="F36" s="414" t="s">
        <v>64</v>
      </c>
      <c r="G36" s="414"/>
      <c r="H36" s="414"/>
      <c r="I36" s="414"/>
      <c r="J36" s="414" t="s">
        <v>65</v>
      </c>
      <c r="K36" s="414"/>
      <c r="L36" s="414"/>
      <c r="M36" s="414"/>
    </row>
    <row r="37" spans="1:13" x14ac:dyDescent="0.3">
      <c r="A37" s="39" t="s">
        <v>78</v>
      </c>
      <c r="B37" s="16" t="s">
        <v>56</v>
      </c>
      <c r="C37" s="16" t="s">
        <v>67</v>
      </c>
      <c r="D37" s="16" t="s">
        <v>68</v>
      </c>
      <c r="E37" s="16" t="s">
        <v>69</v>
      </c>
      <c r="F37" s="16" t="s">
        <v>56</v>
      </c>
      <c r="G37" s="16" t="s">
        <v>67</v>
      </c>
      <c r="H37" s="16" t="s">
        <v>68</v>
      </c>
      <c r="I37" s="16" t="s">
        <v>69</v>
      </c>
      <c r="J37" s="16" t="s">
        <v>56</v>
      </c>
      <c r="K37" s="16" t="s">
        <v>67</v>
      </c>
      <c r="L37" s="16" t="s">
        <v>68</v>
      </c>
      <c r="M37" s="16" t="s">
        <v>69</v>
      </c>
    </row>
    <row r="38" spans="1:13" x14ac:dyDescent="0.3">
      <c r="A38" s="16" t="s">
        <v>79</v>
      </c>
      <c r="B38" s="4">
        <v>57274</v>
      </c>
      <c r="C38" s="5">
        <v>8.3000000000000004E-2</v>
      </c>
      <c r="D38" s="39"/>
      <c r="E38" s="39"/>
      <c r="F38" s="4">
        <v>58539</v>
      </c>
      <c r="G38" s="5">
        <v>8.5000000000000006E-2</v>
      </c>
      <c r="H38" s="4">
        <v>1265</v>
      </c>
      <c r="I38" s="5">
        <v>2.1999999999999999E-2</v>
      </c>
      <c r="J38" s="4">
        <v>64006</v>
      </c>
      <c r="K38" s="5">
        <v>9.5000000000000001E-2</v>
      </c>
      <c r="L38" s="4">
        <v>5467</v>
      </c>
      <c r="M38" s="5">
        <v>9.2999999999999999E-2</v>
      </c>
    </row>
    <row r="39" spans="1:13" x14ac:dyDescent="0.3">
      <c r="A39" s="16" t="s">
        <v>80</v>
      </c>
      <c r="B39" s="4">
        <v>126145</v>
      </c>
      <c r="C39" s="5">
        <v>0.182</v>
      </c>
      <c r="D39" s="39"/>
      <c r="E39" s="39"/>
      <c r="F39" s="4">
        <v>124366</v>
      </c>
      <c r="G39" s="5">
        <v>0.18099999999999999</v>
      </c>
      <c r="H39" s="4">
        <v>-1779</v>
      </c>
      <c r="I39" s="5">
        <v>-1.4E-2</v>
      </c>
      <c r="J39" s="4">
        <v>124134</v>
      </c>
      <c r="K39" s="5">
        <v>0.185</v>
      </c>
      <c r="L39" s="39">
        <v>-232</v>
      </c>
      <c r="M39" s="5">
        <v>-2E-3</v>
      </c>
    </row>
    <row r="40" spans="1:13" x14ac:dyDescent="0.3">
      <c r="A40" s="16" t="s">
        <v>81</v>
      </c>
      <c r="B40" s="4">
        <v>324925</v>
      </c>
      <c r="C40" s="5">
        <v>0.46899999999999997</v>
      </c>
      <c r="D40" s="39"/>
      <c r="E40" s="39"/>
      <c r="F40" s="4">
        <v>321298</v>
      </c>
      <c r="G40" s="5">
        <v>0.46800000000000003</v>
      </c>
      <c r="H40" s="4">
        <v>-3627</v>
      </c>
      <c r="I40" s="5">
        <v>-1.0999999999999999E-2</v>
      </c>
      <c r="J40" s="4">
        <v>305244</v>
      </c>
      <c r="K40" s="5">
        <v>0.45500000000000002</v>
      </c>
      <c r="L40" s="4">
        <v>-16054</v>
      </c>
      <c r="M40" s="5">
        <v>-0.05</v>
      </c>
    </row>
    <row r="41" spans="1:13" x14ac:dyDescent="0.3">
      <c r="A41" s="16" t="s">
        <v>82</v>
      </c>
      <c r="B41" s="4">
        <v>81069</v>
      </c>
      <c r="C41" s="5">
        <v>0.11700000000000001</v>
      </c>
      <c r="D41" s="39"/>
      <c r="E41" s="39"/>
      <c r="F41" s="4">
        <v>81944</v>
      </c>
      <c r="G41" s="5">
        <v>0.11899999999999999</v>
      </c>
      <c r="H41" s="39">
        <v>875</v>
      </c>
      <c r="I41" s="5">
        <v>1.0999999999999999E-2</v>
      </c>
      <c r="J41" s="4">
        <v>76062</v>
      </c>
      <c r="K41" s="5">
        <v>0.113</v>
      </c>
      <c r="L41" s="4">
        <v>-5882</v>
      </c>
      <c r="M41" s="5">
        <v>-7.1999999999999995E-2</v>
      </c>
    </row>
    <row r="42" spans="1:13" x14ac:dyDescent="0.3">
      <c r="A42" s="16" t="s">
        <v>83</v>
      </c>
      <c r="B42" s="4">
        <v>11423</v>
      </c>
      <c r="C42" s="5">
        <v>1.6E-2</v>
      </c>
      <c r="D42" s="39"/>
      <c r="E42" s="39"/>
      <c r="F42" s="4">
        <v>11179</v>
      </c>
      <c r="G42" s="5">
        <v>1.6E-2</v>
      </c>
      <c r="H42" s="39">
        <v>-244</v>
      </c>
      <c r="I42" s="5">
        <v>-2.1000000000000001E-2</v>
      </c>
      <c r="J42" s="4">
        <v>9987</v>
      </c>
      <c r="K42" s="5">
        <v>1.4999999999999999E-2</v>
      </c>
      <c r="L42" s="4">
        <v>-1192</v>
      </c>
      <c r="M42" s="5">
        <v>-0.107</v>
      </c>
    </row>
    <row r="43" spans="1:13" x14ac:dyDescent="0.3">
      <c r="A43" s="16" t="s">
        <v>84</v>
      </c>
      <c r="B43" s="4">
        <v>8809</v>
      </c>
      <c r="C43" s="5">
        <v>1.2999999999999999E-2</v>
      </c>
      <c r="D43" s="39"/>
      <c r="E43" s="39"/>
      <c r="F43" s="4">
        <v>8814</v>
      </c>
      <c r="G43" s="5">
        <v>1.2999999999999999E-2</v>
      </c>
      <c r="H43" s="39">
        <v>5</v>
      </c>
      <c r="I43" s="5">
        <v>1E-3</v>
      </c>
      <c r="J43" s="4">
        <v>8798</v>
      </c>
      <c r="K43" s="5">
        <v>1.2999999999999999E-2</v>
      </c>
      <c r="L43" s="39">
        <v>-16</v>
      </c>
      <c r="M43" s="5">
        <v>-2E-3</v>
      </c>
    </row>
    <row r="44" spans="1:13" x14ac:dyDescent="0.3">
      <c r="A44" s="16" t="s">
        <v>85</v>
      </c>
      <c r="B44" s="4">
        <v>82894</v>
      </c>
      <c r="C44" s="5">
        <v>0.12</v>
      </c>
      <c r="D44" s="39"/>
      <c r="E44" s="39"/>
      <c r="F44" s="4">
        <v>80556</v>
      </c>
      <c r="G44" s="5">
        <v>0.11700000000000001</v>
      </c>
      <c r="H44" s="4">
        <v>-2338</v>
      </c>
      <c r="I44" s="5">
        <v>-2.8000000000000001E-2</v>
      </c>
      <c r="J44" s="4">
        <v>83011</v>
      </c>
      <c r="K44" s="5">
        <v>0.124</v>
      </c>
      <c r="L44" s="4">
        <v>2455</v>
      </c>
      <c r="M44" s="5">
        <v>0.03</v>
      </c>
    </row>
    <row r="45" spans="1:13" x14ac:dyDescent="0.3">
      <c r="A45" s="16" t="s">
        <v>12</v>
      </c>
      <c r="B45" s="4">
        <v>692539</v>
      </c>
      <c r="C45" s="5">
        <v>1</v>
      </c>
      <c r="D45" s="39"/>
      <c r="E45" s="39"/>
      <c r="F45" s="4">
        <v>686696</v>
      </c>
      <c r="G45" s="5">
        <v>1</v>
      </c>
      <c r="H45" s="4">
        <v>-5843</v>
      </c>
      <c r="I45" s="5">
        <v>-8.0000000000000002E-3</v>
      </c>
      <c r="J45" s="4">
        <v>671242</v>
      </c>
      <c r="K45" s="5">
        <v>1</v>
      </c>
      <c r="L45" s="4">
        <v>-15454</v>
      </c>
      <c r="M45" s="5">
        <v>-2.3E-2</v>
      </c>
    </row>
    <row r="48" spans="1:13" x14ac:dyDescent="0.3">
      <c r="A48" t="s">
        <v>86</v>
      </c>
    </row>
    <row r="49" spans="1:14" ht="14.4" customHeight="1" x14ac:dyDescent="0.3">
      <c r="A49" s="8"/>
      <c r="B49" s="8"/>
      <c r="C49" s="415" t="s">
        <v>62</v>
      </c>
      <c r="D49" s="415"/>
      <c r="E49" s="415"/>
      <c r="F49" s="415"/>
      <c r="G49" s="415"/>
      <c r="H49" s="415"/>
      <c r="I49" s="415"/>
      <c r="J49" s="415"/>
      <c r="K49" s="415"/>
      <c r="L49" s="415"/>
      <c r="M49" s="415"/>
      <c r="N49" s="415"/>
    </row>
    <row r="50" spans="1:14" ht="14.4" customHeight="1" x14ac:dyDescent="0.3">
      <c r="A50" s="8"/>
      <c r="B50" s="8"/>
      <c r="C50" s="414" t="s">
        <v>2</v>
      </c>
      <c r="D50" s="414"/>
      <c r="E50" s="414"/>
      <c r="F50" s="414"/>
      <c r="G50" s="414" t="s">
        <v>3</v>
      </c>
      <c r="H50" s="414"/>
      <c r="I50" s="414"/>
      <c r="J50" s="414"/>
      <c r="K50" s="414" t="s">
        <v>4</v>
      </c>
      <c r="L50" s="414"/>
      <c r="M50" s="414"/>
      <c r="N50" s="414"/>
    </row>
    <row r="51" spans="1:14" ht="14.4" customHeight="1" x14ac:dyDescent="0.3">
      <c r="A51" s="8"/>
      <c r="B51" s="8"/>
      <c r="C51" s="414" t="s">
        <v>63</v>
      </c>
      <c r="D51" s="414"/>
      <c r="E51" s="414"/>
      <c r="F51" s="414"/>
      <c r="G51" s="414" t="s">
        <v>64</v>
      </c>
      <c r="H51" s="414"/>
      <c r="I51" s="414"/>
      <c r="J51" s="414"/>
      <c r="K51" s="414" t="s">
        <v>65</v>
      </c>
      <c r="L51" s="414"/>
      <c r="M51" s="414"/>
      <c r="N51" s="414"/>
    </row>
    <row r="52" spans="1:14" x14ac:dyDescent="0.3">
      <c r="A52" s="39" t="s">
        <v>78</v>
      </c>
      <c r="B52" s="39" t="s">
        <v>87</v>
      </c>
      <c r="C52" s="16" t="s">
        <v>56</v>
      </c>
      <c r="D52" s="16" t="s">
        <v>67</v>
      </c>
      <c r="E52" s="16" t="s">
        <v>68</v>
      </c>
      <c r="F52" s="16" t="s">
        <v>69</v>
      </c>
      <c r="G52" s="16" t="s">
        <v>56</v>
      </c>
      <c r="H52" s="16" t="s">
        <v>67</v>
      </c>
      <c r="I52" s="16" t="s">
        <v>68</v>
      </c>
      <c r="J52" s="16" t="s">
        <v>69</v>
      </c>
      <c r="K52" s="16" t="s">
        <v>56</v>
      </c>
      <c r="L52" s="16" t="s">
        <v>67</v>
      </c>
      <c r="M52" s="16" t="s">
        <v>68</v>
      </c>
      <c r="N52" s="16" t="s">
        <v>69</v>
      </c>
    </row>
    <row r="53" spans="1:14" ht="14.4" customHeight="1" x14ac:dyDescent="0.3">
      <c r="A53" s="420" t="s">
        <v>79</v>
      </c>
      <c r="B53" s="12" t="s">
        <v>15</v>
      </c>
      <c r="C53" s="40">
        <v>24959</v>
      </c>
      <c r="D53" s="14">
        <f>C53/SUM(C53:C59)</f>
        <v>0.43578237943918707</v>
      </c>
      <c r="E53" s="13"/>
      <c r="F53" s="13"/>
      <c r="G53" s="40">
        <v>24690</v>
      </c>
      <c r="H53" s="14">
        <f>G53/SUM(G53:G59)</f>
        <v>0.42177010198329318</v>
      </c>
      <c r="I53" s="13">
        <v>-269</v>
      </c>
      <c r="J53" s="14">
        <v>-1.0999999999999999E-2</v>
      </c>
      <c r="K53" s="40">
        <v>25710</v>
      </c>
      <c r="L53" s="14">
        <f>K53/SUM(K53:K59)</f>
        <v>0.4016810923975877</v>
      </c>
      <c r="M53" s="40">
        <v>1020</v>
      </c>
      <c r="N53" s="15">
        <v>4.1000000000000002E-2</v>
      </c>
    </row>
    <row r="54" spans="1:14" ht="14.4" customHeight="1" x14ac:dyDescent="0.3">
      <c r="A54" s="421"/>
      <c r="B54" s="16" t="s">
        <v>16</v>
      </c>
      <c r="C54" s="4">
        <v>6599</v>
      </c>
      <c r="D54" s="5">
        <f>C54/SUM(C53:C59)</f>
        <v>0.11521807451897895</v>
      </c>
      <c r="E54" s="39"/>
      <c r="F54" s="39"/>
      <c r="G54" s="4">
        <v>6836</v>
      </c>
      <c r="H54" s="5">
        <f>G54/SUM(G53:G59)</f>
        <v>0.11677684962161977</v>
      </c>
      <c r="I54" s="39">
        <v>237</v>
      </c>
      <c r="J54" s="5">
        <v>3.5999999999999997E-2</v>
      </c>
      <c r="K54" s="4">
        <v>8108</v>
      </c>
      <c r="L54" s="5">
        <f>K54/SUM(K53:K59)</f>
        <v>0.12667562416023498</v>
      </c>
      <c r="M54" s="4">
        <v>1272</v>
      </c>
      <c r="N54" s="17">
        <v>0.186</v>
      </c>
    </row>
    <row r="55" spans="1:14" ht="14.4" customHeight="1" x14ac:dyDescent="0.3">
      <c r="A55" s="421"/>
      <c r="B55" s="16" t="s">
        <v>17</v>
      </c>
      <c r="C55" s="4">
        <v>2978</v>
      </c>
      <c r="D55" s="5">
        <f>C55/SUM(C53:C59)</f>
        <v>5.1995669937493452E-2</v>
      </c>
      <c r="E55" s="39"/>
      <c r="F55" s="39"/>
      <c r="G55" s="4">
        <v>2979</v>
      </c>
      <c r="H55" s="5">
        <f>G55/SUM(G53:G59)</f>
        <v>5.0889150822528574E-2</v>
      </c>
      <c r="I55" s="39">
        <v>1</v>
      </c>
      <c r="J55" s="5">
        <v>0</v>
      </c>
      <c r="K55" s="4">
        <v>3092</v>
      </c>
      <c r="L55" s="5">
        <f>K55/SUM(K53:K59)</f>
        <v>4.8307971127706781E-2</v>
      </c>
      <c r="M55" s="39">
        <v>113</v>
      </c>
      <c r="N55" s="17">
        <v>3.7999999999999999E-2</v>
      </c>
    </row>
    <row r="56" spans="1:14" ht="14.4" customHeight="1" x14ac:dyDescent="0.3">
      <c r="A56" s="421"/>
      <c r="B56" s="16" t="s">
        <v>18</v>
      </c>
      <c r="C56" s="4">
        <v>8362</v>
      </c>
      <c r="D56" s="5">
        <f>C56/SUM(C53:C59)</f>
        <v>0.14599993016028215</v>
      </c>
      <c r="E56" s="39"/>
      <c r="F56" s="39"/>
      <c r="G56" s="4">
        <v>8316</v>
      </c>
      <c r="H56" s="5">
        <f>G56/SUM(G53:G59)</f>
        <v>0.14205914006047252</v>
      </c>
      <c r="I56" s="39">
        <v>-46</v>
      </c>
      <c r="J56" s="5">
        <v>-6.0000000000000001E-3</v>
      </c>
      <c r="K56" s="4">
        <v>8931</v>
      </c>
      <c r="L56" s="5">
        <f>K56/SUM(K53:K59)</f>
        <v>0.13953379370683999</v>
      </c>
      <c r="M56" s="39">
        <v>615</v>
      </c>
      <c r="N56" s="17">
        <v>7.3999999999999996E-2</v>
      </c>
    </row>
    <row r="57" spans="1:14" ht="14.4" customHeight="1" x14ac:dyDescent="0.3">
      <c r="A57" s="421"/>
      <c r="B57" s="16" t="s">
        <v>88</v>
      </c>
      <c r="C57" s="39">
        <v>250</v>
      </c>
      <c r="D57" s="5">
        <f>C57/SUM(C53:C59)</f>
        <v>4.3649823654712434E-3</v>
      </c>
      <c r="E57" s="39"/>
      <c r="F57" s="39"/>
      <c r="G57" s="39">
        <v>235</v>
      </c>
      <c r="H57" s="5">
        <f>G57/SUM(G53:G59)</f>
        <v>4.0144177386016158E-3</v>
      </c>
      <c r="I57" s="39">
        <v>-15</v>
      </c>
      <c r="J57" s="5">
        <v>-0.06</v>
      </c>
      <c r="K57" s="39">
        <v>235</v>
      </c>
      <c r="L57" s="5">
        <f>K57/SUM(K53:K59)</f>
        <v>3.6715307939880638E-3</v>
      </c>
      <c r="M57" s="39">
        <v>0</v>
      </c>
      <c r="N57" s="17">
        <v>0</v>
      </c>
    </row>
    <row r="58" spans="1:14" ht="14.4" customHeight="1" x14ac:dyDescent="0.3">
      <c r="A58" s="421"/>
      <c r="B58" s="16" t="s">
        <v>20</v>
      </c>
      <c r="C58" s="4">
        <v>4726</v>
      </c>
      <c r="D58" s="5">
        <f>C58/SUM(C53:C59)</f>
        <v>8.2515626636868386E-2</v>
      </c>
      <c r="E58" s="39"/>
      <c r="F58" s="39"/>
      <c r="G58" s="4">
        <v>4563</v>
      </c>
      <c r="H58" s="5">
        <f>G58/SUM(G53:G59)</f>
        <v>7.7948034643570946E-2</v>
      </c>
      <c r="I58" s="39">
        <v>-163</v>
      </c>
      <c r="J58" s="5">
        <v>-3.4000000000000002E-2</v>
      </c>
      <c r="K58" s="4">
        <v>4601</v>
      </c>
      <c r="L58" s="5">
        <f>K58/SUM(K53:K59)</f>
        <v>7.1883885885698218E-2</v>
      </c>
      <c r="M58" s="39">
        <v>38</v>
      </c>
      <c r="N58" s="17">
        <v>8.0000000000000002E-3</v>
      </c>
    </row>
    <row r="59" spans="1:14" ht="14.4" customHeight="1" x14ac:dyDescent="0.3">
      <c r="A59" s="421"/>
      <c r="B59" s="16" t="s">
        <v>21</v>
      </c>
      <c r="C59" s="4">
        <v>9400</v>
      </c>
      <c r="D59" s="5">
        <f>C59/SUM(C53:C59)</f>
        <v>0.16412333694171877</v>
      </c>
      <c r="E59" s="39"/>
      <c r="F59" s="39"/>
      <c r="G59" s="4">
        <v>10920</v>
      </c>
      <c r="H59" s="5">
        <f>G59/SUM(G53:G59)</f>
        <v>0.18654230512991338</v>
      </c>
      <c r="I59" s="4">
        <v>1520</v>
      </c>
      <c r="J59" s="5">
        <v>0.16200000000000001</v>
      </c>
      <c r="K59" s="4">
        <v>13329</v>
      </c>
      <c r="L59" s="5">
        <f>K59/SUM(K53:K59)</f>
        <v>0.20824610192794427</v>
      </c>
      <c r="M59" s="4">
        <v>2409</v>
      </c>
      <c r="N59" s="17">
        <v>0.221</v>
      </c>
    </row>
    <row r="60" spans="1:14" ht="14.4" customHeight="1" x14ac:dyDescent="0.3">
      <c r="A60" s="420" t="s">
        <v>80</v>
      </c>
      <c r="B60" s="12" t="s">
        <v>15</v>
      </c>
      <c r="C60" s="40">
        <v>65170</v>
      </c>
      <c r="D60" s="14">
        <f>C60/SUM(C60:C66)</f>
        <v>0.51662769035633593</v>
      </c>
      <c r="E60" s="13"/>
      <c r="F60" s="13"/>
      <c r="G60" s="40">
        <v>63227</v>
      </c>
      <c r="H60" s="14">
        <f>G60/SUM(G60:G66)</f>
        <v>0.50839457729604554</v>
      </c>
      <c r="I60" s="40">
        <v>-1943</v>
      </c>
      <c r="J60" s="14">
        <v>-0.03</v>
      </c>
      <c r="K60" s="40">
        <v>62266</v>
      </c>
      <c r="L60" s="14">
        <f>K60/SUM(K60:K66)</f>
        <v>0.50160310632058902</v>
      </c>
      <c r="M60" s="13">
        <v>-961</v>
      </c>
      <c r="N60" s="15">
        <v>-1.4999999999999999E-2</v>
      </c>
    </row>
    <row r="61" spans="1:14" ht="14.4" customHeight="1" x14ac:dyDescent="0.3">
      <c r="A61" s="421"/>
      <c r="B61" s="16" t="s">
        <v>16</v>
      </c>
      <c r="C61" s="4">
        <v>9156</v>
      </c>
      <c r="D61" s="5">
        <f>C61/SUM(C60:C66)</f>
        <v>7.2583138451781673E-2</v>
      </c>
      <c r="E61" s="39"/>
      <c r="F61" s="39"/>
      <c r="G61" s="4">
        <v>9258</v>
      </c>
      <c r="H61" s="5">
        <f>G61/SUM(G60:G66)</f>
        <v>7.4441567631024552E-2</v>
      </c>
      <c r="I61" s="39">
        <v>102</v>
      </c>
      <c r="J61" s="5">
        <v>1.0999999999999999E-2</v>
      </c>
      <c r="K61" s="4">
        <v>10089</v>
      </c>
      <c r="L61" s="5">
        <f>K61/SUM(K60:K66)</f>
        <v>8.12750737106675E-2</v>
      </c>
      <c r="M61" s="39">
        <v>831</v>
      </c>
      <c r="N61" s="17">
        <v>0.09</v>
      </c>
    </row>
    <row r="62" spans="1:14" ht="14.4" customHeight="1" x14ac:dyDescent="0.3">
      <c r="A62" s="421"/>
      <c r="B62" s="16" t="s">
        <v>17</v>
      </c>
      <c r="C62" s="4">
        <v>10344</v>
      </c>
      <c r="D62" s="5">
        <f>C62/SUM(C60:C66)</f>
        <v>8.2000872012366721E-2</v>
      </c>
      <c r="E62" s="39"/>
      <c r="F62" s="39"/>
      <c r="G62" s="4">
        <v>10195</v>
      </c>
      <c r="H62" s="5">
        <f>G62/SUM(G60:G66)</f>
        <v>8.1975781162053937E-2</v>
      </c>
      <c r="I62" s="39">
        <v>-149</v>
      </c>
      <c r="J62" s="5">
        <v>-1.4E-2</v>
      </c>
      <c r="K62" s="4">
        <v>10046</v>
      </c>
      <c r="L62" s="5">
        <f>K62/SUM(K60:K66)</f>
        <v>8.092867385244977E-2</v>
      </c>
      <c r="M62" s="39">
        <v>-149</v>
      </c>
      <c r="N62" s="17">
        <v>-1.4999999999999999E-2</v>
      </c>
    </row>
    <row r="63" spans="1:14" ht="14.4" customHeight="1" x14ac:dyDescent="0.3">
      <c r="A63" s="421"/>
      <c r="B63" s="16" t="s">
        <v>18</v>
      </c>
      <c r="C63" s="4">
        <v>17708</v>
      </c>
      <c r="D63" s="5">
        <f>C63/SUM(C60:C66)</f>
        <v>0.14037813627175078</v>
      </c>
      <c r="E63" s="39"/>
      <c r="F63" s="39"/>
      <c r="G63" s="4">
        <v>17858</v>
      </c>
      <c r="H63" s="5">
        <f>G63/SUM(G60:G66)</f>
        <v>0.14359230014634225</v>
      </c>
      <c r="I63" s="39">
        <v>150</v>
      </c>
      <c r="J63" s="5">
        <v>8.0000000000000002E-3</v>
      </c>
      <c r="K63" s="4">
        <v>18614</v>
      </c>
      <c r="L63" s="5">
        <f>K63/SUM(K60:K66)</f>
        <v>0.14995085955499701</v>
      </c>
      <c r="M63" s="39">
        <v>756</v>
      </c>
      <c r="N63" s="17">
        <v>4.2000000000000003E-2</v>
      </c>
    </row>
    <row r="64" spans="1:14" ht="14.4" customHeight="1" x14ac:dyDescent="0.3">
      <c r="A64" s="421"/>
      <c r="B64" s="16" t="s">
        <v>88</v>
      </c>
      <c r="C64" s="4">
        <v>1064</v>
      </c>
      <c r="D64" s="5">
        <f>C64/SUM(C60:C66)</f>
        <v>8.4347378017360971E-3</v>
      </c>
      <c r="E64" s="39"/>
      <c r="F64" s="39"/>
      <c r="G64" s="39">
        <v>948</v>
      </c>
      <c r="H64" s="5">
        <f>G64/SUM(G60:G66)</f>
        <v>7.6226621423861824E-3</v>
      </c>
      <c r="I64" s="39">
        <v>-116</v>
      </c>
      <c r="J64" s="5">
        <v>-0.109</v>
      </c>
      <c r="K64" s="39">
        <v>956</v>
      </c>
      <c r="L64" s="5">
        <f>K64/SUM(K60:K66)</f>
        <v>7.7013549873523775E-3</v>
      </c>
      <c r="M64" s="39">
        <v>8</v>
      </c>
      <c r="N64" s="17">
        <v>8.0000000000000002E-3</v>
      </c>
    </row>
    <row r="65" spans="1:14" ht="14.4" customHeight="1" x14ac:dyDescent="0.3">
      <c r="A65" s="421"/>
      <c r="B65" s="16" t="s">
        <v>20</v>
      </c>
      <c r="C65" s="4">
        <v>7545</v>
      </c>
      <c r="D65" s="5">
        <f>C65/SUM(C60:C66)</f>
        <v>5.981212097189742E-2</v>
      </c>
      <c r="E65" s="39"/>
      <c r="F65" s="39"/>
      <c r="G65" s="4">
        <v>7480</v>
      </c>
      <c r="H65" s="5">
        <f>G65/SUM(G60:G66)</f>
        <v>6.0145055722625157E-2</v>
      </c>
      <c r="I65" s="39">
        <v>-65</v>
      </c>
      <c r="J65" s="5">
        <v>-8.9999999999999993E-3</v>
      </c>
      <c r="K65" s="4">
        <v>7332</v>
      </c>
      <c r="L65" s="5">
        <f>K65/SUM(K60:K66)</f>
        <v>5.9065203731451493E-2</v>
      </c>
      <c r="M65" s="39">
        <v>-148</v>
      </c>
      <c r="N65" s="17">
        <v>-0.02</v>
      </c>
    </row>
    <row r="66" spans="1:14" ht="14.4" customHeight="1" x14ac:dyDescent="0.3">
      <c r="A66" s="421"/>
      <c r="B66" s="16" t="s">
        <v>21</v>
      </c>
      <c r="C66" s="4">
        <v>15158</v>
      </c>
      <c r="D66" s="5">
        <f>C66/SUM(C60:C66)</f>
        <v>0.12016330413413136</v>
      </c>
      <c r="E66" s="39"/>
      <c r="F66" s="39"/>
      <c r="G66" s="4">
        <v>15400</v>
      </c>
      <c r="H66" s="5">
        <f>G66/SUM(G60:G66)</f>
        <v>0.12382805589952238</v>
      </c>
      <c r="I66" s="39">
        <v>242</v>
      </c>
      <c r="J66" s="5">
        <v>1.6E-2</v>
      </c>
      <c r="K66" s="4">
        <v>14831</v>
      </c>
      <c r="L66" s="5">
        <f>K66/SUM(K60:K66)</f>
        <v>0.11947572784249279</v>
      </c>
      <c r="M66" s="39">
        <v>-569</v>
      </c>
      <c r="N66" s="17">
        <v>-3.6999999999999998E-2</v>
      </c>
    </row>
    <row r="67" spans="1:14" ht="14.4" customHeight="1" x14ac:dyDescent="0.3">
      <c r="A67" s="420" t="s">
        <v>81</v>
      </c>
      <c r="B67" s="12" t="s">
        <v>15</v>
      </c>
      <c r="C67" s="40">
        <v>166074</v>
      </c>
      <c r="D67" s="14">
        <f>C67/SUM(C67:C73)</f>
        <v>0.51111487266292221</v>
      </c>
      <c r="E67" s="13"/>
      <c r="F67" s="13"/>
      <c r="G67" s="40">
        <v>155745</v>
      </c>
      <c r="H67" s="14">
        <f>G67/SUM(G67:G73)</f>
        <v>0.48473691090514104</v>
      </c>
      <c r="I67" s="40">
        <v>-10329</v>
      </c>
      <c r="J67" s="14">
        <v>-6.2E-2</v>
      </c>
      <c r="K67" s="40">
        <v>143453</v>
      </c>
      <c r="L67" s="14">
        <f>K67/SUM(K67:K73)</f>
        <v>0.46996173552960913</v>
      </c>
      <c r="M67" s="40">
        <v>-12292</v>
      </c>
      <c r="N67" s="15">
        <v>-7.9000000000000001E-2</v>
      </c>
    </row>
    <row r="68" spans="1:14" ht="14.4" customHeight="1" x14ac:dyDescent="0.3">
      <c r="A68" s="421"/>
      <c r="B68" s="16" t="s">
        <v>16</v>
      </c>
      <c r="C68" s="4">
        <v>16794</v>
      </c>
      <c r="D68" s="5">
        <f>C68/SUM(C67:C73)</f>
        <v>5.1685773640070785E-2</v>
      </c>
      <c r="E68" s="39"/>
      <c r="F68" s="39"/>
      <c r="G68" s="4">
        <v>16253</v>
      </c>
      <c r="H68" s="5">
        <f>G68/SUM(G67:G73)</f>
        <v>5.0585437817851339E-2</v>
      </c>
      <c r="I68" s="39">
        <v>-541</v>
      </c>
      <c r="J68" s="5">
        <v>-3.2000000000000001E-2</v>
      </c>
      <c r="K68" s="4">
        <v>16527</v>
      </c>
      <c r="L68" s="5">
        <f>K68/SUM(K67:K73)</f>
        <v>5.4143570389589966E-2</v>
      </c>
      <c r="M68" s="39">
        <v>274</v>
      </c>
      <c r="N68" s="17">
        <v>1.7000000000000001E-2</v>
      </c>
    </row>
    <row r="69" spans="1:14" ht="14.4" customHeight="1" x14ac:dyDescent="0.3">
      <c r="A69" s="421"/>
      <c r="B69" s="16" t="s">
        <v>17</v>
      </c>
      <c r="C69" s="4">
        <v>34602</v>
      </c>
      <c r="D69" s="5">
        <f>C69/SUM(C67:C73)</f>
        <v>0.10649226744633376</v>
      </c>
      <c r="E69" s="39"/>
      <c r="F69" s="39"/>
      <c r="G69" s="4">
        <v>31587</v>
      </c>
      <c r="H69" s="5">
        <f>G69/SUM(G67:G73)</f>
        <v>9.8310602618130211E-2</v>
      </c>
      <c r="I69" s="4">
        <v>-3015</v>
      </c>
      <c r="J69" s="5">
        <v>-8.6999999999999994E-2</v>
      </c>
      <c r="K69" s="4">
        <v>29525</v>
      </c>
      <c r="L69" s="5">
        <f>K69/SUM(K67:K73)</f>
        <v>9.6725897970148467E-2</v>
      </c>
      <c r="M69" s="4">
        <v>-2062</v>
      </c>
      <c r="N69" s="17">
        <v>-6.5000000000000002E-2</v>
      </c>
    </row>
    <row r="70" spans="1:14" ht="14.4" customHeight="1" x14ac:dyDescent="0.3">
      <c r="A70" s="421"/>
      <c r="B70" s="16" t="s">
        <v>18</v>
      </c>
      <c r="C70" s="4">
        <v>53635</v>
      </c>
      <c r="D70" s="5">
        <f>C70/SUM(C67:C73)</f>
        <v>0.16506886204508733</v>
      </c>
      <c r="E70" s="39"/>
      <c r="F70" s="39"/>
      <c r="G70" s="4">
        <v>55730</v>
      </c>
      <c r="H70" s="5">
        <f>G70/SUM(G67:G73)</f>
        <v>0.17345268255638069</v>
      </c>
      <c r="I70" s="4">
        <v>2095</v>
      </c>
      <c r="J70" s="5">
        <v>3.9E-2</v>
      </c>
      <c r="K70" s="4">
        <v>54386</v>
      </c>
      <c r="L70" s="5">
        <f>K70/SUM(K67:K73)</f>
        <v>0.17817221632530042</v>
      </c>
      <c r="M70" s="4">
        <v>-1344</v>
      </c>
      <c r="N70" s="17">
        <v>-2.4E-2</v>
      </c>
    </row>
    <row r="71" spans="1:14" ht="14.4" customHeight="1" x14ac:dyDescent="0.3">
      <c r="A71" s="421"/>
      <c r="B71" s="16" t="s">
        <v>88</v>
      </c>
      <c r="C71" s="4">
        <v>2602</v>
      </c>
      <c r="D71" s="5">
        <f>C71/SUM(C67:C73)</f>
        <v>8.0080018465799804E-3</v>
      </c>
      <c r="E71" s="39"/>
      <c r="F71" s="39"/>
      <c r="G71" s="4">
        <v>2299</v>
      </c>
      <c r="H71" s="5">
        <f>G71/SUM(G67:G73)</f>
        <v>7.1553511070719398E-3</v>
      </c>
      <c r="I71" s="39">
        <v>-303</v>
      </c>
      <c r="J71" s="5">
        <v>-0.11600000000000001</v>
      </c>
      <c r="K71" s="4">
        <v>2171</v>
      </c>
      <c r="L71" s="5">
        <f>K71/SUM(K67:K73)</f>
        <v>7.1123429125552013E-3</v>
      </c>
      <c r="M71" s="39">
        <v>-128</v>
      </c>
      <c r="N71" s="17">
        <v>-5.6000000000000001E-2</v>
      </c>
    </row>
    <row r="72" spans="1:14" ht="14.4" customHeight="1" x14ac:dyDescent="0.3">
      <c r="A72" s="421"/>
      <c r="B72" s="16" t="s">
        <v>20</v>
      </c>
      <c r="C72" s="4">
        <v>18012</v>
      </c>
      <c r="D72" s="5">
        <f>C72/SUM(C67:C73)</f>
        <v>5.5434330999461413E-2</v>
      </c>
      <c r="E72" s="39"/>
      <c r="F72" s="39"/>
      <c r="G72" s="4">
        <v>17814</v>
      </c>
      <c r="H72" s="5">
        <f>G72/SUM(G67:G73)</f>
        <v>5.5443855859669218E-2</v>
      </c>
      <c r="I72" s="39">
        <v>-198</v>
      </c>
      <c r="J72" s="5">
        <v>-1.0999999999999999E-2</v>
      </c>
      <c r="K72" s="4">
        <v>16726</v>
      </c>
      <c r="L72" s="5">
        <f>K72/SUM(K67:K73)</f>
        <v>5.4795507856010277E-2</v>
      </c>
      <c r="M72" s="4">
        <v>-1088</v>
      </c>
      <c r="N72" s="17">
        <v>-6.0999999999999999E-2</v>
      </c>
    </row>
    <row r="73" spans="1:14" ht="14.4" customHeight="1" x14ac:dyDescent="0.3">
      <c r="A73" s="421"/>
      <c r="B73" s="16" t="s">
        <v>21</v>
      </c>
      <c r="C73" s="4">
        <v>33206</v>
      </c>
      <c r="D73" s="5">
        <f>C73/SUM(C67:C73)</f>
        <v>0.10219589135954452</v>
      </c>
      <c r="E73" s="39"/>
      <c r="F73" s="39"/>
      <c r="G73" s="4">
        <v>41870</v>
      </c>
      <c r="H73" s="5">
        <f>G73/SUM(G67:G73)</f>
        <v>0.13031515913575559</v>
      </c>
      <c r="I73" s="4">
        <v>8664</v>
      </c>
      <c r="J73" s="5">
        <v>0.26100000000000001</v>
      </c>
      <c r="K73" s="4">
        <v>42456</v>
      </c>
      <c r="L73" s="5">
        <f>K73/SUM(K67:K73)</f>
        <v>0.13908872901678657</v>
      </c>
      <c r="M73" s="39">
        <v>586</v>
      </c>
      <c r="N73" s="17">
        <v>1.4E-2</v>
      </c>
    </row>
    <row r="74" spans="1:14" ht="14.4" customHeight="1" x14ac:dyDescent="0.3">
      <c r="A74" s="420" t="s">
        <v>82</v>
      </c>
      <c r="B74" s="12" t="s">
        <v>15</v>
      </c>
      <c r="C74" s="40">
        <v>27724</v>
      </c>
      <c r="D74" s="14">
        <f>C74/SUM(C74:C80)</f>
        <v>0.3419802883963044</v>
      </c>
      <c r="E74" s="13"/>
      <c r="F74" s="13"/>
      <c r="G74" s="40">
        <v>27428</v>
      </c>
      <c r="H74" s="14">
        <f>G74/SUM(G74:G80)</f>
        <v>0.33471639168212436</v>
      </c>
      <c r="I74" s="13">
        <v>-296</v>
      </c>
      <c r="J74" s="14">
        <v>-1.0999999999999999E-2</v>
      </c>
      <c r="K74" s="40">
        <v>24673</v>
      </c>
      <c r="L74" s="14">
        <f>K74/SUM(K74:K80)</f>
        <v>0.32438011096210984</v>
      </c>
      <c r="M74" s="40">
        <v>-2755</v>
      </c>
      <c r="N74" s="15">
        <v>-0.1</v>
      </c>
    </row>
    <row r="75" spans="1:14" ht="14.4" customHeight="1" x14ac:dyDescent="0.3">
      <c r="A75" s="421"/>
      <c r="B75" s="16" t="s">
        <v>16</v>
      </c>
      <c r="C75" s="4">
        <v>4503</v>
      </c>
      <c r="D75" s="5">
        <f>C75/SUM(C74:C80)</f>
        <v>5.554527624616068E-2</v>
      </c>
      <c r="E75" s="39"/>
      <c r="F75" s="39"/>
      <c r="G75" s="4">
        <v>4525</v>
      </c>
      <c r="H75" s="5">
        <f>G75/SUM(G74:G80)</f>
        <v>5.5220638484818903E-2</v>
      </c>
      <c r="I75" s="39">
        <v>22</v>
      </c>
      <c r="J75" s="5">
        <v>5.0000000000000001E-3</v>
      </c>
      <c r="K75" s="4">
        <v>4349</v>
      </c>
      <c r="L75" s="5">
        <f>K75/SUM(K74:K80)</f>
        <v>5.7177039783334646E-2</v>
      </c>
      <c r="M75" s="39">
        <v>-176</v>
      </c>
      <c r="N75" s="17">
        <v>-3.9E-2</v>
      </c>
    </row>
    <row r="76" spans="1:14" ht="14.4" customHeight="1" x14ac:dyDescent="0.3">
      <c r="A76" s="421"/>
      <c r="B76" s="16" t="s">
        <v>17</v>
      </c>
      <c r="C76" s="4">
        <v>12309</v>
      </c>
      <c r="D76" s="5">
        <f>C76/SUM(C74:C80)</f>
        <v>0.15183362320985827</v>
      </c>
      <c r="E76" s="39"/>
      <c r="F76" s="39"/>
      <c r="G76" s="4">
        <v>12007</v>
      </c>
      <c r="H76" s="5">
        <f>G76/SUM(G74:G80)</f>
        <v>0.14652689641706532</v>
      </c>
      <c r="I76" s="39">
        <v>-302</v>
      </c>
      <c r="J76" s="5">
        <v>-2.5000000000000001E-2</v>
      </c>
      <c r="K76" s="4">
        <v>10544</v>
      </c>
      <c r="L76" s="5">
        <f>K76/SUM(K74:K80)</f>
        <v>0.13862375430569798</v>
      </c>
      <c r="M76" s="4">
        <v>-1463</v>
      </c>
      <c r="N76" s="17">
        <v>-0.122</v>
      </c>
    </row>
    <row r="77" spans="1:14" ht="14.4" customHeight="1" x14ac:dyDescent="0.3">
      <c r="A77" s="421"/>
      <c r="B77" s="16" t="s">
        <v>18</v>
      </c>
      <c r="C77" s="4">
        <v>21021</v>
      </c>
      <c r="D77" s="5">
        <f>C77/SUM(C74:C80)</f>
        <v>0.25929763534766681</v>
      </c>
      <c r="E77" s="39"/>
      <c r="F77" s="39"/>
      <c r="G77" s="4">
        <v>22178</v>
      </c>
      <c r="H77" s="5">
        <f>G77/SUM(G74:G80)</f>
        <v>0.2706482475837157</v>
      </c>
      <c r="I77" s="4">
        <v>1157</v>
      </c>
      <c r="J77" s="5">
        <v>5.5E-2</v>
      </c>
      <c r="K77" s="4">
        <v>21881</v>
      </c>
      <c r="L77" s="5">
        <f>K77/SUM(K74:K80)</f>
        <v>0.28767321395703505</v>
      </c>
      <c r="M77" s="39">
        <v>-297</v>
      </c>
      <c r="N77" s="17">
        <v>-1.2999999999999999E-2</v>
      </c>
    </row>
    <row r="78" spans="1:14" ht="14.4" customHeight="1" x14ac:dyDescent="0.3">
      <c r="A78" s="421"/>
      <c r="B78" s="16" t="s">
        <v>88</v>
      </c>
      <c r="C78" s="39">
        <v>851</v>
      </c>
      <c r="D78" s="5">
        <f>C78/SUM(C74:C80)</f>
        <v>1.0497230754049019E-2</v>
      </c>
      <c r="E78" s="39"/>
      <c r="F78" s="39"/>
      <c r="G78" s="4">
        <v>1071</v>
      </c>
      <c r="H78" s="5">
        <f>G78/SUM(G74:G80)</f>
        <v>1.3069901396075369E-2</v>
      </c>
      <c r="I78" s="39">
        <v>220</v>
      </c>
      <c r="J78" s="5">
        <v>0.25900000000000001</v>
      </c>
      <c r="K78" s="39">
        <v>962</v>
      </c>
      <c r="L78" s="5">
        <f>K78/SUM(K74:K80)</f>
        <v>1.2647576976676922E-2</v>
      </c>
      <c r="M78" s="39">
        <v>-109</v>
      </c>
      <c r="N78" s="17">
        <v>-0.10199999999999999</v>
      </c>
    </row>
    <row r="79" spans="1:14" ht="14.4" customHeight="1" x14ac:dyDescent="0.3">
      <c r="A79" s="421"/>
      <c r="B79" s="16" t="s">
        <v>20</v>
      </c>
      <c r="C79" s="4">
        <v>4331</v>
      </c>
      <c r="D79" s="5">
        <f>C79/SUM(C74:C80)</f>
        <v>5.3423626787057941E-2</v>
      </c>
      <c r="E79" s="39"/>
      <c r="F79" s="39"/>
      <c r="G79" s="4">
        <v>4345</v>
      </c>
      <c r="H79" s="5">
        <f>G79/SUM(G74:G80)</f>
        <v>5.3024016401444891E-2</v>
      </c>
      <c r="I79" s="39">
        <v>14</v>
      </c>
      <c r="J79" s="5">
        <v>3.0000000000000001E-3</v>
      </c>
      <c r="K79" s="4">
        <v>3970</v>
      </c>
      <c r="L79" s="5">
        <f>K79/SUM(K74:K80)</f>
        <v>5.2194262575267547E-2</v>
      </c>
      <c r="M79" s="39">
        <v>-375</v>
      </c>
      <c r="N79" s="17">
        <v>-8.5999999999999993E-2</v>
      </c>
    </row>
    <row r="80" spans="1:14" ht="14.4" customHeight="1" x14ac:dyDescent="0.3">
      <c r="A80" s="421"/>
      <c r="B80" s="16" t="s">
        <v>21</v>
      </c>
      <c r="C80" s="4">
        <v>10330</v>
      </c>
      <c r="D80" s="5">
        <f>C80/SUM(C74:C80)</f>
        <v>0.12742231925890291</v>
      </c>
      <c r="E80" s="39"/>
      <c r="F80" s="39"/>
      <c r="G80" s="4">
        <v>10390</v>
      </c>
      <c r="H80" s="5">
        <f>G80/SUM(G74:G80)</f>
        <v>0.12679390803475543</v>
      </c>
      <c r="I80" s="39">
        <v>60</v>
      </c>
      <c r="J80" s="5">
        <v>6.0000000000000001E-3</v>
      </c>
      <c r="K80" s="4">
        <v>9683</v>
      </c>
      <c r="L80" s="5">
        <f>K80/SUM(K74:K80)</f>
        <v>0.127304041439878</v>
      </c>
      <c r="M80" s="39">
        <v>-707</v>
      </c>
      <c r="N80" s="17">
        <v>-6.8000000000000005E-2</v>
      </c>
    </row>
    <row r="81" spans="1:14" ht="14.4" customHeight="1" x14ac:dyDescent="0.3">
      <c r="A81" s="420" t="s">
        <v>83</v>
      </c>
      <c r="B81" s="12" t="s">
        <v>15</v>
      </c>
      <c r="C81" s="40">
        <v>4110</v>
      </c>
      <c r="D81" s="14">
        <f>C81/SUM(C81:C87)</f>
        <v>0.35980040269631447</v>
      </c>
      <c r="E81" s="13"/>
      <c r="F81" s="13"/>
      <c r="G81" s="40">
        <v>3933</v>
      </c>
      <c r="H81" s="14">
        <f>G81/SUM(G81:G87)</f>
        <v>0.35182037749351464</v>
      </c>
      <c r="I81" s="13">
        <v>-177</v>
      </c>
      <c r="J81" s="14">
        <v>-4.2999999999999997E-2</v>
      </c>
      <c r="K81" s="40">
        <v>3258</v>
      </c>
      <c r="L81" s="14">
        <f>K81/SUM(K81:K87)</f>
        <v>0.32622409131871433</v>
      </c>
      <c r="M81" s="13">
        <v>-675</v>
      </c>
      <c r="N81" s="15">
        <v>-0.17199999999999999</v>
      </c>
    </row>
    <row r="82" spans="1:14" ht="14.4" customHeight="1" x14ac:dyDescent="0.3">
      <c r="A82" s="421"/>
      <c r="B82" s="16" t="s">
        <v>16</v>
      </c>
      <c r="C82" s="39">
        <v>163</v>
      </c>
      <c r="D82" s="5">
        <f>C82/SUM(C81:C87)</f>
        <v>1.4269456359975488E-2</v>
      </c>
      <c r="E82" s="39"/>
      <c r="F82" s="39"/>
      <c r="G82" s="39">
        <v>170</v>
      </c>
      <c r="H82" s="5">
        <f>G82/SUM(G81:G87)</f>
        <v>1.5207084712407191E-2</v>
      </c>
      <c r="I82" s="39">
        <v>7</v>
      </c>
      <c r="J82" s="5">
        <v>4.2999999999999997E-2</v>
      </c>
      <c r="K82" s="39">
        <v>135</v>
      </c>
      <c r="L82" s="5">
        <f>K82/SUM(K81:K87)</f>
        <v>1.3517572844698107E-2</v>
      </c>
      <c r="M82" s="39">
        <v>-35</v>
      </c>
      <c r="N82" s="17">
        <v>-0.20599999999999999</v>
      </c>
    </row>
    <row r="83" spans="1:14" ht="14.4" customHeight="1" x14ac:dyDescent="0.3">
      <c r="A83" s="421"/>
      <c r="B83" s="16" t="s">
        <v>17</v>
      </c>
      <c r="C83" s="4">
        <v>1553</v>
      </c>
      <c r="D83" s="5">
        <f>C83/SUM(C81:C87)</f>
        <v>0.13595377746651494</v>
      </c>
      <c r="E83" s="39"/>
      <c r="F83" s="39"/>
      <c r="G83" s="4">
        <v>1411</v>
      </c>
      <c r="H83" s="5">
        <f>G83/SUM(G81:G87)</f>
        <v>0.1262188031129797</v>
      </c>
      <c r="I83" s="39">
        <v>-142</v>
      </c>
      <c r="J83" s="5">
        <v>-9.0999999999999998E-2</v>
      </c>
      <c r="K83" s="4">
        <v>1258</v>
      </c>
      <c r="L83" s="5">
        <f>K83/SUM(K81:K87)</f>
        <v>0.12596375287874237</v>
      </c>
      <c r="M83" s="39">
        <v>-153</v>
      </c>
      <c r="N83" s="17">
        <v>-0.108</v>
      </c>
    </row>
    <row r="84" spans="1:14" ht="14.4" customHeight="1" x14ac:dyDescent="0.3">
      <c r="A84" s="421"/>
      <c r="B84" s="16" t="s">
        <v>18</v>
      </c>
      <c r="C84" s="4">
        <v>2753</v>
      </c>
      <c r="D84" s="5">
        <f>C84/SUM(C81:C87)</f>
        <v>0.24100498993259215</v>
      </c>
      <c r="E84" s="39"/>
      <c r="F84" s="39"/>
      <c r="G84" s="4">
        <v>2869</v>
      </c>
      <c r="H84" s="5">
        <f>G84/SUM(G81:G87)</f>
        <v>0.25664191788174257</v>
      </c>
      <c r="I84" s="39">
        <v>116</v>
      </c>
      <c r="J84" s="5">
        <v>4.2000000000000003E-2</v>
      </c>
      <c r="K84" s="4">
        <v>2688</v>
      </c>
      <c r="L84" s="5">
        <f>K84/SUM(K81:K87)</f>
        <v>0.2691498948633223</v>
      </c>
      <c r="M84" s="39">
        <v>-181</v>
      </c>
      <c r="N84" s="17">
        <v>-6.3E-2</v>
      </c>
    </row>
    <row r="85" spans="1:14" ht="14.4" customHeight="1" x14ac:dyDescent="0.3">
      <c r="A85" s="421"/>
      <c r="B85" s="16" t="s">
        <v>88</v>
      </c>
      <c r="C85" s="39">
        <v>166</v>
      </c>
      <c r="D85" s="5">
        <f>C85/SUM(C81:C87)</f>
        <v>1.4532084391140681E-2</v>
      </c>
      <c r="E85" s="39"/>
      <c r="F85" s="39"/>
      <c r="G85" s="39">
        <v>173</v>
      </c>
      <c r="H85" s="5">
        <f>G85/SUM(G81:G87)</f>
        <v>1.5475445030861436E-2</v>
      </c>
      <c r="I85" s="39">
        <v>7</v>
      </c>
      <c r="J85" s="5">
        <v>4.2000000000000003E-2</v>
      </c>
      <c r="K85" s="39">
        <v>151</v>
      </c>
      <c r="L85" s="5">
        <f>K85/SUM(K81:K87)</f>
        <v>1.5119655552217883E-2</v>
      </c>
      <c r="M85" s="39">
        <v>-22</v>
      </c>
      <c r="N85" s="17">
        <v>-0.127</v>
      </c>
    </row>
    <row r="86" spans="1:14" ht="14.4" customHeight="1" x14ac:dyDescent="0.3">
      <c r="A86" s="421"/>
      <c r="B86" s="16" t="s">
        <v>20</v>
      </c>
      <c r="C86" s="39">
        <v>443</v>
      </c>
      <c r="D86" s="5">
        <f>C86/SUM(C81:C87)</f>
        <v>3.8781405935393504E-2</v>
      </c>
      <c r="E86" s="39"/>
      <c r="F86" s="39"/>
      <c r="G86" s="39">
        <v>445</v>
      </c>
      <c r="H86" s="5">
        <f>G86/SUM(G81:G87)</f>
        <v>3.9806780570712942E-2</v>
      </c>
      <c r="I86" s="39">
        <v>2</v>
      </c>
      <c r="J86" s="5">
        <v>5.0000000000000001E-3</v>
      </c>
      <c r="K86" s="39">
        <v>382</v>
      </c>
      <c r="L86" s="5">
        <f>K86/SUM(K81:K87)</f>
        <v>3.8249724642034647E-2</v>
      </c>
      <c r="M86" s="39">
        <v>-63</v>
      </c>
      <c r="N86" s="17">
        <v>-0.14199999999999999</v>
      </c>
    </row>
    <row r="87" spans="1:14" ht="14.4" customHeight="1" x14ac:dyDescent="0.3">
      <c r="A87" s="422"/>
      <c r="B87" s="18" t="s">
        <v>21</v>
      </c>
      <c r="C87" s="41">
        <v>2235</v>
      </c>
      <c r="D87" s="5">
        <f>C87/SUM(C81:C87)</f>
        <v>0.19565788321806882</v>
      </c>
      <c r="E87" s="19"/>
      <c r="F87" s="19"/>
      <c r="G87" s="41">
        <v>2178</v>
      </c>
      <c r="H87" s="5">
        <f>G87/SUM(G81:G87)</f>
        <v>0.19482959119778157</v>
      </c>
      <c r="I87" s="19">
        <v>-57</v>
      </c>
      <c r="J87" s="20">
        <v>-2.5999999999999999E-2</v>
      </c>
      <c r="K87" s="41">
        <v>2115</v>
      </c>
      <c r="L87" s="5">
        <f>K87/SUM(K81:K87)</f>
        <v>0.21177530790027035</v>
      </c>
      <c r="M87" s="19">
        <v>-63</v>
      </c>
      <c r="N87" s="21">
        <v>-2.9000000000000001E-2</v>
      </c>
    </row>
    <row r="88" spans="1:14" ht="14.4" customHeight="1" x14ac:dyDescent="0.3">
      <c r="A88" s="421" t="s">
        <v>84</v>
      </c>
      <c r="B88" s="16" t="s">
        <v>15</v>
      </c>
      <c r="C88" s="4">
        <v>3994</v>
      </c>
      <c r="D88" s="14">
        <f>C88/SUM(C88:C94)</f>
        <v>0.453399931887842</v>
      </c>
      <c r="E88" s="39"/>
      <c r="F88" s="39"/>
      <c r="G88" s="4">
        <v>3884</v>
      </c>
      <c r="H88" s="14">
        <f>G88/SUM(G88:G94)</f>
        <v>0.44066258225550259</v>
      </c>
      <c r="I88" s="39">
        <v>-110</v>
      </c>
      <c r="J88" s="5">
        <v>-2.8000000000000001E-2</v>
      </c>
      <c r="K88" s="4">
        <v>3823</v>
      </c>
      <c r="L88" s="14">
        <f>K88/SUM(K88:K94)</f>
        <v>0.43453057513071153</v>
      </c>
      <c r="M88" s="39">
        <v>-61</v>
      </c>
      <c r="N88" s="17">
        <v>-1.6E-2</v>
      </c>
    </row>
    <row r="89" spans="1:14" ht="14.4" customHeight="1" x14ac:dyDescent="0.3">
      <c r="A89" s="421"/>
      <c r="B89" s="16" t="s">
        <v>16</v>
      </c>
      <c r="C89" s="39">
        <v>492</v>
      </c>
      <c r="D89" s="5">
        <f>C89/SUM(C88:C94)</f>
        <v>5.5851969576569419E-2</v>
      </c>
      <c r="E89" s="39"/>
      <c r="F89" s="39"/>
      <c r="G89" s="39">
        <v>514</v>
      </c>
      <c r="H89" s="5">
        <f>G89/SUM(G88:G94)</f>
        <v>5.8316314953483092E-2</v>
      </c>
      <c r="I89" s="39">
        <v>22</v>
      </c>
      <c r="J89" s="5">
        <v>4.4999999999999998E-2</v>
      </c>
      <c r="K89" s="39">
        <v>506</v>
      </c>
      <c r="L89" s="5">
        <f>K89/SUM(K88:K94)</f>
        <v>5.7513071152534664E-2</v>
      </c>
      <c r="M89" s="39">
        <v>-8</v>
      </c>
      <c r="N89" s="17">
        <v>-1.6E-2</v>
      </c>
    </row>
    <row r="90" spans="1:14" ht="14.4" customHeight="1" x14ac:dyDescent="0.3">
      <c r="A90" s="421"/>
      <c r="B90" s="16" t="s">
        <v>17</v>
      </c>
      <c r="C90" s="39">
        <v>997</v>
      </c>
      <c r="D90" s="5">
        <f>C90/SUM(C88:C94)</f>
        <v>0.11317970257690999</v>
      </c>
      <c r="E90" s="39"/>
      <c r="F90" s="39"/>
      <c r="G90" s="39">
        <v>994</v>
      </c>
      <c r="H90" s="5">
        <f>G90/SUM(G88:G94)</f>
        <v>0.11277513047424552</v>
      </c>
      <c r="I90" s="39">
        <v>-3</v>
      </c>
      <c r="J90" s="5">
        <v>-3.0000000000000001E-3</v>
      </c>
      <c r="K90" s="4">
        <v>1052</v>
      </c>
      <c r="L90" s="5">
        <f>K90/SUM(K88:K94)</f>
        <v>0.11957263014321437</v>
      </c>
      <c r="M90" s="39">
        <v>58</v>
      </c>
      <c r="N90" s="17">
        <v>5.8000000000000003E-2</v>
      </c>
    </row>
    <row r="91" spans="1:14" ht="14.4" customHeight="1" x14ac:dyDescent="0.3">
      <c r="A91" s="421"/>
      <c r="B91" s="16" t="s">
        <v>18</v>
      </c>
      <c r="C91" s="4">
        <v>1283</v>
      </c>
      <c r="D91" s="5">
        <f>C91/SUM(C88:C94)</f>
        <v>0.14564649789987513</v>
      </c>
      <c r="E91" s="39"/>
      <c r="F91" s="39"/>
      <c r="G91" s="4">
        <v>1360</v>
      </c>
      <c r="H91" s="5">
        <f>G91/SUM(G88:G94)</f>
        <v>0.15429997730882686</v>
      </c>
      <c r="I91" s="39">
        <v>77</v>
      </c>
      <c r="J91" s="5">
        <v>0.06</v>
      </c>
      <c r="K91" s="4">
        <v>1429</v>
      </c>
      <c r="L91" s="5">
        <f>K91/SUM(K88:K94)</f>
        <v>0.16242327801773129</v>
      </c>
      <c r="M91" s="39">
        <v>69</v>
      </c>
      <c r="N91" s="17">
        <v>5.0999999999999997E-2</v>
      </c>
    </row>
    <row r="92" spans="1:14" ht="14.4" customHeight="1" x14ac:dyDescent="0.3">
      <c r="A92" s="421"/>
      <c r="B92" s="16" t="s">
        <v>88</v>
      </c>
      <c r="C92" s="39">
        <v>37</v>
      </c>
      <c r="D92" s="5">
        <f>C92/SUM(C88:C94)</f>
        <v>4.2002497445794073E-3</v>
      </c>
      <c r="E92" s="39"/>
      <c r="F92" s="39"/>
      <c r="G92" s="39">
        <v>53</v>
      </c>
      <c r="H92" s="5">
        <f>G92/SUM(G88:G94)</f>
        <v>6.0131608804175176E-3</v>
      </c>
      <c r="I92" s="39">
        <v>16</v>
      </c>
      <c r="J92" s="5">
        <v>0.432</v>
      </c>
      <c r="K92" s="39">
        <v>41</v>
      </c>
      <c r="L92" s="5">
        <f>K92/SUM(K88:K94)</f>
        <v>4.6601500340986588E-3</v>
      </c>
      <c r="M92" s="39">
        <v>-12</v>
      </c>
      <c r="N92" s="17">
        <v>-0.22600000000000001</v>
      </c>
    </row>
    <row r="93" spans="1:14" ht="14.4" customHeight="1" x14ac:dyDescent="0.3">
      <c r="A93" s="421"/>
      <c r="B93" s="16" t="s">
        <v>20</v>
      </c>
      <c r="C93" s="39">
        <v>542</v>
      </c>
      <c r="D93" s="5">
        <f>C93/SUM(C88:C94)</f>
        <v>6.1527982744919968E-2</v>
      </c>
      <c r="E93" s="39"/>
      <c r="F93" s="39"/>
      <c r="G93" s="39">
        <v>502</v>
      </c>
      <c r="H93" s="5">
        <f>G93/SUM(G88:G94)</f>
        <v>5.6954844565464034E-2</v>
      </c>
      <c r="I93" s="39">
        <v>-40</v>
      </c>
      <c r="J93" s="5">
        <v>-7.3999999999999996E-2</v>
      </c>
      <c r="K93" s="39">
        <v>501</v>
      </c>
      <c r="L93" s="5">
        <f>K93/SUM(K88:K94)</f>
        <v>5.6944760172766541E-2</v>
      </c>
      <c r="M93" s="39">
        <v>-1</v>
      </c>
      <c r="N93" s="17">
        <v>-2E-3</v>
      </c>
    </row>
    <row r="94" spans="1:14" ht="14.4" customHeight="1" x14ac:dyDescent="0.3">
      <c r="A94" s="421"/>
      <c r="B94" s="16" t="s">
        <v>21</v>
      </c>
      <c r="C94" s="4">
        <v>1464</v>
      </c>
      <c r="D94" s="5">
        <f>C94/SUM(C88:C94)</f>
        <v>0.16619366556930412</v>
      </c>
      <c r="E94" s="39"/>
      <c r="F94" s="39"/>
      <c r="G94" s="4">
        <v>1507</v>
      </c>
      <c r="H94" s="5">
        <f>G94/SUM(G88:G94)</f>
        <v>0.17097798956206037</v>
      </c>
      <c r="I94" s="39">
        <v>43</v>
      </c>
      <c r="J94" s="5">
        <v>2.9000000000000001E-2</v>
      </c>
      <c r="K94" s="4">
        <v>1446</v>
      </c>
      <c r="L94" s="5">
        <f>K94/SUM(K88:K94)</f>
        <v>0.16435553534894295</v>
      </c>
      <c r="M94" s="39">
        <v>-61</v>
      </c>
      <c r="N94" s="17">
        <v>-0.04</v>
      </c>
    </row>
    <row r="95" spans="1:14" ht="14.4" customHeight="1" x14ac:dyDescent="0.3">
      <c r="A95" s="420" t="s">
        <v>85</v>
      </c>
      <c r="B95" s="12" t="s">
        <v>15</v>
      </c>
      <c r="C95" s="40">
        <v>23978</v>
      </c>
      <c r="D95" s="14">
        <f>C95/SUM(C95:C101)</f>
        <v>0.28926098390715854</v>
      </c>
      <c r="E95" s="13"/>
      <c r="F95" s="13"/>
      <c r="G95" s="40">
        <v>23268</v>
      </c>
      <c r="H95" s="14">
        <f>G95/SUM(G95:G101)</f>
        <v>0.28884254431699685</v>
      </c>
      <c r="I95" s="13">
        <v>-710</v>
      </c>
      <c r="J95" s="14">
        <v>-0.03</v>
      </c>
      <c r="K95" s="40">
        <v>23352</v>
      </c>
      <c r="L95" s="14">
        <f>K95/SUM(K95:K101)</f>
        <v>0.28131211526183275</v>
      </c>
      <c r="M95" s="13">
        <v>84</v>
      </c>
      <c r="N95" s="15">
        <v>4.0000000000000001E-3</v>
      </c>
    </row>
    <row r="96" spans="1:14" ht="14.4" customHeight="1" x14ac:dyDescent="0.3">
      <c r="A96" s="421"/>
      <c r="B96" s="16" t="s">
        <v>16</v>
      </c>
      <c r="C96" s="4">
        <v>2308</v>
      </c>
      <c r="D96" s="5">
        <f>C96/SUM(C95:C101)</f>
        <v>2.784278717398123E-2</v>
      </c>
      <c r="E96" s="39"/>
      <c r="F96" s="39"/>
      <c r="G96" s="4">
        <v>2120</v>
      </c>
      <c r="H96" s="5">
        <f>G96/SUM(G95:G101)</f>
        <v>2.631709618153831E-2</v>
      </c>
      <c r="I96" s="39">
        <v>-188</v>
      </c>
      <c r="J96" s="5">
        <v>-8.1000000000000003E-2</v>
      </c>
      <c r="K96" s="4">
        <v>2448</v>
      </c>
      <c r="L96" s="5">
        <f>K96/SUM(K95:K101)</f>
        <v>2.9490067581404874E-2</v>
      </c>
      <c r="M96" s="39">
        <v>328</v>
      </c>
      <c r="N96" s="17">
        <v>0.155</v>
      </c>
    </row>
    <row r="97" spans="1:15" ht="14.4" customHeight="1" x14ac:dyDescent="0.3">
      <c r="A97" s="421"/>
      <c r="B97" s="16" t="s">
        <v>17</v>
      </c>
      <c r="C97" s="4">
        <v>11722</v>
      </c>
      <c r="D97" s="5">
        <f>C97/SUM(C95:C101)</f>
        <v>0.14140951094168455</v>
      </c>
      <c r="E97" s="39"/>
      <c r="F97" s="39"/>
      <c r="G97" s="4">
        <v>11997</v>
      </c>
      <c r="H97" s="5">
        <f>G97/SUM(G95:G101)</f>
        <v>0.14892745419335618</v>
      </c>
      <c r="I97" s="39">
        <v>275</v>
      </c>
      <c r="J97" s="5">
        <v>2.3E-2</v>
      </c>
      <c r="K97" s="4">
        <v>11035</v>
      </c>
      <c r="L97" s="5">
        <f>K97/SUM(K95:K101)</f>
        <v>0.13293418944477237</v>
      </c>
      <c r="M97" s="39">
        <v>-962</v>
      </c>
      <c r="N97" s="17">
        <v>-0.08</v>
      </c>
    </row>
    <row r="98" spans="1:15" ht="14.4" customHeight="1" x14ac:dyDescent="0.3">
      <c r="A98" s="421"/>
      <c r="B98" s="16" t="s">
        <v>18</v>
      </c>
      <c r="C98" s="4">
        <v>10142</v>
      </c>
      <c r="D98" s="5">
        <f>C98/SUM(C95:C101)</f>
        <v>0.122349024054817</v>
      </c>
      <c r="E98" s="39"/>
      <c r="F98" s="39"/>
      <c r="G98" s="4">
        <v>10186</v>
      </c>
      <c r="H98" s="5">
        <f>G98/SUM(G95:G101)</f>
        <v>0.12644619891752321</v>
      </c>
      <c r="I98" s="39">
        <v>44</v>
      </c>
      <c r="J98" s="5">
        <v>4.0000000000000001E-3</v>
      </c>
      <c r="K98" s="4">
        <v>11098</v>
      </c>
      <c r="L98" s="5">
        <f>K98/SUM(K95:K101)</f>
        <v>0.13369312500752911</v>
      </c>
      <c r="M98" s="39">
        <v>912</v>
      </c>
      <c r="N98" s="17">
        <v>0.09</v>
      </c>
    </row>
    <row r="99" spans="1:15" ht="14.4" customHeight="1" x14ac:dyDescent="0.3">
      <c r="A99" s="421"/>
      <c r="B99" s="16" t="s">
        <v>88</v>
      </c>
      <c r="C99" s="39">
        <v>588</v>
      </c>
      <c r="D99" s="5">
        <f>C99/SUM(C95:C101)</f>
        <v>7.0933963857456508E-3</v>
      </c>
      <c r="E99" s="39"/>
      <c r="F99" s="39"/>
      <c r="G99" s="39">
        <v>666</v>
      </c>
      <c r="H99" s="5">
        <f>G99/SUM(G95:G101)</f>
        <v>8.2675405928794871E-3</v>
      </c>
      <c r="I99" s="39">
        <v>78</v>
      </c>
      <c r="J99" s="5">
        <v>0.13300000000000001</v>
      </c>
      <c r="K99" s="39">
        <v>570</v>
      </c>
      <c r="L99" s="5">
        <f>K99/SUM(K95:K101)</f>
        <v>6.8665598535133897E-3</v>
      </c>
      <c r="M99" s="39">
        <v>-96</v>
      </c>
      <c r="N99" s="17">
        <v>-0.14399999999999999</v>
      </c>
    </row>
    <row r="100" spans="1:15" ht="14.4" customHeight="1" x14ac:dyDescent="0.3">
      <c r="A100" s="421"/>
      <c r="B100" s="16" t="s">
        <v>20</v>
      </c>
      <c r="C100" s="4">
        <v>3283</v>
      </c>
      <c r="D100" s="5">
        <f>C100/SUM(C95:C101)</f>
        <v>3.9604796487079888E-2</v>
      </c>
      <c r="E100" s="39"/>
      <c r="F100" s="39"/>
      <c r="G100" s="4">
        <v>3522</v>
      </c>
      <c r="H100" s="5">
        <f>G100/SUM(G95:G101)</f>
        <v>4.3721138090272609E-2</v>
      </c>
      <c r="I100" s="39">
        <v>239</v>
      </c>
      <c r="J100" s="5">
        <v>7.2999999999999995E-2</v>
      </c>
      <c r="K100" s="4">
        <v>3568</v>
      </c>
      <c r="L100" s="5">
        <f>K100/SUM(K95:K101)</f>
        <v>4.2982255363746974E-2</v>
      </c>
      <c r="M100" s="39">
        <v>46</v>
      </c>
      <c r="N100" s="17">
        <v>1.2999999999999999E-2</v>
      </c>
    </row>
    <row r="101" spans="1:15" ht="14.4" customHeight="1" x14ac:dyDescent="0.3">
      <c r="A101" s="422"/>
      <c r="B101" s="18" t="s">
        <v>21</v>
      </c>
      <c r="C101" s="41">
        <v>30873</v>
      </c>
      <c r="D101" s="5">
        <f>C101/SUM(C95:C101)</f>
        <v>0.37243950104953316</v>
      </c>
      <c r="E101" s="19"/>
      <c r="F101" s="19"/>
      <c r="G101" s="41">
        <v>28797</v>
      </c>
      <c r="H101" s="5">
        <f>G101/SUM(G95:G101)</f>
        <v>0.35747802770743337</v>
      </c>
      <c r="I101" s="41">
        <v>-2076</v>
      </c>
      <c r="J101" s="20">
        <v>-6.7000000000000004E-2</v>
      </c>
      <c r="K101" s="41">
        <v>30940</v>
      </c>
      <c r="L101" s="5">
        <f>K101/SUM(K95:K101)</f>
        <v>0.37272168748720047</v>
      </c>
      <c r="M101" s="41">
        <v>2143</v>
      </c>
      <c r="N101" s="21">
        <v>7.3999999999999996E-2</v>
      </c>
    </row>
    <row r="102" spans="1:15" ht="14.4" customHeight="1" x14ac:dyDescent="0.3">
      <c r="A102" s="423" t="s">
        <v>12</v>
      </c>
      <c r="B102" s="423"/>
      <c r="C102" s="4">
        <v>692539</v>
      </c>
      <c r="D102" s="5">
        <v>1</v>
      </c>
      <c r="E102" s="39"/>
      <c r="F102" s="39"/>
      <c r="G102" s="4">
        <v>686696</v>
      </c>
      <c r="H102" s="5">
        <v>1</v>
      </c>
      <c r="I102" s="4">
        <v>-5843</v>
      </c>
      <c r="J102" s="5">
        <v>-8.0000000000000002E-3</v>
      </c>
      <c r="K102" s="4">
        <v>671242</v>
      </c>
      <c r="L102" s="5">
        <v>1</v>
      </c>
      <c r="M102" s="4">
        <v>-15454</v>
      </c>
      <c r="N102" s="5">
        <v>-2.3E-2</v>
      </c>
    </row>
    <row r="104" spans="1:15" x14ac:dyDescent="0.3">
      <c r="A104" t="s">
        <v>89</v>
      </c>
    </row>
    <row r="105" spans="1:15" ht="14.4" customHeight="1" x14ac:dyDescent="0.3">
      <c r="A105" s="8"/>
      <c r="B105" s="8"/>
      <c r="C105" s="415" t="s">
        <v>62</v>
      </c>
      <c r="D105" s="415"/>
      <c r="E105" s="415"/>
      <c r="F105" s="415"/>
      <c r="G105" s="415"/>
      <c r="H105" s="415"/>
      <c r="I105" s="415"/>
      <c r="J105" s="415"/>
      <c r="K105" s="415"/>
      <c r="L105" s="415"/>
      <c r="M105" s="415"/>
      <c r="N105" s="415"/>
    </row>
    <row r="106" spans="1:15" ht="14.4" customHeight="1" x14ac:dyDescent="0.3">
      <c r="A106" s="8"/>
      <c r="B106" s="8"/>
      <c r="C106" s="414" t="s">
        <v>2</v>
      </c>
      <c r="D106" s="414"/>
      <c r="E106" s="414"/>
      <c r="F106" s="414"/>
      <c r="G106" s="414" t="s">
        <v>3</v>
      </c>
      <c r="H106" s="414"/>
      <c r="I106" s="414"/>
      <c r="J106" s="414"/>
      <c r="K106" s="414" t="s">
        <v>4</v>
      </c>
      <c r="L106" s="414"/>
      <c r="M106" s="414"/>
      <c r="N106" s="414"/>
    </row>
    <row r="107" spans="1:15" ht="14.4" customHeight="1" x14ac:dyDescent="0.3">
      <c r="A107" s="8"/>
      <c r="B107" s="8"/>
      <c r="C107" s="414" t="s">
        <v>63</v>
      </c>
      <c r="D107" s="414"/>
      <c r="E107" s="414"/>
      <c r="F107" s="414"/>
      <c r="G107" s="414" t="s">
        <v>64</v>
      </c>
      <c r="H107" s="414"/>
      <c r="I107" s="414"/>
      <c r="J107" s="414"/>
      <c r="K107" s="414" t="s">
        <v>65</v>
      </c>
      <c r="L107" s="414"/>
      <c r="M107" s="414"/>
      <c r="N107" s="414"/>
    </row>
    <row r="108" spans="1:15" x14ac:dyDescent="0.3">
      <c r="A108" s="39" t="s">
        <v>78</v>
      </c>
      <c r="B108" s="39" t="s">
        <v>90</v>
      </c>
      <c r="C108" s="16" t="s">
        <v>56</v>
      </c>
      <c r="D108" s="16" t="s">
        <v>67</v>
      </c>
      <c r="E108" s="16" t="s">
        <v>68</v>
      </c>
      <c r="F108" s="16" t="s">
        <v>69</v>
      </c>
      <c r="G108" s="16" t="s">
        <v>56</v>
      </c>
      <c r="H108" s="16" t="s">
        <v>67</v>
      </c>
      <c r="I108" s="16" t="s">
        <v>68</v>
      </c>
      <c r="J108" s="16" t="s">
        <v>69</v>
      </c>
      <c r="K108" s="16" t="s">
        <v>56</v>
      </c>
      <c r="L108" s="16" t="s">
        <v>67</v>
      </c>
      <c r="M108" s="16" t="s">
        <v>68</v>
      </c>
      <c r="N108" s="16" t="s">
        <v>69</v>
      </c>
    </row>
    <row r="109" spans="1:15" ht="14.4" customHeight="1" x14ac:dyDescent="0.3">
      <c r="A109" s="423" t="s">
        <v>79</v>
      </c>
      <c r="B109" s="16" t="s">
        <v>91</v>
      </c>
      <c r="C109" s="4">
        <v>49968</v>
      </c>
      <c r="D109" s="5">
        <v>7.1999999999999995E-2</v>
      </c>
      <c r="E109" s="39"/>
      <c r="F109" s="39"/>
      <c r="G109" s="4">
        <v>50979</v>
      </c>
      <c r="H109" s="5">
        <v>7.3999999999999996E-2</v>
      </c>
      <c r="I109" s="4">
        <v>1011</v>
      </c>
      <c r="J109" s="5">
        <v>0.02</v>
      </c>
      <c r="K109" s="4">
        <v>54426</v>
      </c>
      <c r="L109" s="5">
        <v>8.1000000000000003E-2</v>
      </c>
      <c r="M109" s="4">
        <v>3447</v>
      </c>
      <c r="N109" s="5">
        <v>6.8000000000000005E-2</v>
      </c>
    </row>
    <row r="110" spans="1:15" ht="14.4" customHeight="1" x14ac:dyDescent="0.3">
      <c r="A110" s="423"/>
      <c r="B110" s="16" t="s">
        <v>92</v>
      </c>
      <c r="C110" s="4">
        <v>7306</v>
      </c>
      <c r="D110" s="5">
        <v>1.0999999999999999E-2</v>
      </c>
      <c r="E110" s="39"/>
      <c r="F110" s="39"/>
      <c r="G110" s="4">
        <v>7560</v>
      </c>
      <c r="H110" s="5">
        <v>1.0999999999999999E-2</v>
      </c>
      <c r="I110" s="39">
        <v>254</v>
      </c>
      <c r="J110" s="5">
        <v>3.5000000000000003E-2</v>
      </c>
      <c r="K110" s="4">
        <v>9580</v>
      </c>
      <c r="L110" s="5">
        <v>1.4E-2</v>
      </c>
      <c r="M110" s="4">
        <v>2020</v>
      </c>
      <c r="N110" s="5">
        <v>0.26700000000000002</v>
      </c>
      <c r="O110" s="6"/>
    </row>
    <row r="111" spans="1:15" ht="14.4" customHeight="1" x14ac:dyDescent="0.3">
      <c r="A111" s="423" t="s">
        <v>80</v>
      </c>
      <c r="B111" s="16" t="s">
        <v>91</v>
      </c>
      <c r="C111" s="4">
        <v>102994</v>
      </c>
      <c r="D111" s="5">
        <v>0.14899999999999999</v>
      </c>
      <c r="E111" s="39"/>
      <c r="F111" s="39"/>
      <c r="G111" s="4">
        <v>101847</v>
      </c>
      <c r="H111" s="5">
        <v>0.14799999999999999</v>
      </c>
      <c r="I111" s="4">
        <v>-1147</v>
      </c>
      <c r="J111" s="5">
        <v>-1.0999999999999999E-2</v>
      </c>
      <c r="K111" s="4">
        <v>100206</v>
      </c>
      <c r="L111" s="5">
        <v>0.14899999999999999</v>
      </c>
      <c r="M111" s="4">
        <v>-1641</v>
      </c>
      <c r="N111" s="5">
        <v>-1.6E-2</v>
      </c>
    </row>
    <row r="112" spans="1:15" ht="14.4" customHeight="1" x14ac:dyDescent="0.3">
      <c r="A112" s="423"/>
      <c r="B112" s="16" t="s">
        <v>92</v>
      </c>
      <c r="C112" s="4">
        <v>23151</v>
      </c>
      <c r="D112" s="5">
        <v>3.3000000000000002E-2</v>
      </c>
      <c r="E112" s="39"/>
      <c r="F112" s="39"/>
      <c r="G112" s="4">
        <v>22519</v>
      </c>
      <c r="H112" s="5">
        <v>3.3000000000000002E-2</v>
      </c>
      <c r="I112" s="39">
        <v>-632</v>
      </c>
      <c r="J112" s="5">
        <v>-2.7E-2</v>
      </c>
      <c r="K112" s="4">
        <v>23928</v>
      </c>
      <c r="L112" s="5">
        <v>3.5999999999999997E-2</v>
      </c>
      <c r="M112" s="4">
        <v>1409</v>
      </c>
      <c r="N112" s="5">
        <v>6.3E-2</v>
      </c>
    </row>
    <row r="113" spans="1:14" ht="14.4" customHeight="1" x14ac:dyDescent="0.3">
      <c r="A113" s="423" t="s">
        <v>81</v>
      </c>
      <c r="B113" s="16" t="s">
        <v>91</v>
      </c>
      <c r="C113" s="4">
        <v>255758</v>
      </c>
      <c r="D113" s="5">
        <v>0.36899999999999999</v>
      </c>
      <c r="E113" s="39"/>
      <c r="F113" s="39"/>
      <c r="G113" s="4">
        <v>251659</v>
      </c>
      <c r="H113" s="5">
        <v>0.36599999999999999</v>
      </c>
      <c r="I113" s="4">
        <v>-4099</v>
      </c>
      <c r="J113" s="5">
        <v>-1.6E-2</v>
      </c>
      <c r="K113" s="4">
        <v>237452</v>
      </c>
      <c r="L113" s="5">
        <v>0.35399999999999998</v>
      </c>
      <c r="M113" s="4">
        <v>-14207</v>
      </c>
      <c r="N113" s="5">
        <v>-5.6000000000000001E-2</v>
      </c>
    </row>
    <row r="114" spans="1:14" ht="14.4" customHeight="1" x14ac:dyDescent="0.3">
      <c r="A114" s="423"/>
      <c r="B114" s="16" t="s">
        <v>92</v>
      </c>
      <c r="C114" s="4">
        <v>69167</v>
      </c>
      <c r="D114" s="5">
        <v>0.1</v>
      </c>
      <c r="E114" s="39"/>
      <c r="F114" s="39"/>
      <c r="G114" s="4">
        <v>69639</v>
      </c>
      <c r="H114" s="5">
        <v>0.10100000000000001</v>
      </c>
      <c r="I114" s="39">
        <v>472</v>
      </c>
      <c r="J114" s="5">
        <v>7.0000000000000001E-3</v>
      </c>
      <c r="K114" s="4">
        <v>67792</v>
      </c>
      <c r="L114" s="5">
        <v>0.10100000000000001</v>
      </c>
      <c r="M114" s="4">
        <v>-1847</v>
      </c>
      <c r="N114" s="5">
        <v>-2.7E-2</v>
      </c>
    </row>
    <row r="115" spans="1:14" ht="14.4" customHeight="1" x14ac:dyDescent="0.3">
      <c r="A115" s="423" t="s">
        <v>82</v>
      </c>
      <c r="B115" s="16" t="s">
        <v>91</v>
      </c>
      <c r="C115" s="4">
        <v>68878</v>
      </c>
      <c r="D115" s="5">
        <v>9.9000000000000005E-2</v>
      </c>
      <c r="E115" s="39"/>
      <c r="F115" s="39"/>
      <c r="G115" s="4">
        <v>69980</v>
      </c>
      <c r="H115" s="5">
        <v>0.10199999999999999</v>
      </c>
      <c r="I115" s="4">
        <v>1102</v>
      </c>
      <c r="J115" s="5">
        <v>1.6E-2</v>
      </c>
      <c r="K115" s="4">
        <v>64907</v>
      </c>
      <c r="L115" s="5">
        <v>9.7000000000000003E-2</v>
      </c>
      <c r="M115" s="4">
        <v>-5073</v>
      </c>
      <c r="N115" s="5">
        <v>-7.1999999999999995E-2</v>
      </c>
    </row>
    <row r="116" spans="1:14" ht="14.4" customHeight="1" x14ac:dyDescent="0.3">
      <c r="A116" s="423"/>
      <c r="B116" s="16" t="s">
        <v>92</v>
      </c>
      <c r="C116" s="4">
        <v>12191</v>
      </c>
      <c r="D116" s="5">
        <v>1.7999999999999999E-2</v>
      </c>
      <c r="E116" s="39"/>
      <c r="F116" s="39"/>
      <c r="G116" s="4">
        <v>11964</v>
      </c>
      <c r="H116" s="5">
        <v>1.7000000000000001E-2</v>
      </c>
      <c r="I116" s="39">
        <v>-227</v>
      </c>
      <c r="J116" s="5">
        <v>-1.9E-2</v>
      </c>
      <c r="K116" s="4">
        <v>11155</v>
      </c>
      <c r="L116" s="5">
        <v>1.7000000000000001E-2</v>
      </c>
      <c r="M116" s="39">
        <v>-809</v>
      </c>
      <c r="N116" s="5">
        <v>-6.8000000000000005E-2</v>
      </c>
    </row>
    <row r="117" spans="1:14" ht="14.4" customHeight="1" x14ac:dyDescent="0.3">
      <c r="A117" s="423" t="s">
        <v>83</v>
      </c>
      <c r="B117" s="16" t="s">
        <v>91</v>
      </c>
      <c r="C117" s="4">
        <v>7503</v>
      </c>
      <c r="D117" s="5">
        <v>1.0999999999999999E-2</v>
      </c>
      <c r="E117" s="39"/>
      <c r="F117" s="39"/>
      <c r="G117" s="4">
        <v>7161</v>
      </c>
      <c r="H117" s="5">
        <v>0.01</v>
      </c>
      <c r="I117" s="39">
        <v>-342</v>
      </c>
      <c r="J117" s="5">
        <v>-4.5999999999999999E-2</v>
      </c>
      <c r="K117" s="4">
        <v>6232</v>
      </c>
      <c r="L117" s="5">
        <v>8.9999999999999993E-3</v>
      </c>
      <c r="M117" s="39">
        <v>-929</v>
      </c>
      <c r="N117" s="5">
        <v>-0.13</v>
      </c>
    </row>
    <row r="118" spans="1:14" ht="14.4" customHeight="1" x14ac:dyDescent="0.3">
      <c r="A118" s="423"/>
      <c r="B118" s="16" t="s">
        <v>92</v>
      </c>
      <c r="C118" s="4">
        <v>3920</v>
      </c>
      <c r="D118" s="5">
        <v>6.0000000000000001E-3</v>
      </c>
      <c r="E118" s="39"/>
      <c r="F118" s="39"/>
      <c r="G118" s="4">
        <v>4018</v>
      </c>
      <c r="H118" s="5">
        <v>6.0000000000000001E-3</v>
      </c>
      <c r="I118" s="39">
        <v>98</v>
      </c>
      <c r="J118" s="5">
        <v>2.5000000000000001E-2</v>
      </c>
      <c r="K118" s="4">
        <v>3755</v>
      </c>
      <c r="L118" s="5">
        <v>6.0000000000000001E-3</v>
      </c>
      <c r="M118" s="39">
        <v>-263</v>
      </c>
      <c r="N118" s="5">
        <v>-6.5000000000000002E-2</v>
      </c>
    </row>
    <row r="119" spans="1:14" ht="14.4" customHeight="1" x14ac:dyDescent="0.3">
      <c r="A119" s="423" t="s">
        <v>84</v>
      </c>
      <c r="B119" s="16" t="s">
        <v>91</v>
      </c>
      <c r="C119" s="4">
        <v>4878</v>
      </c>
      <c r="D119" s="5">
        <v>7.0000000000000001E-3</v>
      </c>
      <c r="E119" s="39"/>
      <c r="F119" s="39"/>
      <c r="G119" s="4">
        <v>4947</v>
      </c>
      <c r="H119" s="5">
        <v>7.0000000000000001E-3</v>
      </c>
      <c r="I119" s="39">
        <v>69</v>
      </c>
      <c r="J119" s="5">
        <v>1.4E-2</v>
      </c>
      <c r="K119" s="4">
        <v>4917</v>
      </c>
      <c r="L119" s="5">
        <v>7.0000000000000001E-3</v>
      </c>
      <c r="M119" s="39">
        <v>-30</v>
      </c>
      <c r="N119" s="5">
        <v>-6.0000000000000001E-3</v>
      </c>
    </row>
    <row r="120" spans="1:14" ht="14.4" customHeight="1" x14ac:dyDescent="0.3">
      <c r="A120" s="423"/>
      <c r="B120" s="16" t="s">
        <v>92</v>
      </c>
      <c r="C120" s="4">
        <v>3931</v>
      </c>
      <c r="D120" s="5">
        <v>6.0000000000000001E-3</v>
      </c>
      <c r="E120" s="39"/>
      <c r="F120" s="39"/>
      <c r="G120" s="4">
        <v>3867</v>
      </c>
      <c r="H120" s="5">
        <v>6.0000000000000001E-3</v>
      </c>
      <c r="I120" s="39">
        <v>-64</v>
      </c>
      <c r="J120" s="5">
        <v>-1.6E-2</v>
      </c>
      <c r="K120" s="4">
        <v>3881</v>
      </c>
      <c r="L120" s="5">
        <v>6.0000000000000001E-3</v>
      </c>
      <c r="M120" s="39">
        <v>14</v>
      </c>
      <c r="N120" s="5">
        <v>4.0000000000000001E-3</v>
      </c>
    </row>
    <row r="121" spans="1:14" ht="14.4" customHeight="1" x14ac:dyDescent="0.3">
      <c r="A121" s="423" t="s">
        <v>85</v>
      </c>
      <c r="B121" s="16" t="s">
        <v>91</v>
      </c>
      <c r="C121" s="4">
        <v>25108</v>
      </c>
      <c r="D121" s="5">
        <v>3.5999999999999997E-2</v>
      </c>
      <c r="E121" s="39"/>
      <c r="F121" s="39"/>
      <c r="G121" s="4">
        <v>24344</v>
      </c>
      <c r="H121" s="5">
        <v>3.5000000000000003E-2</v>
      </c>
      <c r="I121" s="39">
        <v>-764</v>
      </c>
      <c r="J121" s="5">
        <v>-0.03</v>
      </c>
      <c r="K121" s="4">
        <v>24473</v>
      </c>
      <c r="L121" s="5">
        <v>3.5999999999999997E-2</v>
      </c>
      <c r="M121" s="39">
        <v>129</v>
      </c>
      <c r="N121" s="5">
        <v>5.0000000000000001E-3</v>
      </c>
    </row>
    <row r="122" spans="1:14" ht="14.4" customHeight="1" x14ac:dyDescent="0.3">
      <c r="A122" s="423"/>
      <c r="B122" s="16" t="s">
        <v>92</v>
      </c>
      <c r="C122" s="4">
        <v>57786</v>
      </c>
      <c r="D122" s="5">
        <v>8.3000000000000004E-2</v>
      </c>
      <c r="E122" s="39"/>
      <c r="F122" s="39"/>
      <c r="G122" s="4">
        <v>56212</v>
      </c>
      <c r="H122" s="5">
        <v>8.2000000000000003E-2</v>
      </c>
      <c r="I122" s="4">
        <v>-1574</v>
      </c>
      <c r="J122" s="5">
        <v>-2.7E-2</v>
      </c>
      <c r="K122" s="4">
        <v>58538</v>
      </c>
      <c r="L122" s="5">
        <v>8.6999999999999994E-2</v>
      </c>
      <c r="M122" s="4">
        <v>2326</v>
      </c>
      <c r="N122" s="5">
        <v>4.1000000000000002E-2</v>
      </c>
    </row>
    <row r="123" spans="1:14" ht="14.4" customHeight="1" x14ac:dyDescent="0.3">
      <c r="A123" s="423" t="s">
        <v>12</v>
      </c>
      <c r="B123" s="423"/>
      <c r="C123" s="4">
        <v>692539</v>
      </c>
      <c r="D123" s="5">
        <v>1</v>
      </c>
      <c r="E123" s="39"/>
      <c r="F123" s="39"/>
      <c r="G123" s="4">
        <v>686696</v>
      </c>
      <c r="H123" s="5">
        <v>1</v>
      </c>
      <c r="I123" s="4">
        <v>-5843</v>
      </c>
      <c r="J123" s="5">
        <v>-8.0000000000000002E-3</v>
      </c>
      <c r="K123" s="4">
        <v>671242</v>
      </c>
      <c r="L123" s="5">
        <v>1</v>
      </c>
      <c r="M123" s="4">
        <v>-15454</v>
      </c>
      <c r="N123" s="5">
        <v>-2.3E-2</v>
      </c>
    </row>
    <row r="126" spans="1:14" x14ac:dyDescent="0.3">
      <c r="A126" t="s">
        <v>93</v>
      </c>
    </row>
    <row r="127" spans="1:14" ht="14.4" customHeight="1" x14ac:dyDescent="0.3">
      <c r="A127" s="9"/>
      <c r="B127" s="9"/>
      <c r="C127" s="424" t="s">
        <v>62</v>
      </c>
      <c r="D127" s="424"/>
      <c r="E127" s="424"/>
      <c r="F127" s="424"/>
      <c r="G127" s="424"/>
      <c r="H127" s="424"/>
      <c r="I127" s="424"/>
      <c r="J127" s="424"/>
      <c r="K127" s="424"/>
      <c r="L127" s="424"/>
      <c r="M127" s="424"/>
      <c r="N127" s="424"/>
    </row>
    <row r="128" spans="1:14" ht="14.4" customHeight="1" x14ac:dyDescent="0.3">
      <c r="A128" s="9"/>
      <c r="B128" s="9"/>
      <c r="C128" s="423" t="s">
        <v>2</v>
      </c>
      <c r="D128" s="423"/>
      <c r="E128" s="423"/>
      <c r="F128" s="423"/>
      <c r="G128" s="423" t="s">
        <v>3</v>
      </c>
      <c r="H128" s="423"/>
      <c r="I128" s="423"/>
      <c r="J128" s="423"/>
      <c r="K128" s="423" t="s">
        <v>4</v>
      </c>
      <c r="L128" s="423"/>
      <c r="M128" s="423"/>
      <c r="N128" s="423"/>
    </row>
    <row r="129" spans="1:14" ht="14.4" customHeight="1" x14ac:dyDescent="0.3">
      <c r="A129" s="9"/>
      <c r="B129" s="9"/>
      <c r="C129" s="423" t="s">
        <v>63</v>
      </c>
      <c r="D129" s="423"/>
      <c r="E129" s="423"/>
      <c r="F129" s="423"/>
      <c r="G129" s="423" t="s">
        <v>64</v>
      </c>
      <c r="H129" s="423"/>
      <c r="I129" s="423"/>
      <c r="J129" s="423"/>
      <c r="K129" s="423" t="s">
        <v>65</v>
      </c>
      <c r="L129" s="423"/>
      <c r="M129" s="423"/>
      <c r="N129" s="423"/>
    </row>
    <row r="130" spans="1:14" x14ac:dyDescent="0.3">
      <c r="A130" s="39" t="s">
        <v>78</v>
      </c>
      <c r="B130" s="39" t="s">
        <v>94</v>
      </c>
      <c r="C130" s="16" t="s">
        <v>56</v>
      </c>
      <c r="D130" s="16" t="s">
        <v>67</v>
      </c>
      <c r="E130" s="16" t="s">
        <v>68</v>
      </c>
      <c r="F130" s="16" t="s">
        <v>69</v>
      </c>
      <c r="G130" s="16" t="s">
        <v>56</v>
      </c>
      <c r="H130" s="16" t="s">
        <v>67</v>
      </c>
      <c r="I130" s="16" t="s">
        <v>68</v>
      </c>
      <c r="J130" s="16" t="s">
        <v>69</v>
      </c>
      <c r="K130" s="16" t="s">
        <v>56</v>
      </c>
      <c r="L130" s="16" t="s">
        <v>67</v>
      </c>
      <c r="M130" s="16" t="s">
        <v>68</v>
      </c>
      <c r="N130" s="16" t="s">
        <v>69</v>
      </c>
    </row>
    <row r="131" spans="1:14" ht="14.4" customHeight="1" x14ac:dyDescent="0.3">
      <c r="A131" s="423" t="s">
        <v>79</v>
      </c>
      <c r="B131" s="16" t="s">
        <v>26</v>
      </c>
      <c r="C131" s="4">
        <v>26290</v>
      </c>
      <c r="D131" s="5">
        <v>3.7999999999999999E-2</v>
      </c>
      <c r="E131" s="39"/>
      <c r="F131" s="39"/>
      <c r="G131" s="4">
        <v>26747</v>
      </c>
      <c r="H131" s="5">
        <v>3.9E-2</v>
      </c>
      <c r="I131" s="39">
        <v>457</v>
      </c>
      <c r="J131" s="5">
        <v>1.7000000000000001E-2</v>
      </c>
      <c r="K131" s="4">
        <v>28522</v>
      </c>
      <c r="L131" s="5">
        <v>4.2000000000000003E-2</v>
      </c>
      <c r="M131" s="4">
        <v>1775</v>
      </c>
      <c r="N131" s="5">
        <v>6.6000000000000003E-2</v>
      </c>
    </row>
    <row r="132" spans="1:14" ht="14.4" customHeight="1" x14ac:dyDescent="0.3">
      <c r="A132" s="423"/>
      <c r="B132" s="16" t="s">
        <v>27</v>
      </c>
      <c r="C132" s="4">
        <v>29140</v>
      </c>
      <c r="D132" s="5">
        <v>4.2000000000000003E-2</v>
      </c>
      <c r="E132" s="39"/>
      <c r="F132" s="39"/>
      <c r="G132" s="4">
        <v>29860</v>
      </c>
      <c r="H132" s="5">
        <v>4.2999999999999997E-2</v>
      </c>
      <c r="I132" s="39">
        <v>720</v>
      </c>
      <c r="J132" s="5">
        <v>2.5000000000000001E-2</v>
      </c>
      <c r="K132" s="4">
        <v>33023</v>
      </c>
      <c r="L132" s="5">
        <v>4.9000000000000002E-2</v>
      </c>
      <c r="M132" s="4">
        <v>3163</v>
      </c>
      <c r="N132" s="5">
        <v>0.106</v>
      </c>
    </row>
    <row r="133" spans="1:14" ht="14.4" customHeight="1" x14ac:dyDescent="0.3">
      <c r="A133" s="423"/>
      <c r="B133" s="16" t="s">
        <v>21</v>
      </c>
      <c r="C133" s="4">
        <v>1844</v>
      </c>
      <c r="D133" s="5">
        <v>3.0000000000000001E-3</v>
      </c>
      <c r="E133" s="39"/>
      <c r="F133" s="39"/>
      <c r="G133" s="4">
        <v>1932</v>
      </c>
      <c r="H133" s="5">
        <v>3.0000000000000001E-3</v>
      </c>
      <c r="I133" s="39">
        <v>88</v>
      </c>
      <c r="J133" s="5">
        <v>4.8000000000000001E-2</v>
      </c>
      <c r="K133" s="4">
        <v>2461</v>
      </c>
      <c r="L133" s="5">
        <v>4.0000000000000001E-3</v>
      </c>
      <c r="M133" s="39">
        <v>529</v>
      </c>
      <c r="N133" s="5">
        <v>0.27400000000000002</v>
      </c>
    </row>
    <row r="134" spans="1:14" ht="14.4" customHeight="1" x14ac:dyDescent="0.3">
      <c r="A134" s="423" t="s">
        <v>80</v>
      </c>
      <c r="B134" s="16" t="s">
        <v>26</v>
      </c>
      <c r="C134" s="4">
        <v>54625</v>
      </c>
      <c r="D134" s="5">
        <v>7.9000000000000001E-2</v>
      </c>
      <c r="E134" s="39"/>
      <c r="F134" s="39"/>
      <c r="G134" s="4">
        <v>53670</v>
      </c>
      <c r="H134" s="5">
        <v>7.8E-2</v>
      </c>
      <c r="I134" s="39">
        <v>-955</v>
      </c>
      <c r="J134" s="5">
        <v>-1.7000000000000001E-2</v>
      </c>
      <c r="K134" s="4">
        <v>51920</v>
      </c>
      <c r="L134" s="5">
        <v>7.6999999999999999E-2</v>
      </c>
      <c r="M134" s="4">
        <v>-1750</v>
      </c>
      <c r="N134" s="5">
        <v>-3.3000000000000002E-2</v>
      </c>
    </row>
    <row r="135" spans="1:14" ht="14.4" customHeight="1" x14ac:dyDescent="0.3">
      <c r="A135" s="423"/>
      <c r="B135" s="16" t="s">
        <v>27</v>
      </c>
      <c r="C135" s="4">
        <v>69193</v>
      </c>
      <c r="D135" s="5">
        <v>0.1</v>
      </c>
      <c r="E135" s="39"/>
      <c r="F135" s="39"/>
      <c r="G135" s="4">
        <v>68317</v>
      </c>
      <c r="H135" s="5">
        <v>9.9000000000000005E-2</v>
      </c>
      <c r="I135" s="39">
        <v>-876</v>
      </c>
      <c r="J135" s="5">
        <v>-1.2999999999999999E-2</v>
      </c>
      <c r="K135" s="4">
        <v>69659</v>
      </c>
      <c r="L135" s="5">
        <v>0.104</v>
      </c>
      <c r="M135" s="4">
        <v>1342</v>
      </c>
      <c r="N135" s="5">
        <v>0.02</v>
      </c>
    </row>
    <row r="136" spans="1:14" ht="14.4" customHeight="1" x14ac:dyDescent="0.3">
      <c r="A136" s="423"/>
      <c r="B136" s="16" t="s">
        <v>21</v>
      </c>
      <c r="C136" s="4">
        <v>2327</v>
      </c>
      <c r="D136" s="5">
        <v>3.0000000000000001E-3</v>
      </c>
      <c r="E136" s="39"/>
      <c r="F136" s="39"/>
      <c r="G136" s="4">
        <v>2379</v>
      </c>
      <c r="H136" s="5">
        <v>3.0000000000000001E-3</v>
      </c>
      <c r="I136" s="39">
        <v>52</v>
      </c>
      <c r="J136" s="5">
        <v>2.1999999999999999E-2</v>
      </c>
      <c r="K136" s="4">
        <v>2555</v>
      </c>
      <c r="L136" s="5">
        <v>4.0000000000000001E-3</v>
      </c>
      <c r="M136" s="39">
        <v>176</v>
      </c>
      <c r="N136" s="5">
        <v>7.3999999999999996E-2</v>
      </c>
    </row>
    <row r="137" spans="1:14" ht="14.4" customHeight="1" x14ac:dyDescent="0.3">
      <c r="A137" s="423" t="s">
        <v>81</v>
      </c>
      <c r="B137" s="16" t="s">
        <v>26</v>
      </c>
      <c r="C137" s="4">
        <v>134312</v>
      </c>
      <c r="D137" s="5">
        <v>0.19400000000000001</v>
      </c>
      <c r="E137" s="39"/>
      <c r="F137" s="39"/>
      <c r="G137" s="4">
        <v>131995</v>
      </c>
      <c r="H137" s="5">
        <v>0.192</v>
      </c>
      <c r="I137" s="4">
        <v>-2317</v>
      </c>
      <c r="J137" s="5">
        <v>-1.7000000000000001E-2</v>
      </c>
      <c r="K137" s="4">
        <v>121335</v>
      </c>
      <c r="L137" s="5">
        <v>0.18099999999999999</v>
      </c>
      <c r="M137" s="4">
        <v>-10660</v>
      </c>
      <c r="N137" s="5">
        <v>-8.1000000000000003E-2</v>
      </c>
    </row>
    <row r="138" spans="1:14" ht="14.4" customHeight="1" x14ac:dyDescent="0.3">
      <c r="A138" s="423"/>
      <c r="B138" s="16" t="s">
        <v>27</v>
      </c>
      <c r="C138" s="4">
        <v>184969</v>
      </c>
      <c r="D138" s="5">
        <v>0.26700000000000002</v>
      </c>
      <c r="E138" s="39"/>
      <c r="F138" s="39"/>
      <c r="G138" s="4">
        <v>183419</v>
      </c>
      <c r="H138" s="5">
        <v>0.26700000000000002</v>
      </c>
      <c r="I138" s="4">
        <v>-1550</v>
      </c>
      <c r="J138" s="5">
        <v>-8.0000000000000002E-3</v>
      </c>
      <c r="K138" s="4">
        <v>177934</v>
      </c>
      <c r="L138" s="5">
        <v>0.26500000000000001</v>
      </c>
      <c r="M138" s="4">
        <v>-5485</v>
      </c>
      <c r="N138" s="5">
        <v>-0.03</v>
      </c>
    </row>
    <row r="139" spans="1:14" ht="14.4" customHeight="1" x14ac:dyDescent="0.3">
      <c r="A139" s="423"/>
      <c r="B139" s="16" t="s">
        <v>21</v>
      </c>
      <c r="C139" s="4">
        <v>5644</v>
      </c>
      <c r="D139" s="5">
        <v>8.0000000000000002E-3</v>
      </c>
      <c r="E139" s="39"/>
      <c r="F139" s="39"/>
      <c r="G139" s="4">
        <v>5884</v>
      </c>
      <c r="H139" s="5">
        <v>8.9999999999999993E-3</v>
      </c>
      <c r="I139" s="39">
        <v>240</v>
      </c>
      <c r="J139" s="5">
        <v>4.2999999999999997E-2</v>
      </c>
      <c r="K139" s="4">
        <v>5975</v>
      </c>
      <c r="L139" s="5">
        <v>8.9999999999999993E-3</v>
      </c>
      <c r="M139" s="39">
        <v>91</v>
      </c>
      <c r="N139" s="5">
        <v>1.4999999999999999E-2</v>
      </c>
    </row>
    <row r="140" spans="1:14" ht="14.4" customHeight="1" x14ac:dyDescent="0.3">
      <c r="A140" s="423" t="s">
        <v>82</v>
      </c>
      <c r="B140" s="16" t="s">
        <v>26</v>
      </c>
      <c r="C140" s="4">
        <v>29549</v>
      </c>
      <c r="D140" s="5">
        <v>4.2999999999999997E-2</v>
      </c>
      <c r="E140" s="39"/>
      <c r="F140" s="39"/>
      <c r="G140" s="4">
        <v>30230</v>
      </c>
      <c r="H140" s="5">
        <v>4.3999999999999997E-2</v>
      </c>
      <c r="I140" s="39">
        <v>681</v>
      </c>
      <c r="J140" s="5">
        <v>2.3E-2</v>
      </c>
      <c r="K140" s="4">
        <v>26607</v>
      </c>
      <c r="L140" s="5">
        <v>0.04</v>
      </c>
      <c r="M140" s="4">
        <v>-3623</v>
      </c>
      <c r="N140" s="5">
        <v>-0.12</v>
      </c>
    </row>
    <row r="141" spans="1:14" ht="14.4" customHeight="1" x14ac:dyDescent="0.3">
      <c r="A141" s="423"/>
      <c r="B141" s="16" t="s">
        <v>27</v>
      </c>
      <c r="C141" s="4">
        <v>49080</v>
      </c>
      <c r="D141" s="5">
        <v>7.0999999999999994E-2</v>
      </c>
      <c r="E141" s="39"/>
      <c r="F141" s="39"/>
      <c r="G141" s="4">
        <v>49018</v>
      </c>
      <c r="H141" s="5">
        <v>7.0999999999999994E-2</v>
      </c>
      <c r="I141" s="39">
        <v>-62</v>
      </c>
      <c r="J141" s="5">
        <v>-1E-3</v>
      </c>
      <c r="K141" s="4">
        <v>46709</v>
      </c>
      <c r="L141" s="5">
        <v>7.0000000000000007E-2</v>
      </c>
      <c r="M141" s="4">
        <v>-2309</v>
      </c>
      <c r="N141" s="5">
        <v>-4.7E-2</v>
      </c>
    </row>
    <row r="142" spans="1:14" ht="14.4" customHeight="1" x14ac:dyDescent="0.3">
      <c r="A142" s="423"/>
      <c r="B142" s="16" t="s">
        <v>21</v>
      </c>
      <c r="C142" s="4">
        <v>2440</v>
      </c>
      <c r="D142" s="5">
        <v>4.0000000000000001E-3</v>
      </c>
      <c r="E142" s="39"/>
      <c r="F142" s="39"/>
      <c r="G142" s="4">
        <v>2696</v>
      </c>
      <c r="H142" s="5">
        <v>4.0000000000000001E-3</v>
      </c>
      <c r="I142" s="39">
        <v>256</v>
      </c>
      <c r="J142" s="5">
        <v>0.105</v>
      </c>
      <c r="K142" s="4">
        <v>2746</v>
      </c>
      <c r="L142" s="5">
        <v>4.0000000000000001E-3</v>
      </c>
      <c r="M142" s="39">
        <v>50</v>
      </c>
      <c r="N142" s="5">
        <v>1.9E-2</v>
      </c>
    </row>
    <row r="143" spans="1:14" ht="14.4" customHeight="1" x14ac:dyDescent="0.3">
      <c r="A143" s="423" t="s">
        <v>83</v>
      </c>
      <c r="B143" s="16" t="s">
        <v>26</v>
      </c>
      <c r="C143" s="4">
        <v>4361</v>
      </c>
      <c r="D143" s="5">
        <v>6.0000000000000001E-3</v>
      </c>
      <c r="E143" s="39"/>
      <c r="F143" s="39"/>
      <c r="G143" s="4">
        <v>4300</v>
      </c>
      <c r="H143" s="5">
        <v>6.0000000000000001E-3</v>
      </c>
      <c r="I143" s="39">
        <v>-61</v>
      </c>
      <c r="J143" s="5">
        <v>-1.4E-2</v>
      </c>
      <c r="K143" s="4">
        <v>3593</v>
      </c>
      <c r="L143" s="5">
        <v>5.0000000000000001E-3</v>
      </c>
      <c r="M143" s="39">
        <v>-707</v>
      </c>
      <c r="N143" s="5">
        <v>-0.16400000000000001</v>
      </c>
    </row>
    <row r="144" spans="1:14" ht="14.4" customHeight="1" x14ac:dyDescent="0.3">
      <c r="A144" s="423"/>
      <c r="B144" s="16" t="s">
        <v>27</v>
      </c>
      <c r="C144" s="4">
        <v>6862</v>
      </c>
      <c r="D144" s="5">
        <v>0.01</v>
      </c>
      <c r="E144" s="39"/>
      <c r="F144" s="39"/>
      <c r="G144" s="4">
        <v>6697</v>
      </c>
      <c r="H144" s="5">
        <v>0.01</v>
      </c>
      <c r="I144" s="39">
        <v>-165</v>
      </c>
      <c r="J144" s="5">
        <v>-2.4E-2</v>
      </c>
      <c r="K144" s="4">
        <v>6220</v>
      </c>
      <c r="L144" s="5">
        <v>8.9999999999999993E-3</v>
      </c>
      <c r="M144" s="39">
        <v>-477</v>
      </c>
      <c r="N144" s="5">
        <v>-7.0999999999999994E-2</v>
      </c>
    </row>
    <row r="145" spans="1:14" ht="14.4" customHeight="1" x14ac:dyDescent="0.3">
      <c r="A145" s="423"/>
      <c r="B145" s="16" t="s">
        <v>21</v>
      </c>
      <c r="C145" s="39">
        <v>200</v>
      </c>
      <c r="D145" s="5">
        <v>0</v>
      </c>
      <c r="E145" s="39"/>
      <c r="F145" s="39"/>
      <c r="G145" s="39">
        <v>182</v>
      </c>
      <c r="H145" s="5">
        <v>0</v>
      </c>
      <c r="I145" s="39">
        <v>-18</v>
      </c>
      <c r="J145" s="5">
        <v>-0.09</v>
      </c>
      <c r="K145" s="39">
        <v>174</v>
      </c>
      <c r="L145" s="5">
        <v>0</v>
      </c>
      <c r="M145" s="39">
        <v>-8</v>
      </c>
      <c r="N145" s="5">
        <v>-4.3999999999999997E-2</v>
      </c>
    </row>
    <row r="146" spans="1:14" ht="14.4" customHeight="1" x14ac:dyDescent="0.3">
      <c r="A146" s="423" t="s">
        <v>84</v>
      </c>
      <c r="B146" s="16" t="s">
        <v>26</v>
      </c>
      <c r="C146" s="4">
        <v>3548</v>
      </c>
      <c r="D146" s="5">
        <v>5.0000000000000001E-3</v>
      </c>
      <c r="E146" s="39"/>
      <c r="F146" s="39"/>
      <c r="G146" s="4">
        <v>3555</v>
      </c>
      <c r="H146" s="5">
        <v>5.0000000000000001E-3</v>
      </c>
      <c r="I146" s="39">
        <v>7</v>
      </c>
      <c r="J146" s="5">
        <v>2E-3</v>
      </c>
      <c r="K146" s="4">
        <v>3546</v>
      </c>
      <c r="L146" s="5">
        <v>5.0000000000000001E-3</v>
      </c>
      <c r="M146" s="39">
        <v>-9</v>
      </c>
      <c r="N146" s="5">
        <v>-3.0000000000000001E-3</v>
      </c>
    </row>
    <row r="147" spans="1:14" ht="14.4" customHeight="1" x14ac:dyDescent="0.3">
      <c r="A147" s="423"/>
      <c r="B147" s="16" t="s">
        <v>27</v>
      </c>
      <c r="C147" s="4">
        <v>5142</v>
      </c>
      <c r="D147" s="5">
        <v>7.0000000000000001E-3</v>
      </c>
      <c r="E147" s="39"/>
      <c r="F147" s="39"/>
      <c r="G147" s="4">
        <v>5159</v>
      </c>
      <c r="H147" s="5">
        <v>8.0000000000000002E-3</v>
      </c>
      <c r="I147" s="39">
        <v>17</v>
      </c>
      <c r="J147" s="5">
        <v>3.0000000000000001E-3</v>
      </c>
      <c r="K147" s="4">
        <v>5161</v>
      </c>
      <c r="L147" s="5">
        <v>8.0000000000000002E-3</v>
      </c>
      <c r="M147" s="39">
        <v>2</v>
      </c>
      <c r="N147" s="5">
        <v>0</v>
      </c>
    </row>
    <row r="148" spans="1:14" ht="14.4" customHeight="1" x14ac:dyDescent="0.3">
      <c r="A148" s="423"/>
      <c r="B148" s="16" t="s">
        <v>21</v>
      </c>
      <c r="C148" s="39">
        <v>119</v>
      </c>
      <c r="D148" s="5">
        <v>0</v>
      </c>
      <c r="E148" s="39"/>
      <c r="F148" s="39"/>
      <c r="G148" s="39">
        <v>100</v>
      </c>
      <c r="H148" s="5">
        <v>0</v>
      </c>
      <c r="I148" s="39">
        <v>-19</v>
      </c>
      <c r="J148" s="5">
        <v>-0.16</v>
      </c>
      <c r="K148" s="39">
        <v>91</v>
      </c>
      <c r="L148" s="5">
        <v>0</v>
      </c>
      <c r="M148" s="39">
        <v>-9</v>
      </c>
      <c r="N148" s="5">
        <v>-0.09</v>
      </c>
    </row>
    <row r="149" spans="1:14" ht="14.4" customHeight="1" x14ac:dyDescent="0.3">
      <c r="A149" s="423" t="s">
        <v>85</v>
      </c>
      <c r="B149" s="16" t="s">
        <v>26</v>
      </c>
      <c r="C149" s="4">
        <v>27073</v>
      </c>
      <c r="D149" s="5">
        <v>3.9E-2</v>
      </c>
      <c r="E149" s="39"/>
      <c r="F149" s="39"/>
      <c r="G149" s="4">
        <v>26160</v>
      </c>
      <c r="H149" s="5">
        <v>3.7999999999999999E-2</v>
      </c>
      <c r="I149" s="39">
        <v>-913</v>
      </c>
      <c r="J149" s="5">
        <v>-3.4000000000000002E-2</v>
      </c>
      <c r="K149" s="4">
        <v>26758</v>
      </c>
      <c r="L149" s="5">
        <v>0.04</v>
      </c>
      <c r="M149" s="39">
        <v>598</v>
      </c>
      <c r="N149" s="5">
        <v>2.3E-2</v>
      </c>
    </row>
    <row r="150" spans="1:14" ht="14.4" customHeight="1" x14ac:dyDescent="0.3">
      <c r="A150" s="423"/>
      <c r="B150" s="16" t="s">
        <v>27</v>
      </c>
      <c r="C150" s="4">
        <v>54499</v>
      </c>
      <c r="D150" s="5">
        <v>7.9000000000000001E-2</v>
      </c>
      <c r="E150" s="39"/>
      <c r="F150" s="39"/>
      <c r="G150" s="4">
        <v>53177</v>
      </c>
      <c r="H150" s="5">
        <v>7.6999999999999999E-2</v>
      </c>
      <c r="I150" s="4">
        <v>-1322</v>
      </c>
      <c r="J150" s="5">
        <v>-2.4E-2</v>
      </c>
      <c r="K150" s="4">
        <v>55027</v>
      </c>
      <c r="L150" s="5">
        <v>8.2000000000000003E-2</v>
      </c>
      <c r="M150" s="4">
        <v>1850</v>
      </c>
      <c r="N150" s="5">
        <v>3.5000000000000003E-2</v>
      </c>
    </row>
    <row r="151" spans="1:14" ht="14.4" customHeight="1" x14ac:dyDescent="0.3">
      <c r="A151" s="423"/>
      <c r="B151" s="16" t="s">
        <v>21</v>
      </c>
      <c r="C151" s="4">
        <v>1322</v>
      </c>
      <c r="D151" s="5">
        <v>2E-3</v>
      </c>
      <c r="E151" s="39"/>
      <c r="F151" s="39"/>
      <c r="G151" s="4">
        <v>1219</v>
      </c>
      <c r="H151" s="5">
        <v>2E-3</v>
      </c>
      <c r="I151" s="39">
        <v>-103</v>
      </c>
      <c r="J151" s="5">
        <v>-7.8E-2</v>
      </c>
      <c r="K151" s="4">
        <v>1226</v>
      </c>
      <c r="L151" s="5">
        <v>2E-3</v>
      </c>
      <c r="M151" s="39">
        <v>7</v>
      </c>
      <c r="N151" s="5">
        <v>6.0000000000000001E-3</v>
      </c>
    </row>
    <row r="152" spans="1:14" ht="14.4" customHeight="1" x14ac:dyDescent="0.3">
      <c r="A152" s="423" t="s">
        <v>12</v>
      </c>
      <c r="B152" s="423"/>
      <c r="C152" s="4">
        <v>692539</v>
      </c>
      <c r="D152" s="5">
        <v>1</v>
      </c>
      <c r="E152" s="39"/>
      <c r="F152" s="39"/>
      <c r="G152" s="4">
        <v>686696</v>
      </c>
      <c r="H152" s="5">
        <v>1</v>
      </c>
      <c r="I152" s="4">
        <v>-5843</v>
      </c>
      <c r="J152" s="5">
        <v>-8.0000000000000002E-3</v>
      </c>
      <c r="K152" s="4">
        <v>671242</v>
      </c>
      <c r="L152" s="5">
        <v>1</v>
      </c>
      <c r="M152" s="4">
        <v>-15454</v>
      </c>
      <c r="N152" s="5">
        <v>-2.3E-2</v>
      </c>
    </row>
    <row r="154" spans="1:14" x14ac:dyDescent="0.3">
      <c r="A154" t="s">
        <v>95</v>
      </c>
    </row>
    <row r="155" spans="1:14" ht="14.4" customHeight="1" x14ac:dyDescent="0.3">
      <c r="A155" s="8"/>
      <c r="B155" s="415" t="s">
        <v>62</v>
      </c>
      <c r="C155" s="415"/>
      <c r="D155" s="415"/>
      <c r="E155" s="415"/>
      <c r="F155" s="415"/>
      <c r="G155" s="415"/>
      <c r="H155" s="415"/>
      <c r="I155" s="415"/>
      <c r="J155" s="415"/>
    </row>
    <row r="156" spans="1:14" ht="14.4" customHeight="1" x14ac:dyDescent="0.3">
      <c r="A156" s="8"/>
      <c r="B156" s="414" t="s">
        <v>2</v>
      </c>
      <c r="C156" s="414"/>
      <c r="D156" s="414"/>
      <c r="E156" s="414" t="s">
        <v>3</v>
      </c>
      <c r="F156" s="414"/>
      <c r="G156" s="414"/>
      <c r="H156" s="414" t="s">
        <v>4</v>
      </c>
      <c r="I156" s="414"/>
      <c r="J156" s="414"/>
    </row>
    <row r="157" spans="1:14" ht="14.4" customHeight="1" x14ac:dyDescent="0.3">
      <c r="A157" s="8"/>
      <c r="B157" s="414" t="s">
        <v>96</v>
      </c>
      <c r="C157" s="414"/>
      <c r="D157" s="414"/>
      <c r="E157" s="414" t="s">
        <v>97</v>
      </c>
      <c r="F157" s="414"/>
      <c r="G157" s="414"/>
      <c r="H157" s="414" t="s">
        <v>98</v>
      </c>
      <c r="I157" s="414"/>
      <c r="J157" s="414"/>
    </row>
    <row r="158" spans="1:14" x14ac:dyDescent="0.3">
      <c r="A158" s="371" t="s">
        <v>99</v>
      </c>
      <c r="B158" s="370" t="s">
        <v>56</v>
      </c>
      <c r="C158" s="370" t="s">
        <v>68</v>
      </c>
      <c r="D158" s="370" t="s">
        <v>69</v>
      </c>
      <c r="E158" s="370" t="s">
        <v>56</v>
      </c>
      <c r="F158" s="370" t="s">
        <v>68</v>
      </c>
      <c r="G158" s="370" t="s">
        <v>69</v>
      </c>
      <c r="H158" s="370" t="s">
        <v>56</v>
      </c>
      <c r="I158" s="370" t="s">
        <v>68</v>
      </c>
      <c r="J158" s="370" t="s">
        <v>69</v>
      </c>
    </row>
    <row r="159" spans="1:14" x14ac:dyDescent="0.3">
      <c r="A159" s="16" t="s">
        <v>100</v>
      </c>
      <c r="B159" s="4">
        <v>153148</v>
      </c>
      <c r="C159" s="39"/>
      <c r="D159" s="39"/>
      <c r="E159" s="4">
        <v>153924</v>
      </c>
      <c r="F159" s="39">
        <v>776</v>
      </c>
      <c r="G159" s="5">
        <v>5.0000000000000001E-3</v>
      </c>
      <c r="H159" s="4">
        <v>137204</v>
      </c>
      <c r="I159" s="4">
        <v>-16720</v>
      </c>
      <c r="J159" s="5">
        <v>-0.109</v>
      </c>
    </row>
    <row r="160" spans="1:14" x14ac:dyDescent="0.3">
      <c r="A160" s="16" t="s">
        <v>31</v>
      </c>
      <c r="B160" s="4">
        <v>213472</v>
      </c>
      <c r="C160" s="39"/>
      <c r="D160" s="39"/>
      <c r="E160" s="4">
        <v>207046</v>
      </c>
      <c r="F160" s="4">
        <v>-6426</v>
      </c>
      <c r="G160" s="5">
        <v>-0.03</v>
      </c>
      <c r="H160" s="4">
        <v>172629</v>
      </c>
      <c r="I160" s="4">
        <v>-34417</v>
      </c>
      <c r="J160" s="5">
        <v>-0.16600000000000001</v>
      </c>
    </row>
    <row r="161" spans="1:10" x14ac:dyDescent="0.3">
      <c r="A161" s="16" t="s">
        <v>32</v>
      </c>
      <c r="B161" s="4">
        <v>269984</v>
      </c>
      <c r="C161" s="39"/>
      <c r="D161" s="39"/>
      <c r="E161" s="4">
        <v>261254</v>
      </c>
      <c r="F161" s="4">
        <v>-8730</v>
      </c>
      <c r="G161" s="5">
        <v>-3.2000000000000001E-2</v>
      </c>
      <c r="H161" s="4">
        <v>263617</v>
      </c>
      <c r="I161" s="4">
        <v>2363</v>
      </c>
      <c r="J161" s="5">
        <v>8.9999999999999993E-3</v>
      </c>
    </row>
    <row r="162" spans="1:10" x14ac:dyDescent="0.3">
      <c r="A162" s="16" t="s">
        <v>101</v>
      </c>
      <c r="B162" s="4">
        <v>255299</v>
      </c>
      <c r="C162" s="39"/>
      <c r="D162" s="39"/>
      <c r="E162" s="4">
        <v>240163</v>
      </c>
      <c r="F162" s="4">
        <v>-15136</v>
      </c>
      <c r="G162" s="5">
        <v>-5.8999999999999997E-2</v>
      </c>
      <c r="H162" s="4">
        <v>212400</v>
      </c>
      <c r="I162" s="4">
        <v>-27763</v>
      </c>
      <c r="J162" s="5">
        <v>-0.11600000000000001</v>
      </c>
    </row>
    <row r="163" spans="1:10" x14ac:dyDescent="0.3">
      <c r="A163" s="16" t="s">
        <v>12</v>
      </c>
      <c r="B163" s="4">
        <v>891903</v>
      </c>
      <c r="C163" s="39"/>
      <c r="D163" s="39"/>
      <c r="E163" s="4">
        <v>862387</v>
      </c>
      <c r="F163" s="4">
        <v>-29516</v>
      </c>
      <c r="G163" s="5">
        <v>-3.3000000000000002E-2</v>
      </c>
      <c r="H163" s="4">
        <v>785850</v>
      </c>
      <c r="I163" s="4">
        <v>-76537</v>
      </c>
      <c r="J163" s="5">
        <v>-8.8999999999999996E-2</v>
      </c>
    </row>
    <row r="165" spans="1:10" x14ac:dyDescent="0.3">
      <c r="A165" t="s">
        <v>102</v>
      </c>
    </row>
    <row r="166" spans="1:10" ht="14.4" customHeight="1" x14ac:dyDescent="0.3">
      <c r="A166" s="9"/>
      <c r="B166" s="424" t="s">
        <v>62</v>
      </c>
      <c r="C166" s="424"/>
      <c r="D166" s="424"/>
      <c r="E166" s="424"/>
      <c r="F166" s="424"/>
      <c r="G166" s="424"/>
      <c r="H166" s="424"/>
      <c r="I166" s="424"/>
      <c r="J166" s="424"/>
    </row>
    <row r="167" spans="1:10" ht="14.4" customHeight="1" x14ac:dyDescent="0.3">
      <c r="A167" s="9"/>
      <c r="B167" s="423" t="s">
        <v>2</v>
      </c>
      <c r="C167" s="423"/>
      <c r="D167" s="423"/>
      <c r="E167" s="423" t="s">
        <v>3</v>
      </c>
      <c r="F167" s="423"/>
      <c r="G167" s="423"/>
      <c r="H167" s="423" t="s">
        <v>4</v>
      </c>
      <c r="I167" s="423"/>
      <c r="J167" s="423"/>
    </row>
    <row r="168" spans="1:10" ht="14.4" customHeight="1" x14ac:dyDescent="0.3">
      <c r="A168" s="9"/>
      <c r="B168" s="423" t="s">
        <v>96</v>
      </c>
      <c r="C168" s="423"/>
      <c r="D168" s="423"/>
      <c r="E168" s="423" t="s">
        <v>97</v>
      </c>
      <c r="F168" s="423"/>
      <c r="G168" s="423"/>
      <c r="H168" s="423" t="s">
        <v>98</v>
      </c>
      <c r="I168" s="423"/>
      <c r="J168" s="423"/>
    </row>
    <row r="169" spans="1:10" x14ac:dyDescent="0.3">
      <c r="A169" s="39" t="s">
        <v>66</v>
      </c>
      <c r="B169" s="16" t="s">
        <v>56</v>
      </c>
      <c r="C169" s="16" t="s">
        <v>68</v>
      </c>
      <c r="D169" s="16" t="s">
        <v>69</v>
      </c>
      <c r="E169" s="16" t="s">
        <v>56</v>
      </c>
      <c r="F169" s="16" t="s">
        <v>68</v>
      </c>
      <c r="G169" s="16" t="s">
        <v>69</v>
      </c>
      <c r="H169" s="16" t="s">
        <v>56</v>
      </c>
      <c r="I169" s="16" t="s">
        <v>68</v>
      </c>
      <c r="J169" s="16" t="s">
        <v>69</v>
      </c>
    </row>
    <row r="170" spans="1:10" x14ac:dyDescent="0.3">
      <c r="A170" s="16" t="s">
        <v>70</v>
      </c>
      <c r="B170" s="4">
        <v>140026</v>
      </c>
      <c r="C170" s="39"/>
      <c r="D170" s="39"/>
      <c r="E170" s="4">
        <v>130205</v>
      </c>
      <c r="F170" s="4">
        <v>-9821</v>
      </c>
      <c r="G170" s="5">
        <v>-7.0000000000000007E-2</v>
      </c>
      <c r="H170" s="4">
        <v>131693</v>
      </c>
      <c r="I170" s="4">
        <v>1488</v>
      </c>
      <c r="J170" s="5">
        <v>1.0999999999999999E-2</v>
      </c>
    </row>
    <row r="171" spans="1:10" x14ac:dyDescent="0.3">
      <c r="A171" s="16" t="s">
        <v>71</v>
      </c>
      <c r="B171" s="4">
        <v>129958</v>
      </c>
      <c r="C171" s="39"/>
      <c r="D171" s="39"/>
      <c r="E171" s="4">
        <v>131049</v>
      </c>
      <c r="F171" s="4">
        <v>1091</v>
      </c>
      <c r="G171" s="5">
        <v>8.0000000000000002E-3</v>
      </c>
      <c r="H171" s="4">
        <v>131924</v>
      </c>
      <c r="I171" s="39">
        <v>875</v>
      </c>
      <c r="J171" s="5">
        <v>7.0000000000000001E-3</v>
      </c>
    </row>
    <row r="172" spans="1:10" x14ac:dyDescent="0.3">
      <c r="A172" s="16" t="s">
        <v>12</v>
      </c>
      <c r="B172" s="4">
        <v>269984</v>
      </c>
      <c r="C172" s="39"/>
      <c r="D172" s="39"/>
      <c r="E172" s="4">
        <v>261254</v>
      </c>
      <c r="F172" s="4">
        <v>-8730</v>
      </c>
      <c r="G172" s="5">
        <v>-3.2000000000000001E-2</v>
      </c>
      <c r="H172" s="4">
        <v>263617</v>
      </c>
      <c r="I172" s="4">
        <v>2363</v>
      </c>
      <c r="J172" s="5">
        <v>8.9999999999999993E-3</v>
      </c>
    </row>
    <row r="175" spans="1:10" x14ac:dyDescent="0.3">
      <c r="A175" t="s">
        <v>103</v>
      </c>
    </row>
    <row r="176" spans="1:10" ht="14.4" customHeight="1" x14ac:dyDescent="0.3">
      <c r="A176" s="9"/>
      <c r="B176" s="424" t="s">
        <v>62</v>
      </c>
      <c r="C176" s="424"/>
      <c r="D176" s="424"/>
      <c r="E176" s="424"/>
      <c r="F176" s="424"/>
      <c r="G176" s="424"/>
      <c r="H176" s="424"/>
      <c r="I176" s="424"/>
      <c r="J176" s="424"/>
    </row>
    <row r="177" spans="1:10" ht="14.4" customHeight="1" x14ac:dyDescent="0.3">
      <c r="A177" s="9"/>
      <c r="B177" s="423" t="s">
        <v>2</v>
      </c>
      <c r="C177" s="423"/>
      <c r="D177" s="423"/>
      <c r="E177" s="423" t="s">
        <v>3</v>
      </c>
      <c r="F177" s="423"/>
      <c r="G177" s="423"/>
      <c r="H177" s="423" t="s">
        <v>4</v>
      </c>
      <c r="I177" s="423"/>
      <c r="J177" s="423"/>
    </row>
    <row r="178" spans="1:10" ht="14.4" customHeight="1" x14ac:dyDescent="0.3">
      <c r="A178" s="9"/>
      <c r="B178" s="423" t="s">
        <v>96</v>
      </c>
      <c r="C178" s="423"/>
      <c r="D178" s="423"/>
      <c r="E178" s="423" t="s">
        <v>97</v>
      </c>
      <c r="F178" s="423"/>
      <c r="G178" s="423"/>
      <c r="H178" s="423" t="s">
        <v>98</v>
      </c>
      <c r="I178" s="423"/>
      <c r="J178" s="423"/>
    </row>
    <row r="179" spans="1:10" x14ac:dyDescent="0.3">
      <c r="A179" s="39" t="s">
        <v>90</v>
      </c>
      <c r="B179" s="16" t="s">
        <v>56</v>
      </c>
      <c r="C179" s="16" t="s">
        <v>68</v>
      </c>
      <c r="D179" s="16" t="s">
        <v>69</v>
      </c>
      <c r="E179" s="16" t="s">
        <v>56</v>
      </c>
      <c r="F179" s="16" t="s">
        <v>68</v>
      </c>
      <c r="G179" s="16" t="s">
        <v>69</v>
      </c>
      <c r="H179" s="16" t="s">
        <v>56</v>
      </c>
      <c r="I179" s="16" t="s">
        <v>68</v>
      </c>
      <c r="J179" s="16" t="s">
        <v>69</v>
      </c>
    </row>
    <row r="180" spans="1:10" x14ac:dyDescent="0.3">
      <c r="A180" s="16" t="s">
        <v>91</v>
      </c>
      <c r="B180" s="4">
        <v>175746</v>
      </c>
      <c r="C180" s="39"/>
      <c r="D180" s="39"/>
      <c r="E180" s="4">
        <v>166166</v>
      </c>
      <c r="F180" s="4">
        <v>-9580</v>
      </c>
      <c r="G180" s="5">
        <v>-5.5E-2</v>
      </c>
      <c r="H180" s="4">
        <v>167155</v>
      </c>
      <c r="I180" s="39">
        <v>989</v>
      </c>
      <c r="J180" s="5">
        <v>6.0000000000000001E-3</v>
      </c>
    </row>
    <row r="181" spans="1:10" x14ac:dyDescent="0.3">
      <c r="A181" s="16" t="s">
        <v>92</v>
      </c>
      <c r="B181" s="4">
        <v>94238</v>
      </c>
      <c r="C181" s="39"/>
      <c r="D181" s="39"/>
      <c r="E181" s="4">
        <v>95088</v>
      </c>
      <c r="F181" s="39">
        <v>850</v>
      </c>
      <c r="G181" s="5">
        <v>8.9999999999999993E-3</v>
      </c>
      <c r="H181" s="4">
        <v>96462</v>
      </c>
      <c r="I181" s="4">
        <v>1374</v>
      </c>
      <c r="J181" s="5">
        <v>1.4E-2</v>
      </c>
    </row>
    <row r="182" spans="1:10" x14ac:dyDescent="0.3">
      <c r="A182" s="16" t="s">
        <v>12</v>
      </c>
      <c r="B182" s="4">
        <v>269984</v>
      </c>
      <c r="C182" s="39"/>
      <c r="D182" s="39"/>
      <c r="E182" s="4">
        <v>261254</v>
      </c>
      <c r="F182" s="4">
        <v>-8730</v>
      </c>
      <c r="G182" s="5">
        <v>-3.2000000000000001E-2</v>
      </c>
      <c r="H182" s="4">
        <v>263617</v>
      </c>
      <c r="I182" s="4">
        <v>2363</v>
      </c>
      <c r="J182" s="5">
        <v>8.9999999999999993E-3</v>
      </c>
    </row>
    <row r="185" spans="1:10" x14ac:dyDescent="0.3">
      <c r="A185" t="s">
        <v>104</v>
      </c>
    </row>
    <row r="186" spans="1:10" ht="14.4" customHeight="1" x14ac:dyDescent="0.3">
      <c r="A186" s="8"/>
      <c r="B186" s="415" t="s">
        <v>62</v>
      </c>
      <c r="C186" s="415"/>
      <c r="D186" s="415"/>
      <c r="E186" s="415"/>
      <c r="F186" s="415"/>
      <c r="G186" s="415"/>
      <c r="H186" s="415"/>
      <c r="I186" s="415"/>
      <c r="J186" s="415"/>
    </row>
    <row r="187" spans="1:10" ht="14.4" customHeight="1" x14ac:dyDescent="0.3">
      <c r="A187" s="8"/>
      <c r="B187" s="414" t="s">
        <v>2</v>
      </c>
      <c r="C187" s="414"/>
      <c r="D187" s="414"/>
      <c r="E187" s="414" t="s">
        <v>3</v>
      </c>
      <c r="F187" s="414"/>
      <c r="G187" s="414"/>
      <c r="H187" s="414" t="s">
        <v>4</v>
      </c>
      <c r="I187" s="414"/>
      <c r="J187" s="414"/>
    </row>
    <row r="188" spans="1:10" ht="14.4" customHeight="1" x14ac:dyDescent="0.3">
      <c r="A188" s="8"/>
      <c r="B188" s="414" t="s">
        <v>96</v>
      </c>
      <c r="C188" s="414"/>
      <c r="D188" s="414"/>
      <c r="E188" s="414" t="s">
        <v>97</v>
      </c>
      <c r="F188" s="414"/>
      <c r="G188" s="414"/>
      <c r="H188" s="414" t="s">
        <v>98</v>
      </c>
      <c r="I188" s="414"/>
      <c r="J188" s="414"/>
    </row>
    <row r="189" spans="1:10" x14ac:dyDescent="0.3">
      <c r="A189" s="39" t="s">
        <v>87</v>
      </c>
      <c r="B189" s="16" t="s">
        <v>56</v>
      </c>
      <c r="C189" s="16" t="s">
        <v>68</v>
      </c>
      <c r="D189" s="16" t="s">
        <v>69</v>
      </c>
      <c r="E189" s="16" t="s">
        <v>56</v>
      </c>
      <c r="F189" s="16" t="s">
        <v>68</v>
      </c>
      <c r="G189" s="16" t="s">
        <v>69</v>
      </c>
      <c r="H189" s="16" t="s">
        <v>56</v>
      </c>
      <c r="I189" s="16" t="s">
        <v>68</v>
      </c>
      <c r="J189" s="16" t="s">
        <v>69</v>
      </c>
    </row>
    <row r="190" spans="1:10" x14ac:dyDescent="0.3">
      <c r="A190" s="16" t="s">
        <v>15</v>
      </c>
      <c r="B190" s="4">
        <v>113388</v>
      </c>
      <c r="C190" s="39"/>
      <c r="D190" s="39"/>
      <c r="E190" s="4">
        <v>104998</v>
      </c>
      <c r="F190" s="4">
        <v>-8390</v>
      </c>
      <c r="G190" s="5">
        <v>-7.3999999999999996E-2</v>
      </c>
      <c r="H190" s="4">
        <v>102823</v>
      </c>
      <c r="I190" s="4">
        <v>-2175</v>
      </c>
      <c r="J190" s="5">
        <v>-2.1000000000000001E-2</v>
      </c>
    </row>
    <row r="191" spans="1:10" x14ac:dyDescent="0.3">
      <c r="A191" s="16" t="s">
        <v>16</v>
      </c>
      <c r="B191" s="4">
        <v>12720</v>
      </c>
      <c r="C191" s="39"/>
      <c r="D191" s="39"/>
      <c r="E191" s="4">
        <v>12556</v>
      </c>
      <c r="F191" s="39">
        <v>-164</v>
      </c>
      <c r="G191" s="5">
        <v>-1.2999999999999999E-2</v>
      </c>
      <c r="H191" s="4">
        <v>12974</v>
      </c>
      <c r="I191" s="39">
        <v>418</v>
      </c>
      <c r="J191" s="5">
        <v>3.3000000000000002E-2</v>
      </c>
    </row>
    <row r="192" spans="1:10" x14ac:dyDescent="0.3">
      <c r="A192" s="16" t="s">
        <v>17</v>
      </c>
      <c r="B192" s="4">
        <v>34774</v>
      </c>
      <c r="C192" s="39"/>
      <c r="D192" s="39"/>
      <c r="E192" s="4">
        <v>32952</v>
      </c>
      <c r="F192" s="4">
        <v>-1822</v>
      </c>
      <c r="G192" s="5">
        <v>-5.1999999999999998E-2</v>
      </c>
      <c r="H192" s="4">
        <v>31002</v>
      </c>
      <c r="I192" s="4">
        <v>-1950</v>
      </c>
      <c r="J192" s="5">
        <v>-5.8999999999999997E-2</v>
      </c>
    </row>
    <row r="193" spans="1:10" x14ac:dyDescent="0.3">
      <c r="A193" s="16" t="s">
        <v>18</v>
      </c>
      <c r="B193" s="4">
        <v>43282</v>
      </c>
      <c r="C193" s="39"/>
      <c r="D193" s="39"/>
      <c r="E193" s="4">
        <v>43286</v>
      </c>
      <c r="F193" s="39">
        <v>4</v>
      </c>
      <c r="G193" s="5">
        <v>0</v>
      </c>
      <c r="H193" s="4">
        <v>44778</v>
      </c>
      <c r="I193" s="4">
        <v>1492</v>
      </c>
      <c r="J193" s="5">
        <v>3.4000000000000002E-2</v>
      </c>
    </row>
    <row r="194" spans="1:10" x14ac:dyDescent="0.3">
      <c r="A194" s="16" t="s">
        <v>88</v>
      </c>
      <c r="B194" s="4">
        <v>2271</v>
      </c>
      <c r="C194" s="39"/>
      <c r="D194" s="39"/>
      <c r="E194" s="4">
        <v>2159</v>
      </c>
      <c r="F194" s="39">
        <v>-112</v>
      </c>
      <c r="G194" s="5">
        <v>-4.9000000000000002E-2</v>
      </c>
      <c r="H194" s="4">
        <v>2210</v>
      </c>
      <c r="I194" s="39">
        <v>51</v>
      </c>
      <c r="J194" s="5">
        <v>2.4E-2</v>
      </c>
    </row>
    <row r="195" spans="1:10" x14ac:dyDescent="0.3">
      <c r="A195" s="16" t="s">
        <v>20</v>
      </c>
      <c r="B195" s="4">
        <v>13300</v>
      </c>
      <c r="C195" s="39"/>
      <c r="D195" s="39"/>
      <c r="E195" s="4">
        <v>12825</v>
      </c>
      <c r="F195" s="39">
        <v>-475</v>
      </c>
      <c r="G195" s="5">
        <v>-3.5999999999999997E-2</v>
      </c>
      <c r="H195" s="4">
        <v>13043</v>
      </c>
      <c r="I195" s="39">
        <v>218</v>
      </c>
      <c r="J195" s="5">
        <v>1.7000000000000001E-2</v>
      </c>
    </row>
    <row r="196" spans="1:10" x14ac:dyDescent="0.3">
      <c r="A196" s="16" t="s">
        <v>21</v>
      </c>
      <c r="B196" s="4">
        <v>50249</v>
      </c>
      <c r="C196" s="39"/>
      <c r="D196" s="39"/>
      <c r="E196" s="4">
        <v>52478</v>
      </c>
      <c r="F196" s="4">
        <v>2229</v>
      </c>
      <c r="G196" s="5">
        <v>4.3999999999999997E-2</v>
      </c>
      <c r="H196" s="4">
        <v>56787</v>
      </c>
      <c r="I196" s="4">
        <v>4309</v>
      </c>
      <c r="J196" s="5">
        <v>8.2000000000000003E-2</v>
      </c>
    </row>
    <row r="197" spans="1:10" x14ac:dyDescent="0.3">
      <c r="A197" s="16" t="s">
        <v>12</v>
      </c>
      <c r="B197" s="4">
        <v>269984</v>
      </c>
      <c r="C197" s="39"/>
      <c r="D197" s="39"/>
      <c r="E197" s="4">
        <v>261254</v>
      </c>
      <c r="F197" s="4">
        <v>-8730</v>
      </c>
      <c r="G197" s="5">
        <v>-3.2000000000000001E-2</v>
      </c>
      <c r="H197" s="4">
        <v>263617</v>
      </c>
      <c r="I197" s="4">
        <v>2363</v>
      </c>
      <c r="J197" s="5">
        <v>8.9999999999999993E-3</v>
      </c>
    </row>
    <row r="199" spans="1:10" x14ac:dyDescent="0.3">
      <c r="A199" t="s">
        <v>105</v>
      </c>
    </row>
    <row r="200" spans="1:10" ht="14.4" customHeight="1" x14ac:dyDescent="0.3">
      <c r="A200" s="8"/>
      <c r="B200" s="415" t="s">
        <v>62</v>
      </c>
      <c r="C200" s="415"/>
      <c r="D200" s="415"/>
      <c r="E200" s="415"/>
      <c r="F200" s="415"/>
      <c r="G200" s="415"/>
      <c r="H200" s="415"/>
      <c r="I200" s="415"/>
      <c r="J200" s="415"/>
    </row>
    <row r="201" spans="1:10" ht="14.4" customHeight="1" x14ac:dyDescent="0.3">
      <c r="A201" s="8"/>
      <c r="B201" s="414" t="s">
        <v>2</v>
      </c>
      <c r="C201" s="414"/>
      <c r="D201" s="414"/>
      <c r="E201" s="414" t="s">
        <v>3</v>
      </c>
      <c r="F201" s="414"/>
      <c r="G201" s="414"/>
      <c r="H201" s="414" t="s">
        <v>4</v>
      </c>
      <c r="I201" s="414"/>
      <c r="J201" s="414"/>
    </row>
    <row r="202" spans="1:10" ht="14.4" customHeight="1" x14ac:dyDescent="0.3">
      <c r="A202" s="8"/>
      <c r="B202" s="414" t="s">
        <v>96</v>
      </c>
      <c r="C202" s="414"/>
      <c r="D202" s="414"/>
      <c r="E202" s="414" t="s">
        <v>97</v>
      </c>
      <c r="F202" s="414"/>
      <c r="G202" s="414"/>
      <c r="H202" s="414" t="s">
        <v>98</v>
      </c>
      <c r="I202" s="414"/>
      <c r="J202" s="414"/>
    </row>
    <row r="203" spans="1:10" x14ac:dyDescent="0.3">
      <c r="A203" s="39" t="s">
        <v>78</v>
      </c>
      <c r="B203" s="16" t="s">
        <v>56</v>
      </c>
      <c r="C203" s="16" t="s">
        <v>68</v>
      </c>
      <c r="D203" s="16" t="s">
        <v>69</v>
      </c>
      <c r="E203" s="16" t="s">
        <v>56</v>
      </c>
      <c r="F203" s="16" t="s">
        <v>68</v>
      </c>
      <c r="G203" s="16" t="s">
        <v>69</v>
      </c>
      <c r="H203" s="16" t="s">
        <v>56</v>
      </c>
      <c r="I203" s="16" t="s">
        <v>68</v>
      </c>
      <c r="J203" s="16" t="s">
        <v>69</v>
      </c>
    </row>
    <row r="204" spans="1:10" x14ac:dyDescent="0.3">
      <c r="A204" s="16" t="s">
        <v>79</v>
      </c>
      <c r="B204" s="4">
        <v>14139</v>
      </c>
      <c r="C204" s="39"/>
      <c r="D204" s="39"/>
      <c r="E204" s="4">
        <v>12787</v>
      </c>
      <c r="F204" s="4">
        <v>-1352</v>
      </c>
      <c r="G204" s="5">
        <v>-9.6000000000000002E-2</v>
      </c>
      <c r="H204" s="4">
        <v>14771</v>
      </c>
      <c r="I204" s="4">
        <v>1984</v>
      </c>
      <c r="J204" s="5">
        <v>0.155</v>
      </c>
    </row>
    <row r="205" spans="1:10" x14ac:dyDescent="0.3">
      <c r="A205" s="16" t="s">
        <v>80</v>
      </c>
      <c r="B205" s="4">
        <v>43113</v>
      </c>
      <c r="C205" s="39"/>
      <c r="D205" s="39"/>
      <c r="E205" s="4">
        <v>40768</v>
      </c>
      <c r="F205" s="4">
        <v>-2345</v>
      </c>
      <c r="G205" s="5">
        <v>-5.3999999999999999E-2</v>
      </c>
      <c r="H205" s="4">
        <v>41338</v>
      </c>
      <c r="I205" s="39">
        <v>570</v>
      </c>
      <c r="J205" s="5">
        <v>1.4E-2</v>
      </c>
    </row>
    <row r="206" spans="1:10" x14ac:dyDescent="0.3">
      <c r="A206" s="16" t="s">
        <v>81</v>
      </c>
      <c r="B206" s="4">
        <v>120077</v>
      </c>
      <c r="C206" s="39"/>
      <c r="D206" s="39"/>
      <c r="E206" s="4">
        <v>116450</v>
      </c>
      <c r="F206" s="4">
        <v>-3627</v>
      </c>
      <c r="G206" s="5">
        <v>-0.03</v>
      </c>
      <c r="H206" s="4">
        <v>117264</v>
      </c>
      <c r="I206" s="39">
        <v>814</v>
      </c>
      <c r="J206" s="5">
        <v>7.0000000000000001E-3</v>
      </c>
    </row>
    <row r="207" spans="1:10" x14ac:dyDescent="0.3">
      <c r="A207" s="16" t="s">
        <v>82</v>
      </c>
      <c r="B207" s="4">
        <v>27521</v>
      </c>
      <c r="C207" s="39"/>
      <c r="D207" s="39"/>
      <c r="E207" s="4">
        <v>26980</v>
      </c>
      <c r="F207" s="39">
        <v>-541</v>
      </c>
      <c r="G207" s="5">
        <v>-0.02</v>
      </c>
      <c r="H207" s="4">
        <v>28319</v>
      </c>
      <c r="I207" s="4">
        <v>1339</v>
      </c>
      <c r="J207" s="5">
        <v>0.05</v>
      </c>
    </row>
    <row r="208" spans="1:10" x14ac:dyDescent="0.3">
      <c r="A208" s="16" t="s">
        <v>83</v>
      </c>
      <c r="B208" s="4">
        <v>6039</v>
      </c>
      <c r="C208" s="39"/>
      <c r="D208" s="39"/>
      <c r="E208" s="4">
        <v>5852</v>
      </c>
      <c r="F208" s="39">
        <v>-187</v>
      </c>
      <c r="G208" s="5">
        <v>-3.1E-2</v>
      </c>
      <c r="H208" s="4">
        <v>5029</v>
      </c>
      <c r="I208" s="39">
        <v>-823</v>
      </c>
      <c r="J208" s="5">
        <v>-0.14099999999999999</v>
      </c>
    </row>
    <row r="209" spans="1:16" x14ac:dyDescent="0.3">
      <c r="A209" s="16" t="s">
        <v>84</v>
      </c>
      <c r="B209" s="4">
        <v>5159</v>
      </c>
      <c r="C209" s="39"/>
      <c r="D209" s="39"/>
      <c r="E209" s="4">
        <v>5273</v>
      </c>
      <c r="F209" s="39">
        <v>114</v>
      </c>
      <c r="G209" s="5">
        <v>2.1999999999999999E-2</v>
      </c>
      <c r="H209" s="4">
        <v>5258</v>
      </c>
      <c r="I209" s="39">
        <v>-15</v>
      </c>
      <c r="J209" s="5">
        <v>-3.0000000000000001E-3</v>
      </c>
    </row>
    <row r="210" spans="1:16" x14ac:dyDescent="0.3">
      <c r="A210" s="16" t="s">
        <v>85</v>
      </c>
      <c r="B210" s="4">
        <v>53936</v>
      </c>
      <c r="C210" s="39"/>
      <c r="D210" s="39"/>
      <c r="E210" s="4">
        <v>53144</v>
      </c>
      <c r="F210" s="39">
        <v>-792</v>
      </c>
      <c r="G210" s="5">
        <v>-1.4999999999999999E-2</v>
      </c>
      <c r="H210" s="4">
        <v>51638</v>
      </c>
      <c r="I210" s="4">
        <v>-1506</v>
      </c>
      <c r="J210" s="5">
        <v>-2.8000000000000001E-2</v>
      </c>
    </row>
    <row r="211" spans="1:16" x14ac:dyDescent="0.3">
      <c r="A211" s="16" t="s">
        <v>12</v>
      </c>
      <c r="B211" s="4">
        <v>269984</v>
      </c>
      <c r="C211" s="39"/>
      <c r="D211" s="39"/>
      <c r="E211" s="4">
        <v>261254</v>
      </c>
      <c r="F211" s="4">
        <v>-8730</v>
      </c>
      <c r="G211" s="5">
        <v>-3.2000000000000001E-2</v>
      </c>
      <c r="H211" s="4">
        <v>263617</v>
      </c>
      <c r="I211" s="4">
        <v>2363</v>
      </c>
      <c r="J211" s="5">
        <v>8.9999999999999993E-3</v>
      </c>
    </row>
    <row r="214" spans="1:16" x14ac:dyDescent="0.3">
      <c r="A214" t="s">
        <v>106</v>
      </c>
    </row>
    <row r="215" spans="1:16" ht="14.4" customHeight="1" x14ac:dyDescent="0.3">
      <c r="A215" s="9"/>
      <c r="B215" s="9"/>
      <c r="C215" s="415" t="s">
        <v>62</v>
      </c>
      <c r="D215" s="415"/>
      <c r="E215" s="415"/>
      <c r="F215" s="415"/>
      <c r="G215" s="415"/>
      <c r="H215" s="415"/>
      <c r="I215" s="415"/>
      <c r="J215" s="415"/>
      <c r="K215" s="415"/>
    </row>
    <row r="216" spans="1:16" ht="14.4" customHeight="1" x14ac:dyDescent="0.3">
      <c r="A216" s="9"/>
      <c r="B216" s="9"/>
      <c r="C216" s="414" t="s">
        <v>2</v>
      </c>
      <c r="D216" s="414"/>
      <c r="E216" s="414"/>
      <c r="F216" s="414" t="s">
        <v>3</v>
      </c>
      <c r="G216" s="414"/>
      <c r="H216" s="414"/>
      <c r="I216" s="414" t="s">
        <v>4</v>
      </c>
      <c r="J216" s="414"/>
      <c r="K216" s="414"/>
    </row>
    <row r="217" spans="1:16" ht="14.4" customHeight="1" x14ac:dyDescent="0.3">
      <c r="A217" s="9"/>
      <c r="B217" s="9"/>
      <c r="C217" s="414" t="s">
        <v>96</v>
      </c>
      <c r="D217" s="414"/>
      <c r="E217" s="414"/>
      <c r="F217" s="414" t="s">
        <v>97</v>
      </c>
      <c r="G217" s="414"/>
      <c r="H217" s="414"/>
      <c r="I217" s="414" t="s">
        <v>98</v>
      </c>
      <c r="J217" s="414"/>
      <c r="K217" s="414"/>
    </row>
    <row r="218" spans="1:16" x14ac:dyDescent="0.3">
      <c r="A218" s="39" t="s">
        <v>78</v>
      </c>
      <c r="B218" s="39" t="s">
        <v>87</v>
      </c>
      <c r="C218" s="16" t="s">
        <v>56</v>
      </c>
      <c r="D218" s="16" t="s">
        <v>68</v>
      </c>
      <c r="E218" s="16" t="s">
        <v>69</v>
      </c>
      <c r="F218" s="16" t="s">
        <v>56</v>
      </c>
      <c r="G218" s="16" t="s">
        <v>68</v>
      </c>
      <c r="H218" s="16" t="s">
        <v>69</v>
      </c>
      <c r="I218" s="16" t="s">
        <v>56</v>
      </c>
      <c r="J218" s="16" t="s">
        <v>68</v>
      </c>
      <c r="K218" s="16" t="s">
        <v>69</v>
      </c>
    </row>
    <row r="219" spans="1:16" ht="14.4" customHeight="1" x14ac:dyDescent="0.3">
      <c r="A219" s="423" t="s">
        <v>79</v>
      </c>
      <c r="B219" s="16" t="s">
        <v>15</v>
      </c>
      <c r="C219" s="4">
        <v>5867</v>
      </c>
      <c r="D219" s="39"/>
      <c r="E219" s="39"/>
      <c r="F219" s="4">
        <v>5007</v>
      </c>
      <c r="G219" s="39">
        <v>-860</v>
      </c>
      <c r="H219" s="5">
        <v>-0.14699999999999999</v>
      </c>
      <c r="I219" s="4">
        <v>5830</v>
      </c>
      <c r="J219" s="39">
        <v>823</v>
      </c>
      <c r="K219" s="5">
        <v>0.16400000000000001</v>
      </c>
      <c r="P219" s="14">
        <f>I219/SUM(I219:I225)</f>
        <v>0.39469230248459819</v>
      </c>
    </row>
    <row r="220" spans="1:16" ht="14.4" customHeight="1" x14ac:dyDescent="0.3">
      <c r="A220" s="423"/>
      <c r="B220" s="16" t="s">
        <v>16</v>
      </c>
      <c r="C220" s="4">
        <v>1352</v>
      </c>
      <c r="D220" s="39"/>
      <c r="E220" s="39"/>
      <c r="F220" s="4">
        <v>1234</v>
      </c>
      <c r="G220" s="39">
        <v>-118</v>
      </c>
      <c r="H220" s="5">
        <v>-8.6999999999999994E-2</v>
      </c>
      <c r="I220" s="4">
        <v>1404</v>
      </c>
      <c r="J220" s="39">
        <v>170</v>
      </c>
      <c r="K220" s="5">
        <v>0.13800000000000001</v>
      </c>
      <c r="L220" t="s">
        <v>107</v>
      </c>
      <c r="M220">
        <f>SUM(J220:J224)</f>
        <v>759</v>
      </c>
      <c r="P220" s="5">
        <f>I220/SUM(I219:I225)</f>
        <v>9.5051113668675108E-2</v>
      </c>
    </row>
    <row r="221" spans="1:16" ht="14.4" customHeight="1" x14ac:dyDescent="0.3">
      <c r="A221" s="423"/>
      <c r="B221" s="16" t="s">
        <v>17</v>
      </c>
      <c r="C221" s="39">
        <v>945</v>
      </c>
      <c r="D221" s="39"/>
      <c r="E221" s="39"/>
      <c r="F221" s="39">
        <v>852</v>
      </c>
      <c r="G221" s="39">
        <v>-93</v>
      </c>
      <c r="H221" s="5">
        <v>-9.8000000000000004E-2</v>
      </c>
      <c r="I221" s="39">
        <v>971</v>
      </c>
      <c r="J221" s="39">
        <v>119</v>
      </c>
      <c r="K221" s="5">
        <v>0.14000000000000001</v>
      </c>
      <c r="P221" s="5">
        <f>I221/SUM(I219:I225)</f>
        <v>6.5736916931825873E-2</v>
      </c>
    </row>
    <row r="222" spans="1:16" ht="14.4" customHeight="1" x14ac:dyDescent="0.3">
      <c r="A222" s="423"/>
      <c r="B222" s="16" t="s">
        <v>18</v>
      </c>
      <c r="C222" s="4">
        <v>2249</v>
      </c>
      <c r="D222" s="39"/>
      <c r="E222" s="39"/>
      <c r="F222" s="4">
        <v>2173</v>
      </c>
      <c r="G222" s="39">
        <v>-76</v>
      </c>
      <c r="H222" s="5">
        <v>-3.4000000000000002E-2</v>
      </c>
      <c r="I222" s="4">
        <v>2392</v>
      </c>
      <c r="J222" s="39">
        <v>219</v>
      </c>
      <c r="K222" s="5">
        <v>0.10100000000000001</v>
      </c>
      <c r="M222" t="s">
        <v>18</v>
      </c>
      <c r="N222" t="s">
        <v>108</v>
      </c>
      <c r="O222">
        <v>219</v>
      </c>
      <c r="P222" s="5">
        <f>I222/SUM(I219:I225)</f>
        <v>0.1619389343984835</v>
      </c>
    </row>
    <row r="223" spans="1:16" ht="14.4" customHeight="1" x14ac:dyDescent="0.3">
      <c r="A223" s="423"/>
      <c r="B223" s="16" t="s">
        <v>88</v>
      </c>
      <c r="C223" s="39">
        <v>95</v>
      </c>
      <c r="D223" s="39"/>
      <c r="E223" s="39"/>
      <c r="F223" s="39">
        <v>94</v>
      </c>
      <c r="G223" s="39">
        <v>-1</v>
      </c>
      <c r="H223" s="5">
        <v>-1.0999999999999999E-2</v>
      </c>
      <c r="I223" s="39">
        <v>118</v>
      </c>
      <c r="J223" s="39">
        <v>24</v>
      </c>
      <c r="K223" s="5">
        <v>0.255</v>
      </c>
      <c r="N223" t="s">
        <v>109</v>
      </c>
      <c r="O223">
        <v>-15</v>
      </c>
      <c r="P223" s="5">
        <f>I223/SUM(I219:I225)</f>
        <v>7.9886263624669961E-3</v>
      </c>
    </row>
    <row r="224" spans="1:16" ht="14.4" customHeight="1" x14ac:dyDescent="0.3">
      <c r="A224" s="423"/>
      <c r="B224" s="16" t="s">
        <v>20</v>
      </c>
      <c r="C224" s="4">
        <v>1070</v>
      </c>
      <c r="D224" s="39"/>
      <c r="E224" s="39"/>
      <c r="F224" s="39">
        <v>865</v>
      </c>
      <c r="G224" s="39">
        <v>-205</v>
      </c>
      <c r="H224" s="5">
        <v>-0.192</v>
      </c>
      <c r="I224" s="4">
        <v>1092</v>
      </c>
      <c r="J224" s="39">
        <v>227</v>
      </c>
      <c r="K224" s="5">
        <v>0.26200000000000001</v>
      </c>
      <c r="N224" t="s">
        <v>110</v>
      </c>
      <c r="O224">
        <v>58</v>
      </c>
      <c r="P224" s="5">
        <f>I224/SUM(I219:I225)</f>
        <v>7.3928643964525087E-2</v>
      </c>
    </row>
    <row r="225" spans="1:16" ht="14.4" customHeight="1" x14ac:dyDescent="0.3">
      <c r="A225" s="423"/>
      <c r="B225" s="16" t="s">
        <v>21</v>
      </c>
      <c r="C225" s="4">
        <v>2561</v>
      </c>
      <c r="D225" s="39"/>
      <c r="E225" s="39"/>
      <c r="F225" s="4">
        <v>2562</v>
      </c>
      <c r="G225" s="39">
        <v>1</v>
      </c>
      <c r="H225" s="5">
        <v>0</v>
      </c>
      <c r="I225" s="4">
        <v>2964</v>
      </c>
      <c r="J225" s="39">
        <v>402</v>
      </c>
      <c r="K225" s="5">
        <v>0.157</v>
      </c>
      <c r="N225" t="s">
        <v>111</v>
      </c>
      <c r="O225">
        <v>1091</v>
      </c>
      <c r="P225" s="5">
        <f>I225/SUM(I219:I225)</f>
        <v>0.20066346218942521</v>
      </c>
    </row>
    <row r="226" spans="1:16" ht="14.4" customHeight="1" x14ac:dyDescent="0.3">
      <c r="A226" s="423" t="s">
        <v>80</v>
      </c>
      <c r="B226" s="16" t="s">
        <v>15</v>
      </c>
      <c r="C226" s="4">
        <v>20019</v>
      </c>
      <c r="D226" s="39"/>
      <c r="E226" s="39"/>
      <c r="F226" s="4">
        <v>18538</v>
      </c>
      <c r="G226" s="4">
        <v>-1481</v>
      </c>
      <c r="H226" s="5">
        <v>-7.3999999999999996E-2</v>
      </c>
      <c r="I226" s="4">
        <v>19074</v>
      </c>
      <c r="J226" s="39">
        <v>536</v>
      </c>
      <c r="K226" s="5">
        <v>2.9000000000000001E-2</v>
      </c>
      <c r="N226" t="s">
        <v>112</v>
      </c>
      <c r="O226">
        <v>-173</v>
      </c>
    </row>
    <row r="227" spans="1:16" ht="14.4" customHeight="1" x14ac:dyDescent="0.3">
      <c r="A227" s="423"/>
      <c r="B227" s="16" t="s">
        <v>16</v>
      </c>
      <c r="C227" s="4">
        <v>2654</v>
      </c>
      <c r="D227" s="39"/>
      <c r="E227" s="39"/>
      <c r="F227" s="4">
        <v>2750</v>
      </c>
      <c r="G227" s="39">
        <v>96</v>
      </c>
      <c r="H227" s="5">
        <v>3.5999999999999997E-2</v>
      </c>
      <c r="I227" s="4">
        <v>2643</v>
      </c>
      <c r="J227" s="39">
        <v>-107</v>
      </c>
      <c r="K227" s="5">
        <v>-3.9E-2</v>
      </c>
      <c r="N227" t="s">
        <v>113</v>
      </c>
      <c r="O227">
        <v>18</v>
      </c>
    </row>
    <row r="228" spans="1:16" ht="14.4" customHeight="1" x14ac:dyDescent="0.3">
      <c r="A228" s="423"/>
      <c r="B228" s="16" t="s">
        <v>17</v>
      </c>
      <c r="C228" s="4">
        <v>4508</v>
      </c>
      <c r="D228" s="39"/>
      <c r="E228" s="39"/>
      <c r="F228" s="4">
        <v>4256</v>
      </c>
      <c r="G228" s="39">
        <v>-252</v>
      </c>
      <c r="H228" s="5">
        <v>-5.6000000000000001E-2</v>
      </c>
      <c r="I228" s="4">
        <v>4207</v>
      </c>
      <c r="J228" s="39">
        <v>-49</v>
      </c>
      <c r="K228" s="5">
        <v>-1.2E-2</v>
      </c>
      <c r="N228" t="s">
        <v>114</v>
      </c>
      <c r="O228">
        <v>294</v>
      </c>
    </row>
    <row r="229" spans="1:16" ht="14.4" customHeight="1" x14ac:dyDescent="0.3">
      <c r="A229" s="423"/>
      <c r="B229" s="16" t="s">
        <v>18</v>
      </c>
      <c r="C229" s="4">
        <v>6749</v>
      </c>
      <c r="D229" s="39"/>
      <c r="E229" s="39"/>
      <c r="F229" s="4">
        <v>6719</v>
      </c>
      <c r="G229" s="39">
        <v>-30</v>
      </c>
      <c r="H229" s="5">
        <v>-4.0000000000000001E-3</v>
      </c>
      <c r="I229" s="4">
        <v>6704</v>
      </c>
      <c r="J229" s="39">
        <v>-15</v>
      </c>
      <c r="K229" s="5">
        <v>-2E-3</v>
      </c>
      <c r="P229" s="7">
        <f>O222/ABS(SUM(O222:O228))</f>
        <v>0.14678284182305629</v>
      </c>
    </row>
    <row r="230" spans="1:16" ht="14.4" customHeight="1" x14ac:dyDescent="0.3">
      <c r="A230" s="423"/>
      <c r="B230" s="16" t="s">
        <v>88</v>
      </c>
      <c r="C230" s="39">
        <v>343</v>
      </c>
      <c r="D230" s="39"/>
      <c r="E230" s="39"/>
      <c r="F230" s="39">
        <v>313</v>
      </c>
      <c r="G230" s="39">
        <v>-30</v>
      </c>
      <c r="H230" s="5">
        <v>-8.6999999999999994E-2</v>
      </c>
      <c r="I230" s="39">
        <v>300</v>
      </c>
      <c r="J230" s="39">
        <v>-13</v>
      </c>
      <c r="K230" s="5">
        <v>-4.2000000000000003E-2</v>
      </c>
      <c r="P230" s="7">
        <f>O225/ABS(SUM(O222:O228))</f>
        <v>0.73123324396782841</v>
      </c>
    </row>
    <row r="231" spans="1:16" ht="14.4" customHeight="1" x14ac:dyDescent="0.3">
      <c r="A231" s="423"/>
      <c r="B231" s="16" t="s">
        <v>20</v>
      </c>
      <c r="C231" s="4">
        <v>2275</v>
      </c>
      <c r="D231" s="39"/>
      <c r="E231" s="39"/>
      <c r="F231" s="4">
        <v>2078</v>
      </c>
      <c r="G231" s="39">
        <v>-197</v>
      </c>
      <c r="H231" s="5">
        <v>-8.6999999999999994E-2</v>
      </c>
      <c r="I231" s="4">
        <v>2068</v>
      </c>
      <c r="J231" s="39">
        <v>-10</v>
      </c>
      <c r="K231" s="5">
        <v>-5.0000000000000001E-3</v>
      </c>
    </row>
    <row r="232" spans="1:16" ht="14.4" customHeight="1" x14ac:dyDescent="0.3">
      <c r="A232" s="423"/>
      <c r="B232" s="16" t="s">
        <v>21</v>
      </c>
      <c r="C232" s="4">
        <v>6565</v>
      </c>
      <c r="D232" s="39"/>
      <c r="E232" s="39"/>
      <c r="F232" s="4">
        <v>6114</v>
      </c>
      <c r="G232" s="39">
        <v>-451</v>
      </c>
      <c r="H232" s="5">
        <v>-6.9000000000000006E-2</v>
      </c>
      <c r="I232" s="4">
        <v>6342</v>
      </c>
      <c r="J232" s="39">
        <v>228</v>
      </c>
      <c r="K232" s="5">
        <v>3.6999999999999998E-2</v>
      </c>
      <c r="M232" t="s">
        <v>16</v>
      </c>
      <c r="N232" t="s">
        <v>108</v>
      </c>
      <c r="O232">
        <v>170</v>
      </c>
    </row>
    <row r="233" spans="1:16" ht="14.4" customHeight="1" x14ac:dyDescent="0.3">
      <c r="A233" s="423" t="s">
        <v>81</v>
      </c>
      <c r="B233" s="16" t="s">
        <v>15</v>
      </c>
      <c r="C233" s="4">
        <v>58796</v>
      </c>
      <c r="D233" s="39"/>
      <c r="E233" s="39"/>
      <c r="F233" s="4">
        <v>52956</v>
      </c>
      <c r="G233" s="4">
        <v>-5840</v>
      </c>
      <c r="H233" s="5">
        <v>-9.9000000000000005E-2</v>
      </c>
      <c r="I233" s="4">
        <v>50434</v>
      </c>
      <c r="J233" s="4">
        <v>-2522</v>
      </c>
      <c r="K233" s="5">
        <v>-4.8000000000000001E-2</v>
      </c>
      <c r="N233" t="s">
        <v>109</v>
      </c>
      <c r="O233">
        <v>-107</v>
      </c>
    </row>
    <row r="234" spans="1:16" ht="14.4" customHeight="1" x14ac:dyDescent="0.3">
      <c r="A234" s="423"/>
      <c r="B234" s="16" t="s">
        <v>16</v>
      </c>
      <c r="C234" s="4">
        <v>5623</v>
      </c>
      <c r="D234" s="39"/>
      <c r="E234" s="39"/>
      <c r="F234" s="4">
        <v>5494</v>
      </c>
      <c r="G234" s="39">
        <v>-129</v>
      </c>
      <c r="H234" s="5">
        <v>-2.3E-2</v>
      </c>
      <c r="I234" s="4">
        <v>5621</v>
      </c>
      <c r="J234" s="39">
        <v>127</v>
      </c>
      <c r="K234" s="5">
        <v>2.3E-2</v>
      </c>
      <c r="N234" t="s">
        <v>110</v>
      </c>
      <c r="O234">
        <v>127</v>
      </c>
    </row>
    <row r="235" spans="1:16" ht="14.4" customHeight="1" x14ac:dyDescent="0.3">
      <c r="A235" s="423"/>
      <c r="B235" s="16" t="s">
        <v>17</v>
      </c>
      <c r="C235" s="4">
        <v>14797</v>
      </c>
      <c r="D235" s="39"/>
      <c r="E235" s="39"/>
      <c r="F235" s="4">
        <v>13247</v>
      </c>
      <c r="G235" s="4">
        <v>-1550</v>
      </c>
      <c r="H235" s="5">
        <v>-0.105</v>
      </c>
      <c r="I235" s="4">
        <v>12605</v>
      </c>
      <c r="J235" s="39">
        <v>-642</v>
      </c>
      <c r="K235" s="5">
        <v>-4.8000000000000001E-2</v>
      </c>
      <c r="N235" t="s">
        <v>111</v>
      </c>
      <c r="O235">
        <v>146</v>
      </c>
    </row>
    <row r="236" spans="1:16" ht="14.4" customHeight="1" x14ac:dyDescent="0.3">
      <c r="A236" s="423"/>
      <c r="B236" s="16" t="s">
        <v>18</v>
      </c>
      <c r="C236" s="4">
        <v>19493</v>
      </c>
      <c r="D236" s="39"/>
      <c r="E236" s="39"/>
      <c r="F236" s="4">
        <v>19550</v>
      </c>
      <c r="G236" s="39">
        <v>57</v>
      </c>
      <c r="H236" s="5">
        <v>3.0000000000000001E-3</v>
      </c>
      <c r="I236" s="4">
        <v>19608</v>
      </c>
      <c r="J236" s="39">
        <v>58</v>
      </c>
      <c r="K236" s="5">
        <v>3.0000000000000001E-3</v>
      </c>
      <c r="N236" t="s">
        <v>112</v>
      </c>
      <c r="O236">
        <v>-22</v>
      </c>
    </row>
    <row r="237" spans="1:16" ht="14.4" customHeight="1" x14ac:dyDescent="0.3">
      <c r="A237" s="423"/>
      <c r="B237" s="16" t="s">
        <v>88</v>
      </c>
      <c r="C237" s="4">
        <v>1011</v>
      </c>
      <c r="D237" s="39"/>
      <c r="E237" s="39"/>
      <c r="F237" s="39">
        <v>902</v>
      </c>
      <c r="G237" s="39">
        <v>-109</v>
      </c>
      <c r="H237" s="5">
        <v>-0.108</v>
      </c>
      <c r="I237" s="39">
        <v>902</v>
      </c>
      <c r="J237" s="39">
        <v>0</v>
      </c>
      <c r="K237" s="5">
        <v>0</v>
      </c>
      <c r="N237" t="s">
        <v>113</v>
      </c>
      <c r="O237">
        <v>38</v>
      </c>
    </row>
    <row r="238" spans="1:16" ht="14.4" customHeight="1" x14ac:dyDescent="0.3">
      <c r="A238" s="423"/>
      <c r="B238" s="16" t="s">
        <v>20</v>
      </c>
      <c r="C238" s="4">
        <v>6234</v>
      </c>
      <c r="D238" s="39"/>
      <c r="E238" s="39"/>
      <c r="F238" s="4">
        <v>6118</v>
      </c>
      <c r="G238" s="39">
        <v>-116</v>
      </c>
      <c r="H238" s="5">
        <v>-1.9E-2</v>
      </c>
      <c r="I238" s="4">
        <v>5973</v>
      </c>
      <c r="J238" s="39">
        <v>-145</v>
      </c>
      <c r="K238" s="5">
        <v>-2.4E-2</v>
      </c>
      <c r="N238" t="s">
        <v>114</v>
      </c>
      <c r="O238">
        <v>66</v>
      </c>
    </row>
    <row r="239" spans="1:16" ht="14.4" customHeight="1" x14ac:dyDescent="0.3">
      <c r="A239" s="423"/>
      <c r="B239" s="16" t="s">
        <v>21</v>
      </c>
      <c r="C239" s="4">
        <v>14123</v>
      </c>
      <c r="D239" s="39"/>
      <c r="E239" s="39"/>
      <c r="F239" s="4">
        <v>18183</v>
      </c>
      <c r="G239" s="4">
        <v>4060</v>
      </c>
      <c r="H239" s="5">
        <v>0.28699999999999998</v>
      </c>
      <c r="I239" s="4">
        <v>22121</v>
      </c>
      <c r="J239" s="4">
        <v>3938</v>
      </c>
      <c r="K239" s="5">
        <v>0.217</v>
      </c>
      <c r="P239" s="7">
        <f>O232/ABS(SUM(O232:O238))</f>
        <v>0.40669856459330145</v>
      </c>
    </row>
    <row r="240" spans="1:16" ht="14.4" customHeight="1" x14ac:dyDescent="0.3">
      <c r="A240" s="423" t="s">
        <v>82</v>
      </c>
      <c r="B240" s="16" t="s">
        <v>15</v>
      </c>
      <c r="C240" s="4">
        <v>9591</v>
      </c>
      <c r="D240" s="39"/>
      <c r="E240" s="39"/>
      <c r="F240" s="4">
        <v>9132</v>
      </c>
      <c r="G240" s="39">
        <v>-459</v>
      </c>
      <c r="H240" s="5">
        <v>-4.8000000000000001E-2</v>
      </c>
      <c r="I240" s="4">
        <v>9085</v>
      </c>
      <c r="J240" s="39">
        <v>-47</v>
      </c>
      <c r="K240" s="5">
        <v>-5.0000000000000001E-3</v>
      </c>
      <c r="P240" s="7">
        <f>O235/ABS(SUM(O232:O238))</f>
        <v>0.34928229665071769</v>
      </c>
    </row>
    <row r="241" spans="1:16" ht="14.4" customHeight="1" x14ac:dyDescent="0.3">
      <c r="A241" s="423"/>
      <c r="B241" s="16" t="s">
        <v>16</v>
      </c>
      <c r="C241" s="4">
        <v>1225</v>
      </c>
      <c r="D241" s="39"/>
      <c r="E241" s="39"/>
      <c r="F241" s="4">
        <v>1192</v>
      </c>
      <c r="G241" s="39">
        <v>-33</v>
      </c>
      <c r="H241" s="5">
        <v>-2.7E-2</v>
      </c>
      <c r="I241" s="4">
        <v>1338</v>
      </c>
      <c r="J241" s="39">
        <v>146</v>
      </c>
      <c r="K241" s="5">
        <v>0.122</v>
      </c>
    </row>
    <row r="242" spans="1:16" ht="14.4" customHeight="1" x14ac:dyDescent="0.3">
      <c r="A242" s="423"/>
      <c r="B242" s="16" t="s">
        <v>17</v>
      </c>
      <c r="C242" s="4">
        <v>4865</v>
      </c>
      <c r="D242" s="39"/>
      <c r="E242" s="39"/>
      <c r="F242" s="4">
        <v>4796</v>
      </c>
      <c r="G242" s="39">
        <v>-69</v>
      </c>
      <c r="H242" s="5">
        <v>-1.4E-2</v>
      </c>
      <c r="I242" s="4">
        <v>4625</v>
      </c>
      <c r="J242" s="39">
        <v>-171</v>
      </c>
      <c r="K242" s="5">
        <v>-3.5999999999999997E-2</v>
      </c>
      <c r="M242" t="s">
        <v>15</v>
      </c>
      <c r="N242" t="s">
        <v>108</v>
      </c>
      <c r="O242">
        <v>823</v>
      </c>
    </row>
    <row r="243" spans="1:16" ht="14.4" customHeight="1" x14ac:dyDescent="0.3">
      <c r="A243" s="423"/>
      <c r="B243" s="16" t="s">
        <v>18</v>
      </c>
      <c r="C243" s="4">
        <v>6124</v>
      </c>
      <c r="D243" s="39"/>
      <c r="E243" s="39"/>
      <c r="F243" s="4">
        <v>6024</v>
      </c>
      <c r="G243" s="39">
        <v>-100</v>
      </c>
      <c r="H243" s="5">
        <v>-1.6E-2</v>
      </c>
      <c r="I243" s="4">
        <v>7115</v>
      </c>
      <c r="J243" s="4">
        <v>1091</v>
      </c>
      <c r="K243" s="5">
        <v>0.18099999999999999</v>
      </c>
      <c r="N243" t="s">
        <v>109</v>
      </c>
      <c r="O243">
        <v>536</v>
      </c>
    </row>
    <row r="244" spans="1:16" ht="14.4" customHeight="1" x14ac:dyDescent="0.3">
      <c r="A244" s="423"/>
      <c r="B244" s="16" t="s">
        <v>88</v>
      </c>
      <c r="C244" s="39">
        <v>326</v>
      </c>
      <c r="D244" s="39"/>
      <c r="E244" s="39"/>
      <c r="F244" s="39">
        <v>377</v>
      </c>
      <c r="G244" s="39">
        <v>51</v>
      </c>
      <c r="H244" s="5">
        <v>0.156</v>
      </c>
      <c r="I244" s="39">
        <v>392</v>
      </c>
      <c r="J244" s="39">
        <v>15</v>
      </c>
      <c r="K244" s="5">
        <v>0.04</v>
      </c>
      <c r="N244" t="s">
        <v>110</v>
      </c>
      <c r="O244">
        <v>-2522</v>
      </c>
    </row>
    <row r="245" spans="1:16" ht="14.4" customHeight="1" x14ac:dyDescent="0.3">
      <c r="A245" s="423"/>
      <c r="B245" s="16" t="s">
        <v>20</v>
      </c>
      <c r="C245" s="4">
        <v>1092</v>
      </c>
      <c r="D245" s="39"/>
      <c r="E245" s="39"/>
      <c r="F245" s="4">
        <v>1028</v>
      </c>
      <c r="G245" s="39">
        <v>-64</v>
      </c>
      <c r="H245" s="5">
        <v>-5.8999999999999997E-2</v>
      </c>
      <c r="I245" s="4">
        <v>1214</v>
      </c>
      <c r="J245" s="39">
        <v>186</v>
      </c>
      <c r="K245" s="5">
        <v>0.18099999999999999</v>
      </c>
      <c r="N245" t="s">
        <v>111</v>
      </c>
      <c r="O245">
        <v>-47</v>
      </c>
    </row>
    <row r="246" spans="1:16" ht="14.4" customHeight="1" x14ac:dyDescent="0.3">
      <c r="A246" s="423"/>
      <c r="B246" s="16" t="s">
        <v>21</v>
      </c>
      <c r="C246" s="4">
        <v>4298</v>
      </c>
      <c r="D246" s="39"/>
      <c r="E246" s="39"/>
      <c r="F246" s="4">
        <v>4431</v>
      </c>
      <c r="G246" s="39">
        <v>133</v>
      </c>
      <c r="H246" s="5">
        <v>3.1E-2</v>
      </c>
      <c r="I246" s="4">
        <v>4550</v>
      </c>
      <c r="J246" s="39">
        <v>119</v>
      </c>
      <c r="K246" s="5">
        <v>2.7E-2</v>
      </c>
      <c r="N246" t="s">
        <v>112</v>
      </c>
      <c r="O246">
        <v>-310</v>
      </c>
    </row>
    <row r="247" spans="1:16" ht="14.4" customHeight="1" x14ac:dyDescent="0.3">
      <c r="A247" s="423" t="s">
        <v>83</v>
      </c>
      <c r="B247" s="16" t="s">
        <v>15</v>
      </c>
      <c r="C247" s="4">
        <v>1979</v>
      </c>
      <c r="D247" s="39"/>
      <c r="E247" s="39"/>
      <c r="F247" s="4">
        <v>1883</v>
      </c>
      <c r="G247" s="39">
        <v>-96</v>
      </c>
      <c r="H247" s="5">
        <v>-4.9000000000000002E-2</v>
      </c>
      <c r="I247" s="4">
        <v>1573</v>
      </c>
      <c r="J247" s="39">
        <v>-310</v>
      </c>
      <c r="K247" s="5">
        <v>-0.16500000000000001</v>
      </c>
      <c r="N247" t="s">
        <v>113</v>
      </c>
      <c r="O247">
        <v>-77</v>
      </c>
    </row>
    <row r="248" spans="1:16" ht="14.4" customHeight="1" x14ac:dyDescent="0.3">
      <c r="A248" s="423"/>
      <c r="B248" s="16" t="s">
        <v>16</v>
      </c>
      <c r="C248" s="39">
        <v>87</v>
      </c>
      <c r="D248" s="39"/>
      <c r="E248" s="39"/>
      <c r="F248" s="39">
        <v>90</v>
      </c>
      <c r="G248" s="39">
        <v>3</v>
      </c>
      <c r="H248" s="5">
        <v>3.4000000000000002E-2</v>
      </c>
      <c r="I248" s="39">
        <v>68</v>
      </c>
      <c r="J248" s="39">
        <v>-22</v>
      </c>
      <c r="K248" s="5">
        <v>-0.24399999999999999</v>
      </c>
      <c r="N248" t="s">
        <v>114</v>
      </c>
      <c r="O248">
        <v>-578</v>
      </c>
    </row>
    <row r="249" spans="1:16" ht="14.4" customHeight="1" x14ac:dyDescent="0.3">
      <c r="A249" s="423"/>
      <c r="B249" s="16" t="s">
        <v>17</v>
      </c>
      <c r="C249" s="39">
        <v>706</v>
      </c>
      <c r="D249" s="39"/>
      <c r="E249" s="39"/>
      <c r="F249" s="39">
        <v>774</v>
      </c>
      <c r="G249" s="39">
        <v>68</v>
      </c>
      <c r="H249" s="5">
        <v>9.6000000000000002E-2</v>
      </c>
      <c r="I249" s="39">
        <v>580</v>
      </c>
      <c r="J249" s="39">
        <v>-194</v>
      </c>
      <c r="K249" s="5">
        <v>-0.251</v>
      </c>
      <c r="P249" s="7">
        <f>O242/ABS(SUM(O242:O248))</f>
        <v>0.37839080459770114</v>
      </c>
    </row>
    <row r="250" spans="1:16" ht="14.4" customHeight="1" x14ac:dyDescent="0.3">
      <c r="A250" s="423"/>
      <c r="B250" s="16" t="s">
        <v>18</v>
      </c>
      <c r="C250" s="4">
        <v>1612</v>
      </c>
      <c r="D250" s="39"/>
      <c r="E250" s="39"/>
      <c r="F250" s="4">
        <v>1524</v>
      </c>
      <c r="G250" s="39">
        <v>-88</v>
      </c>
      <c r="H250" s="5">
        <v>-5.5E-2</v>
      </c>
      <c r="I250" s="4">
        <v>1351</v>
      </c>
      <c r="J250" s="39">
        <v>-173</v>
      </c>
      <c r="K250" s="5">
        <v>-0.114</v>
      </c>
      <c r="P250" s="7">
        <f>ABS(O245)/ABS(SUM(O242:O248))</f>
        <v>2.1609195402298852E-2</v>
      </c>
    </row>
    <row r="251" spans="1:16" ht="14.4" customHeight="1" x14ac:dyDescent="0.3">
      <c r="A251" s="423"/>
      <c r="B251" s="16" t="s">
        <v>88</v>
      </c>
      <c r="C251" s="39">
        <v>92</v>
      </c>
      <c r="D251" s="39"/>
      <c r="E251" s="39"/>
      <c r="F251" s="39">
        <v>61</v>
      </c>
      <c r="G251" s="39">
        <v>-31</v>
      </c>
      <c r="H251" s="5">
        <v>-0.33700000000000002</v>
      </c>
      <c r="I251" s="39">
        <v>72</v>
      </c>
      <c r="J251" s="39">
        <v>11</v>
      </c>
      <c r="K251" s="5">
        <v>0.18</v>
      </c>
    </row>
    <row r="252" spans="1:16" ht="14.4" customHeight="1" x14ac:dyDescent="0.3">
      <c r="A252" s="423"/>
      <c r="B252" s="16" t="s">
        <v>20</v>
      </c>
      <c r="C252" s="39">
        <v>192</v>
      </c>
      <c r="D252" s="39"/>
      <c r="E252" s="39"/>
      <c r="F252" s="39">
        <v>237</v>
      </c>
      <c r="G252" s="39">
        <v>45</v>
      </c>
      <c r="H252" s="5">
        <v>0.23400000000000001</v>
      </c>
      <c r="I252" s="39">
        <v>156</v>
      </c>
      <c r="J252" s="39">
        <v>-81</v>
      </c>
      <c r="K252" s="5">
        <v>-0.34200000000000003</v>
      </c>
    </row>
    <row r="253" spans="1:16" ht="14.4" customHeight="1" x14ac:dyDescent="0.3">
      <c r="A253" s="423"/>
      <c r="B253" s="16" t="s">
        <v>21</v>
      </c>
      <c r="C253" s="4">
        <v>1371</v>
      </c>
      <c r="D253" s="39"/>
      <c r="E253" s="39"/>
      <c r="F253" s="4">
        <v>1283</v>
      </c>
      <c r="G253" s="39">
        <v>-88</v>
      </c>
      <c r="H253" s="5">
        <v>-6.4000000000000001E-2</v>
      </c>
      <c r="I253" s="4">
        <v>1229</v>
      </c>
      <c r="J253" s="39">
        <v>-54</v>
      </c>
      <c r="K253" s="5">
        <v>-4.2000000000000003E-2</v>
      </c>
    </row>
    <row r="254" spans="1:16" ht="14.4" customHeight="1" x14ac:dyDescent="0.3">
      <c r="A254" s="423" t="s">
        <v>84</v>
      </c>
      <c r="B254" s="16" t="s">
        <v>15</v>
      </c>
      <c r="C254" s="4">
        <v>2353</v>
      </c>
      <c r="D254" s="39"/>
      <c r="E254" s="39"/>
      <c r="F254" s="4">
        <v>2422</v>
      </c>
      <c r="G254" s="39">
        <v>69</v>
      </c>
      <c r="H254" s="5">
        <v>2.9000000000000001E-2</v>
      </c>
      <c r="I254" s="4">
        <v>2345</v>
      </c>
      <c r="J254" s="39">
        <v>-77</v>
      </c>
      <c r="K254" s="5">
        <v>-3.2000000000000001E-2</v>
      </c>
    </row>
    <row r="255" spans="1:16" ht="14.4" customHeight="1" x14ac:dyDescent="0.3">
      <c r="A255" s="423"/>
      <c r="B255" s="16" t="s">
        <v>16</v>
      </c>
      <c r="C255" s="39">
        <v>248</v>
      </c>
      <c r="D255" s="39"/>
      <c r="E255" s="39"/>
      <c r="F255" s="39">
        <v>216</v>
      </c>
      <c r="G255" s="39">
        <v>-32</v>
      </c>
      <c r="H255" s="5">
        <v>-0.129</v>
      </c>
      <c r="I255" s="39">
        <v>254</v>
      </c>
      <c r="J255" s="39">
        <v>38</v>
      </c>
      <c r="K255" s="5">
        <v>0.17599999999999999</v>
      </c>
    </row>
    <row r="256" spans="1:16" ht="14.4" customHeight="1" x14ac:dyDescent="0.3">
      <c r="A256" s="423"/>
      <c r="B256" s="16" t="s">
        <v>17</v>
      </c>
      <c r="C256" s="39">
        <v>691</v>
      </c>
      <c r="D256" s="39"/>
      <c r="E256" s="39"/>
      <c r="F256" s="39">
        <v>659</v>
      </c>
      <c r="G256" s="39">
        <v>-32</v>
      </c>
      <c r="H256" s="5">
        <v>-4.5999999999999999E-2</v>
      </c>
      <c r="I256" s="39">
        <v>660</v>
      </c>
      <c r="J256" s="39">
        <v>1</v>
      </c>
      <c r="K256" s="5">
        <v>2E-3</v>
      </c>
    </row>
    <row r="257" spans="1:11" ht="14.4" customHeight="1" x14ac:dyDescent="0.3">
      <c r="A257" s="423"/>
      <c r="B257" s="16" t="s">
        <v>18</v>
      </c>
      <c r="C257" s="39">
        <v>708</v>
      </c>
      <c r="D257" s="39"/>
      <c r="E257" s="39"/>
      <c r="F257" s="39">
        <v>838</v>
      </c>
      <c r="G257" s="39">
        <v>130</v>
      </c>
      <c r="H257" s="5">
        <v>0.184</v>
      </c>
      <c r="I257" s="39">
        <v>856</v>
      </c>
      <c r="J257" s="39">
        <v>18</v>
      </c>
      <c r="K257" s="5">
        <v>2.1000000000000001E-2</v>
      </c>
    </row>
    <row r="258" spans="1:11" ht="14.4" customHeight="1" x14ac:dyDescent="0.3">
      <c r="A258" s="423"/>
      <c r="B258" s="16" t="s">
        <v>88</v>
      </c>
      <c r="C258" s="39">
        <v>30</v>
      </c>
      <c r="D258" s="39"/>
      <c r="E258" s="39"/>
      <c r="F258" s="39">
        <v>34</v>
      </c>
      <c r="G258" s="39">
        <v>4</v>
      </c>
      <c r="H258" s="5">
        <v>0.13300000000000001</v>
      </c>
      <c r="I258" s="39">
        <v>32</v>
      </c>
      <c r="J258" s="39">
        <v>-2</v>
      </c>
      <c r="K258" s="5">
        <v>-5.8999999999999997E-2</v>
      </c>
    </row>
    <row r="259" spans="1:11" ht="14.4" customHeight="1" x14ac:dyDescent="0.3">
      <c r="A259" s="423"/>
      <c r="B259" s="16" t="s">
        <v>20</v>
      </c>
      <c r="C259" s="39">
        <v>304</v>
      </c>
      <c r="D259" s="39"/>
      <c r="E259" s="39"/>
      <c r="F259" s="39">
        <v>275</v>
      </c>
      <c r="G259" s="39">
        <v>-29</v>
      </c>
      <c r="H259" s="5">
        <v>-9.5000000000000001E-2</v>
      </c>
      <c r="I259" s="39">
        <v>240</v>
      </c>
      <c r="J259" s="39">
        <v>-35</v>
      </c>
      <c r="K259" s="5">
        <v>-0.127</v>
      </c>
    </row>
    <row r="260" spans="1:11" ht="14.4" customHeight="1" x14ac:dyDescent="0.3">
      <c r="A260" s="423"/>
      <c r="B260" s="16" t="s">
        <v>21</v>
      </c>
      <c r="C260" s="39">
        <v>825</v>
      </c>
      <c r="D260" s="39"/>
      <c r="E260" s="39"/>
      <c r="F260" s="39">
        <v>829</v>
      </c>
      <c r="G260" s="39">
        <v>4</v>
      </c>
      <c r="H260" s="5">
        <v>5.0000000000000001E-3</v>
      </c>
      <c r="I260" s="39">
        <v>871</v>
      </c>
      <c r="J260" s="39">
        <v>42</v>
      </c>
      <c r="K260" s="5">
        <v>5.0999999999999997E-2</v>
      </c>
    </row>
    <row r="261" spans="1:11" ht="14.4" customHeight="1" x14ac:dyDescent="0.3">
      <c r="A261" s="423" t="s">
        <v>85</v>
      </c>
      <c r="B261" s="16" t="s">
        <v>15</v>
      </c>
      <c r="C261" s="4">
        <v>14783</v>
      </c>
      <c r="D261" s="39"/>
      <c r="E261" s="39"/>
      <c r="F261" s="4">
        <v>15060</v>
      </c>
      <c r="G261" s="39">
        <v>277</v>
      </c>
      <c r="H261" s="5">
        <v>1.9E-2</v>
      </c>
      <c r="I261" s="4">
        <v>14482</v>
      </c>
      <c r="J261" s="39">
        <v>-578</v>
      </c>
      <c r="K261" s="5">
        <v>-3.7999999999999999E-2</v>
      </c>
    </row>
    <row r="262" spans="1:11" ht="14.4" customHeight="1" x14ac:dyDescent="0.3">
      <c r="A262" s="423"/>
      <c r="B262" s="16" t="s">
        <v>16</v>
      </c>
      <c r="C262" s="4">
        <v>1531</v>
      </c>
      <c r="D262" s="39"/>
      <c r="E262" s="39"/>
      <c r="F262" s="4">
        <v>1580</v>
      </c>
      <c r="G262" s="39">
        <v>49</v>
      </c>
      <c r="H262" s="5">
        <v>3.2000000000000001E-2</v>
      </c>
      <c r="I262" s="4">
        <v>1646</v>
      </c>
      <c r="J262" s="39">
        <v>66</v>
      </c>
      <c r="K262" s="5">
        <v>4.2000000000000003E-2</v>
      </c>
    </row>
    <row r="263" spans="1:11" ht="14.4" customHeight="1" x14ac:dyDescent="0.3">
      <c r="A263" s="423"/>
      <c r="B263" s="16" t="s">
        <v>17</v>
      </c>
      <c r="C263" s="4">
        <v>8262</v>
      </c>
      <c r="D263" s="39"/>
      <c r="E263" s="39"/>
      <c r="F263" s="4">
        <v>8368</v>
      </c>
      <c r="G263" s="39">
        <v>106</v>
      </c>
      <c r="H263" s="5">
        <v>1.2999999999999999E-2</v>
      </c>
      <c r="I263" s="4">
        <v>7354</v>
      </c>
      <c r="J263" s="4">
        <v>-1014</v>
      </c>
      <c r="K263" s="5">
        <v>-0.121</v>
      </c>
    </row>
    <row r="264" spans="1:11" ht="14.4" customHeight="1" x14ac:dyDescent="0.3">
      <c r="A264" s="423"/>
      <c r="B264" s="16" t="s">
        <v>18</v>
      </c>
      <c r="C264" s="4">
        <v>6347</v>
      </c>
      <c r="D264" s="39"/>
      <c r="E264" s="39"/>
      <c r="F264" s="4">
        <v>6458</v>
      </c>
      <c r="G264" s="39">
        <v>111</v>
      </c>
      <c r="H264" s="5">
        <v>1.7000000000000001E-2</v>
      </c>
      <c r="I264" s="4">
        <v>6752</v>
      </c>
      <c r="J264" s="39">
        <v>294</v>
      </c>
      <c r="K264" s="5">
        <v>4.5999999999999999E-2</v>
      </c>
    </row>
    <row r="265" spans="1:11" ht="14.4" customHeight="1" x14ac:dyDescent="0.3">
      <c r="A265" s="423"/>
      <c r="B265" s="16" t="s">
        <v>88</v>
      </c>
      <c r="C265" s="39">
        <v>374</v>
      </c>
      <c r="D265" s="39"/>
      <c r="E265" s="39"/>
      <c r="F265" s="39">
        <v>378</v>
      </c>
      <c r="G265" s="39">
        <v>4</v>
      </c>
      <c r="H265" s="5">
        <v>1.0999999999999999E-2</v>
      </c>
      <c r="I265" s="39">
        <v>394</v>
      </c>
      <c r="J265" s="39">
        <v>16</v>
      </c>
      <c r="K265" s="5">
        <v>4.2000000000000003E-2</v>
      </c>
    </row>
    <row r="266" spans="1:11" ht="14.4" customHeight="1" x14ac:dyDescent="0.3">
      <c r="A266" s="423"/>
      <c r="B266" s="16" t="s">
        <v>20</v>
      </c>
      <c r="C266" s="4">
        <v>2133</v>
      </c>
      <c r="D266" s="39"/>
      <c r="E266" s="39"/>
      <c r="F266" s="4">
        <v>2224</v>
      </c>
      <c r="G266" s="39">
        <v>91</v>
      </c>
      <c r="H266" s="5">
        <v>4.2999999999999997E-2</v>
      </c>
      <c r="I266" s="4">
        <v>2300</v>
      </c>
      <c r="J266" s="39">
        <v>76</v>
      </c>
      <c r="K266" s="5">
        <v>3.4000000000000002E-2</v>
      </c>
    </row>
    <row r="267" spans="1:11" ht="14.4" customHeight="1" x14ac:dyDescent="0.3">
      <c r="A267" s="423"/>
      <c r="B267" s="16" t="s">
        <v>21</v>
      </c>
      <c r="C267" s="4">
        <v>20506</v>
      </c>
      <c r="D267" s="39"/>
      <c r="E267" s="39"/>
      <c r="F267" s="4">
        <v>19076</v>
      </c>
      <c r="G267" s="4">
        <v>-1430</v>
      </c>
      <c r="H267" s="5">
        <v>-7.0000000000000007E-2</v>
      </c>
      <c r="I267" s="4">
        <v>18710</v>
      </c>
      <c r="J267" s="39">
        <v>-366</v>
      </c>
      <c r="K267" s="5">
        <v>-1.9E-2</v>
      </c>
    </row>
    <row r="268" spans="1:11" ht="14.4" customHeight="1" x14ac:dyDescent="0.3">
      <c r="A268" s="423" t="s">
        <v>12</v>
      </c>
      <c r="B268" s="423"/>
      <c r="C268" s="4">
        <v>269984</v>
      </c>
      <c r="D268" s="39"/>
      <c r="E268" s="39"/>
      <c r="F268" s="4">
        <v>261254</v>
      </c>
      <c r="G268" s="4">
        <v>-8730</v>
      </c>
      <c r="H268" s="5">
        <v>-3.2000000000000001E-2</v>
      </c>
      <c r="I268" s="4">
        <v>263617</v>
      </c>
      <c r="J268" s="4">
        <v>2363</v>
      </c>
      <c r="K268" s="5">
        <v>8.9999999999999993E-3</v>
      </c>
    </row>
    <row r="270" spans="1:11" x14ac:dyDescent="0.3">
      <c r="A270" t="s">
        <v>115</v>
      </c>
    </row>
    <row r="271" spans="1:11" ht="14.4" customHeight="1" x14ac:dyDescent="0.3">
      <c r="A271" s="9"/>
      <c r="B271" s="9"/>
      <c r="C271" s="415" t="s">
        <v>62</v>
      </c>
      <c r="D271" s="415"/>
      <c r="E271" s="415"/>
      <c r="F271" s="415"/>
      <c r="G271" s="415"/>
      <c r="H271" s="415"/>
      <c r="I271" s="415"/>
      <c r="J271" s="415"/>
      <c r="K271" s="415"/>
    </row>
    <row r="272" spans="1:11" ht="14.4" customHeight="1" x14ac:dyDescent="0.3">
      <c r="A272" s="9"/>
      <c r="B272" s="9"/>
      <c r="C272" s="414" t="s">
        <v>2</v>
      </c>
      <c r="D272" s="414"/>
      <c r="E272" s="414"/>
      <c r="F272" s="414" t="s">
        <v>3</v>
      </c>
      <c r="G272" s="414"/>
      <c r="H272" s="414"/>
      <c r="I272" s="414" t="s">
        <v>4</v>
      </c>
      <c r="J272" s="414"/>
      <c r="K272" s="414"/>
    </row>
    <row r="273" spans="1:11" ht="14.4" customHeight="1" x14ac:dyDescent="0.3">
      <c r="A273" s="9"/>
      <c r="B273" s="9"/>
      <c r="C273" s="414" t="s">
        <v>96</v>
      </c>
      <c r="D273" s="414"/>
      <c r="E273" s="414"/>
      <c r="F273" s="414" t="s">
        <v>97</v>
      </c>
      <c r="G273" s="414"/>
      <c r="H273" s="414"/>
      <c r="I273" s="414" t="s">
        <v>98</v>
      </c>
      <c r="J273" s="414"/>
      <c r="K273" s="414"/>
    </row>
    <row r="274" spans="1:11" x14ac:dyDescent="0.3">
      <c r="A274" s="39" t="s">
        <v>78</v>
      </c>
      <c r="B274" s="39" t="s">
        <v>94</v>
      </c>
      <c r="C274" s="16" t="s">
        <v>56</v>
      </c>
      <c r="D274" s="16" t="s">
        <v>68</v>
      </c>
      <c r="E274" s="16" t="s">
        <v>69</v>
      </c>
      <c r="F274" s="16" t="s">
        <v>56</v>
      </c>
      <c r="G274" s="16" t="s">
        <v>68</v>
      </c>
      <c r="H274" s="16" t="s">
        <v>69</v>
      </c>
      <c r="I274" s="16" t="s">
        <v>56</v>
      </c>
      <c r="J274" s="16" t="s">
        <v>68</v>
      </c>
      <c r="K274" s="16" t="s">
        <v>69</v>
      </c>
    </row>
    <row r="275" spans="1:11" ht="14.4" customHeight="1" x14ac:dyDescent="0.3">
      <c r="A275" s="423" t="s">
        <v>79</v>
      </c>
      <c r="B275" s="16" t="s">
        <v>26</v>
      </c>
      <c r="C275" s="4">
        <v>6889</v>
      </c>
      <c r="D275" s="39"/>
      <c r="E275" s="39"/>
      <c r="F275" s="4">
        <v>6305</v>
      </c>
      <c r="G275" s="39">
        <v>-584</v>
      </c>
      <c r="H275" s="5">
        <v>-8.5000000000000006E-2</v>
      </c>
      <c r="I275" s="4">
        <v>6937</v>
      </c>
      <c r="J275" s="39">
        <v>632</v>
      </c>
      <c r="K275" s="5">
        <v>0.1</v>
      </c>
    </row>
    <row r="276" spans="1:11" ht="14.4" customHeight="1" x14ac:dyDescent="0.3">
      <c r="A276" s="423"/>
      <c r="B276" s="16" t="s">
        <v>27</v>
      </c>
      <c r="C276" s="4">
        <v>6933</v>
      </c>
      <c r="D276" s="39"/>
      <c r="E276" s="39"/>
      <c r="F276" s="4">
        <v>6185</v>
      </c>
      <c r="G276" s="39">
        <v>-748</v>
      </c>
      <c r="H276" s="5">
        <v>-0.108</v>
      </c>
      <c r="I276" s="4">
        <v>7451</v>
      </c>
      <c r="J276" s="4">
        <v>1266</v>
      </c>
      <c r="K276" s="5">
        <v>0.20499999999999999</v>
      </c>
    </row>
    <row r="277" spans="1:11" ht="14.4" customHeight="1" x14ac:dyDescent="0.3">
      <c r="A277" s="423"/>
      <c r="B277" s="16" t="s">
        <v>21</v>
      </c>
      <c r="C277" s="39">
        <v>317</v>
      </c>
      <c r="D277" s="39"/>
      <c r="E277" s="39"/>
      <c r="F277" s="39">
        <v>297</v>
      </c>
      <c r="G277" s="39">
        <v>-20</v>
      </c>
      <c r="H277" s="5">
        <v>-6.3E-2</v>
      </c>
      <c r="I277" s="39">
        <v>383</v>
      </c>
      <c r="J277" s="39">
        <v>86</v>
      </c>
      <c r="K277" s="5">
        <v>0.28999999999999998</v>
      </c>
    </row>
    <row r="278" spans="1:11" ht="14.4" customHeight="1" x14ac:dyDescent="0.3">
      <c r="A278" s="423" t="s">
        <v>80</v>
      </c>
      <c r="B278" s="16" t="s">
        <v>26</v>
      </c>
      <c r="C278" s="4">
        <v>18408</v>
      </c>
      <c r="D278" s="39"/>
      <c r="E278" s="39"/>
      <c r="F278" s="4">
        <v>17457</v>
      </c>
      <c r="G278" s="39">
        <v>-951</v>
      </c>
      <c r="H278" s="5">
        <v>-5.1999999999999998E-2</v>
      </c>
      <c r="I278" s="4">
        <v>16676</v>
      </c>
      <c r="J278" s="39">
        <v>-781</v>
      </c>
      <c r="K278" s="5">
        <v>-4.4999999999999998E-2</v>
      </c>
    </row>
    <row r="279" spans="1:11" ht="14.4" customHeight="1" x14ac:dyDescent="0.3">
      <c r="A279" s="423"/>
      <c r="B279" s="16" t="s">
        <v>27</v>
      </c>
      <c r="C279" s="4">
        <v>24004</v>
      </c>
      <c r="D279" s="39"/>
      <c r="E279" s="39"/>
      <c r="F279" s="4">
        <v>22618</v>
      </c>
      <c r="G279" s="4">
        <v>-1386</v>
      </c>
      <c r="H279" s="5">
        <v>-5.8000000000000003E-2</v>
      </c>
      <c r="I279" s="4">
        <v>23883</v>
      </c>
      <c r="J279" s="4">
        <v>1265</v>
      </c>
      <c r="K279" s="5">
        <v>5.6000000000000001E-2</v>
      </c>
    </row>
    <row r="280" spans="1:11" ht="14.4" customHeight="1" x14ac:dyDescent="0.3">
      <c r="A280" s="423"/>
      <c r="B280" s="16" t="s">
        <v>21</v>
      </c>
      <c r="C280" s="39">
        <v>701</v>
      </c>
      <c r="D280" s="39"/>
      <c r="E280" s="39"/>
      <c r="F280" s="39">
        <v>693</v>
      </c>
      <c r="G280" s="39">
        <v>-8</v>
      </c>
      <c r="H280" s="5">
        <v>-1.0999999999999999E-2</v>
      </c>
      <c r="I280" s="39">
        <v>779</v>
      </c>
      <c r="J280" s="39">
        <v>86</v>
      </c>
      <c r="K280" s="5">
        <v>0.124</v>
      </c>
    </row>
    <row r="281" spans="1:11" ht="14.4" customHeight="1" x14ac:dyDescent="0.3">
      <c r="A281" s="423" t="s">
        <v>81</v>
      </c>
      <c r="B281" s="16" t="s">
        <v>26</v>
      </c>
      <c r="C281" s="4">
        <v>50052</v>
      </c>
      <c r="D281" s="39"/>
      <c r="E281" s="39"/>
      <c r="F281" s="4">
        <v>48307</v>
      </c>
      <c r="G281" s="4">
        <v>-1745</v>
      </c>
      <c r="H281" s="5">
        <v>-3.5000000000000003E-2</v>
      </c>
      <c r="I281" s="4">
        <v>46199</v>
      </c>
      <c r="J281" s="4">
        <v>-2108</v>
      </c>
      <c r="K281" s="5">
        <v>-4.3999999999999997E-2</v>
      </c>
    </row>
    <row r="282" spans="1:11" ht="14.4" customHeight="1" x14ac:dyDescent="0.3">
      <c r="A282" s="423"/>
      <c r="B282" s="16" t="s">
        <v>27</v>
      </c>
      <c r="C282" s="4">
        <v>68283</v>
      </c>
      <c r="D282" s="39"/>
      <c r="E282" s="39"/>
      <c r="F282" s="4">
        <v>66305</v>
      </c>
      <c r="G282" s="4">
        <v>-1978</v>
      </c>
      <c r="H282" s="5">
        <v>-2.9000000000000001E-2</v>
      </c>
      <c r="I282" s="4">
        <v>69191</v>
      </c>
      <c r="J282" s="4">
        <v>2886</v>
      </c>
      <c r="K282" s="5">
        <v>4.3999999999999997E-2</v>
      </c>
    </row>
    <row r="283" spans="1:11" ht="14.4" customHeight="1" x14ac:dyDescent="0.3">
      <c r="A283" s="423"/>
      <c r="B283" s="16" t="s">
        <v>21</v>
      </c>
      <c r="C283" s="4">
        <v>1742</v>
      </c>
      <c r="D283" s="39"/>
      <c r="E283" s="39"/>
      <c r="F283" s="4">
        <v>1838</v>
      </c>
      <c r="G283" s="39">
        <v>96</v>
      </c>
      <c r="H283" s="5">
        <v>5.5E-2</v>
      </c>
      <c r="I283" s="4">
        <v>1874</v>
      </c>
      <c r="J283" s="39">
        <v>36</v>
      </c>
      <c r="K283" s="5">
        <v>0.02</v>
      </c>
    </row>
    <row r="284" spans="1:11" ht="14.4" customHeight="1" x14ac:dyDescent="0.3">
      <c r="A284" s="423" t="s">
        <v>82</v>
      </c>
      <c r="B284" s="16" t="s">
        <v>26</v>
      </c>
      <c r="C284" s="4">
        <v>9804</v>
      </c>
      <c r="D284" s="39"/>
      <c r="E284" s="39"/>
      <c r="F284" s="4">
        <v>9621</v>
      </c>
      <c r="G284" s="39">
        <v>-183</v>
      </c>
      <c r="H284" s="5">
        <v>-1.9E-2</v>
      </c>
      <c r="I284" s="4">
        <v>9470</v>
      </c>
      <c r="J284" s="39">
        <v>-151</v>
      </c>
      <c r="K284" s="5">
        <v>-1.6E-2</v>
      </c>
    </row>
    <row r="285" spans="1:11" ht="14.4" customHeight="1" x14ac:dyDescent="0.3">
      <c r="A285" s="423"/>
      <c r="B285" s="16" t="s">
        <v>27</v>
      </c>
      <c r="C285" s="4">
        <v>17169</v>
      </c>
      <c r="D285" s="39"/>
      <c r="E285" s="39"/>
      <c r="F285" s="4">
        <v>16775</v>
      </c>
      <c r="G285" s="39">
        <v>-394</v>
      </c>
      <c r="H285" s="5">
        <v>-2.3E-2</v>
      </c>
      <c r="I285" s="4">
        <v>18049</v>
      </c>
      <c r="J285" s="4">
        <v>1274</v>
      </c>
      <c r="K285" s="5">
        <v>7.5999999999999998E-2</v>
      </c>
    </row>
    <row r="286" spans="1:11" ht="14.4" customHeight="1" x14ac:dyDescent="0.3">
      <c r="A286" s="423"/>
      <c r="B286" s="16" t="s">
        <v>21</v>
      </c>
      <c r="C286" s="39">
        <v>548</v>
      </c>
      <c r="D286" s="39"/>
      <c r="E286" s="39"/>
      <c r="F286" s="39">
        <v>584</v>
      </c>
      <c r="G286" s="39">
        <v>36</v>
      </c>
      <c r="H286" s="5">
        <v>6.6000000000000003E-2</v>
      </c>
      <c r="I286" s="39">
        <v>800</v>
      </c>
      <c r="J286" s="39">
        <v>216</v>
      </c>
      <c r="K286" s="5">
        <v>0.37</v>
      </c>
    </row>
    <row r="287" spans="1:11" ht="14.4" customHeight="1" x14ac:dyDescent="0.3">
      <c r="A287" s="423" t="s">
        <v>83</v>
      </c>
      <c r="B287" s="16" t="s">
        <v>26</v>
      </c>
      <c r="C287" s="4">
        <v>2327</v>
      </c>
      <c r="D287" s="39"/>
      <c r="E287" s="39"/>
      <c r="F287" s="4">
        <v>2252</v>
      </c>
      <c r="G287" s="39">
        <v>-75</v>
      </c>
      <c r="H287" s="5">
        <v>-3.2000000000000001E-2</v>
      </c>
      <c r="I287" s="4">
        <v>1815</v>
      </c>
      <c r="J287" s="39">
        <v>-437</v>
      </c>
      <c r="K287" s="5">
        <v>-0.19400000000000001</v>
      </c>
    </row>
    <row r="288" spans="1:11" ht="14.4" customHeight="1" x14ac:dyDescent="0.3">
      <c r="A288" s="423"/>
      <c r="B288" s="16" t="s">
        <v>27</v>
      </c>
      <c r="C288" s="4">
        <v>3636</v>
      </c>
      <c r="D288" s="39"/>
      <c r="E288" s="39"/>
      <c r="F288" s="4">
        <v>3519</v>
      </c>
      <c r="G288" s="39">
        <v>-117</v>
      </c>
      <c r="H288" s="5">
        <v>-3.2000000000000001E-2</v>
      </c>
      <c r="I288" s="4">
        <v>3137</v>
      </c>
      <c r="J288" s="39">
        <v>-382</v>
      </c>
      <c r="K288" s="5">
        <v>-0.109</v>
      </c>
    </row>
    <row r="289" spans="1:14" ht="14.4" customHeight="1" x14ac:dyDescent="0.3">
      <c r="A289" s="423"/>
      <c r="B289" s="16" t="s">
        <v>21</v>
      </c>
      <c r="C289" s="39">
        <v>76</v>
      </c>
      <c r="D289" s="39"/>
      <c r="E289" s="39"/>
      <c r="F289" s="39">
        <v>81</v>
      </c>
      <c r="G289" s="39">
        <v>5</v>
      </c>
      <c r="H289" s="5">
        <v>6.6000000000000003E-2</v>
      </c>
      <c r="I289" s="39">
        <v>77</v>
      </c>
      <c r="J289" s="39">
        <v>-4</v>
      </c>
      <c r="K289" s="5">
        <v>-4.9000000000000002E-2</v>
      </c>
    </row>
    <row r="290" spans="1:14" ht="14.4" customHeight="1" x14ac:dyDescent="0.3">
      <c r="A290" s="423" t="s">
        <v>84</v>
      </c>
      <c r="B290" s="16" t="s">
        <v>26</v>
      </c>
      <c r="C290" s="4">
        <v>2233</v>
      </c>
      <c r="D290" s="39"/>
      <c r="E290" s="39"/>
      <c r="F290" s="4">
        <v>2291</v>
      </c>
      <c r="G290" s="39">
        <v>58</v>
      </c>
      <c r="H290" s="5">
        <v>2.5999999999999999E-2</v>
      </c>
      <c r="I290" s="4">
        <v>2250</v>
      </c>
      <c r="J290" s="39">
        <v>-41</v>
      </c>
      <c r="K290" s="5">
        <v>-1.7999999999999999E-2</v>
      </c>
    </row>
    <row r="291" spans="1:14" ht="14.4" customHeight="1" x14ac:dyDescent="0.3">
      <c r="A291" s="423"/>
      <c r="B291" s="16" t="s">
        <v>27</v>
      </c>
      <c r="C291" s="4">
        <v>2886</v>
      </c>
      <c r="D291" s="39"/>
      <c r="E291" s="39"/>
      <c r="F291" s="4">
        <v>2948</v>
      </c>
      <c r="G291" s="39">
        <v>62</v>
      </c>
      <c r="H291" s="5">
        <v>2.1000000000000001E-2</v>
      </c>
      <c r="I291" s="4">
        <v>2977</v>
      </c>
      <c r="J291" s="39">
        <v>29</v>
      </c>
      <c r="K291" s="5">
        <v>0.01</v>
      </c>
    </row>
    <row r="292" spans="1:14" ht="14.4" customHeight="1" x14ac:dyDescent="0.3">
      <c r="A292" s="423"/>
      <c r="B292" s="16" t="s">
        <v>21</v>
      </c>
      <c r="C292" s="39">
        <v>40</v>
      </c>
      <c r="D292" s="39"/>
      <c r="E292" s="39"/>
      <c r="F292" s="39">
        <v>34</v>
      </c>
      <c r="G292" s="39">
        <v>-6</v>
      </c>
      <c r="H292" s="5">
        <v>-0.15</v>
      </c>
      <c r="I292" s="39">
        <v>31</v>
      </c>
      <c r="J292" s="39">
        <v>-3</v>
      </c>
      <c r="K292" s="5">
        <v>-8.7999999999999995E-2</v>
      </c>
    </row>
    <row r="293" spans="1:14" ht="14.4" customHeight="1" x14ac:dyDescent="0.3">
      <c r="A293" s="423" t="s">
        <v>85</v>
      </c>
      <c r="B293" s="16" t="s">
        <v>26</v>
      </c>
      <c r="C293" s="4">
        <v>17895</v>
      </c>
      <c r="D293" s="39"/>
      <c r="E293" s="39"/>
      <c r="F293" s="4">
        <v>17034</v>
      </c>
      <c r="G293" s="39">
        <v>-861</v>
      </c>
      <c r="H293" s="5">
        <v>-4.8000000000000001E-2</v>
      </c>
      <c r="I293" s="4">
        <v>16874</v>
      </c>
      <c r="J293" s="39">
        <v>-160</v>
      </c>
      <c r="K293" s="5">
        <v>-8.9999999999999993E-3</v>
      </c>
    </row>
    <row r="294" spans="1:14" ht="14.4" customHeight="1" x14ac:dyDescent="0.3">
      <c r="A294" s="423"/>
      <c r="B294" s="16" t="s">
        <v>27</v>
      </c>
      <c r="C294" s="4">
        <v>35024</v>
      </c>
      <c r="D294" s="39"/>
      <c r="E294" s="39"/>
      <c r="F294" s="4">
        <v>35252</v>
      </c>
      <c r="G294" s="39">
        <v>228</v>
      </c>
      <c r="H294" s="5">
        <v>7.0000000000000001E-3</v>
      </c>
      <c r="I294" s="4">
        <v>34004</v>
      </c>
      <c r="J294" s="4">
        <v>-1248</v>
      </c>
      <c r="K294" s="5">
        <v>-3.5000000000000003E-2</v>
      </c>
    </row>
    <row r="295" spans="1:14" ht="14.4" customHeight="1" x14ac:dyDescent="0.3">
      <c r="A295" s="423"/>
      <c r="B295" s="16" t="s">
        <v>21</v>
      </c>
      <c r="C295" s="4">
        <v>1017</v>
      </c>
      <c r="D295" s="39"/>
      <c r="E295" s="39"/>
      <c r="F295" s="39">
        <v>858</v>
      </c>
      <c r="G295" s="39">
        <v>-159</v>
      </c>
      <c r="H295" s="5">
        <v>-0.156</v>
      </c>
      <c r="I295" s="39">
        <v>760</v>
      </c>
      <c r="J295" s="39">
        <v>-98</v>
      </c>
      <c r="K295" s="5">
        <v>-0.114</v>
      </c>
    </row>
    <row r="296" spans="1:14" ht="14.4" customHeight="1" x14ac:dyDescent="0.3">
      <c r="A296" s="423" t="s">
        <v>12</v>
      </c>
      <c r="B296" s="423"/>
      <c r="C296" s="4">
        <v>269984</v>
      </c>
      <c r="D296" s="39"/>
      <c r="E296" s="39"/>
      <c r="F296" s="4">
        <v>261254</v>
      </c>
      <c r="G296" s="4">
        <v>-8730</v>
      </c>
      <c r="H296" s="5">
        <v>-3.2000000000000001E-2</v>
      </c>
      <c r="I296" s="4">
        <v>263617</v>
      </c>
      <c r="J296" s="4">
        <v>2363</v>
      </c>
      <c r="K296" s="5">
        <v>8.9999999999999993E-3</v>
      </c>
    </row>
    <row r="299" spans="1:14" x14ac:dyDescent="0.3">
      <c r="A299" t="s">
        <v>116</v>
      </c>
    </row>
    <row r="300" spans="1:14" ht="14.4" customHeight="1" x14ac:dyDescent="0.3">
      <c r="A300" s="8"/>
      <c r="B300" s="8"/>
      <c r="C300" s="415" t="s">
        <v>62</v>
      </c>
      <c r="D300" s="415"/>
      <c r="E300" s="415"/>
      <c r="F300" s="415"/>
      <c r="G300" s="415"/>
      <c r="H300" s="415"/>
      <c r="I300" s="415"/>
      <c r="J300" s="415"/>
      <c r="K300" s="415"/>
      <c r="L300" s="415"/>
      <c r="M300" s="415"/>
      <c r="N300" s="415"/>
    </row>
    <row r="301" spans="1:14" ht="14.4" customHeight="1" x14ac:dyDescent="0.3">
      <c r="A301" s="8"/>
      <c r="B301" s="8"/>
      <c r="C301" s="414" t="s">
        <v>2</v>
      </c>
      <c r="D301" s="414"/>
      <c r="E301" s="414"/>
      <c r="F301" s="414"/>
      <c r="G301" s="414" t="s">
        <v>3</v>
      </c>
      <c r="H301" s="414"/>
      <c r="I301" s="414"/>
      <c r="J301" s="414"/>
      <c r="K301" s="414" t="s">
        <v>4</v>
      </c>
      <c r="L301" s="414"/>
      <c r="M301" s="414"/>
      <c r="N301" s="414"/>
    </row>
    <row r="302" spans="1:14" ht="14.4" customHeight="1" x14ac:dyDescent="0.3">
      <c r="A302" s="8"/>
      <c r="B302" s="8"/>
      <c r="C302" s="414" t="s">
        <v>96</v>
      </c>
      <c r="D302" s="414"/>
      <c r="E302" s="414"/>
      <c r="F302" s="414"/>
      <c r="G302" s="414" t="s">
        <v>97</v>
      </c>
      <c r="H302" s="414"/>
      <c r="I302" s="414"/>
      <c r="J302" s="414"/>
      <c r="K302" s="414" t="s">
        <v>98</v>
      </c>
      <c r="L302" s="414"/>
      <c r="M302" s="414"/>
      <c r="N302" s="414"/>
    </row>
    <row r="303" spans="1:14" x14ac:dyDescent="0.3">
      <c r="A303" s="39" t="s">
        <v>99</v>
      </c>
      <c r="B303" s="39" t="s">
        <v>94</v>
      </c>
      <c r="C303" s="16" t="s">
        <v>56</v>
      </c>
      <c r="D303" s="16" t="s">
        <v>67</v>
      </c>
      <c r="E303" s="16" t="s">
        <v>68</v>
      </c>
      <c r="F303" s="16" t="s">
        <v>69</v>
      </c>
      <c r="G303" s="16" t="s">
        <v>56</v>
      </c>
      <c r="H303" s="16" t="s">
        <v>67</v>
      </c>
      <c r="I303" s="16" t="s">
        <v>68</v>
      </c>
      <c r="J303" s="16" t="s">
        <v>69</v>
      </c>
      <c r="K303" s="16" t="s">
        <v>56</v>
      </c>
      <c r="L303" s="16" t="s">
        <v>67</v>
      </c>
      <c r="M303" s="16" t="s">
        <v>68</v>
      </c>
      <c r="N303" s="16" t="s">
        <v>69</v>
      </c>
    </row>
    <row r="304" spans="1:14" ht="14.4" customHeight="1" x14ac:dyDescent="0.3">
      <c r="A304" s="423" t="s">
        <v>32</v>
      </c>
      <c r="B304" s="16" t="s">
        <v>26</v>
      </c>
      <c r="C304" s="4">
        <v>107608</v>
      </c>
      <c r="D304" s="5">
        <v>0.39900000000000002</v>
      </c>
      <c r="E304" s="39"/>
      <c r="F304" s="39"/>
      <c r="G304" s="4">
        <v>103267</v>
      </c>
      <c r="H304" s="5">
        <v>0.39500000000000002</v>
      </c>
      <c r="I304" s="4">
        <v>-4341</v>
      </c>
      <c r="J304" s="5">
        <v>-4.0300000000000002E-2</v>
      </c>
      <c r="K304" s="4">
        <v>100221</v>
      </c>
      <c r="L304" s="5">
        <v>0.38</v>
      </c>
      <c r="M304" s="4">
        <v>-3046</v>
      </c>
      <c r="N304" s="5">
        <v>-2.9499999999999998E-2</v>
      </c>
    </row>
    <row r="305" spans="1:16" ht="14.4" customHeight="1" x14ac:dyDescent="0.3">
      <c r="A305" s="423"/>
      <c r="B305" s="16" t="s">
        <v>27</v>
      </c>
      <c r="C305" s="4">
        <v>157935</v>
      </c>
      <c r="D305" s="5">
        <v>0.58499999999999996</v>
      </c>
      <c r="E305" s="39"/>
      <c r="F305" s="39"/>
      <c r="G305" s="4">
        <v>153602</v>
      </c>
      <c r="H305" s="5">
        <v>0.58799999999999997</v>
      </c>
      <c r="I305" s="4">
        <v>-4333</v>
      </c>
      <c r="J305" s="5">
        <v>-2.7400000000000001E-2</v>
      </c>
      <c r="K305" s="4">
        <v>158692</v>
      </c>
      <c r="L305" s="5">
        <v>0.60199999999999998</v>
      </c>
      <c r="M305" s="4">
        <v>5090</v>
      </c>
      <c r="N305" s="5">
        <v>3.3099999999999997E-2</v>
      </c>
      <c r="P305" s="11">
        <f>L305-H305</f>
        <v>1.4000000000000012E-2</v>
      </c>
    </row>
    <row r="306" spans="1:16" ht="14.4" customHeight="1" x14ac:dyDescent="0.3">
      <c r="A306" s="423"/>
      <c r="B306" s="16" t="s">
        <v>21</v>
      </c>
      <c r="C306" s="4">
        <v>4441</v>
      </c>
      <c r="D306" s="5">
        <v>1.6E-2</v>
      </c>
      <c r="E306" s="39"/>
      <c r="F306" s="39"/>
      <c r="G306" s="4">
        <v>4385</v>
      </c>
      <c r="H306" s="5">
        <v>1.7000000000000001E-2</v>
      </c>
      <c r="I306" s="39">
        <v>-56</v>
      </c>
      <c r="J306" s="5">
        <v>-1.26E-2</v>
      </c>
      <c r="K306" s="4">
        <v>4704</v>
      </c>
      <c r="L306" s="5">
        <v>1.7999999999999999E-2</v>
      </c>
      <c r="M306" s="39">
        <v>319</v>
      </c>
      <c r="N306" s="5">
        <v>7.2700000000000001E-2</v>
      </c>
    </row>
    <row r="307" spans="1:16" ht="14.4" customHeight="1" x14ac:dyDescent="0.3">
      <c r="A307" s="423" t="s">
        <v>12</v>
      </c>
      <c r="B307" s="423"/>
      <c r="C307" s="4">
        <v>269984</v>
      </c>
      <c r="D307" s="5">
        <v>1</v>
      </c>
      <c r="E307" s="39"/>
      <c r="F307" s="39"/>
      <c r="G307" s="4">
        <v>261254</v>
      </c>
      <c r="H307" s="5">
        <v>1</v>
      </c>
      <c r="I307" s="4">
        <v>-8730</v>
      </c>
      <c r="J307" s="5">
        <v>-3.2300000000000002E-2</v>
      </c>
      <c r="K307" s="4">
        <v>263617</v>
      </c>
      <c r="L307" s="5">
        <v>1</v>
      </c>
      <c r="M307" s="4">
        <v>2363</v>
      </c>
      <c r="N307" s="5">
        <v>8.9999999999999993E-3</v>
      </c>
    </row>
    <row r="309" spans="1:16" x14ac:dyDescent="0.3">
      <c r="A309" t="s">
        <v>117</v>
      </c>
    </row>
    <row r="310" spans="1:16" ht="14.4" customHeight="1" x14ac:dyDescent="0.3">
      <c r="A310" s="9"/>
      <c r="B310" s="8"/>
      <c r="C310" s="415" t="s">
        <v>62</v>
      </c>
      <c r="D310" s="415"/>
      <c r="E310" s="415"/>
      <c r="F310" s="415"/>
      <c r="G310" s="415"/>
      <c r="H310" s="415"/>
      <c r="I310" s="415"/>
      <c r="J310" s="415"/>
      <c r="K310" s="415"/>
      <c r="L310" s="415"/>
      <c r="M310" s="415"/>
      <c r="N310" s="415"/>
    </row>
    <row r="311" spans="1:16" ht="14.4" customHeight="1" x14ac:dyDescent="0.3">
      <c r="A311" s="9"/>
      <c r="B311" s="8"/>
      <c r="C311" s="414" t="s">
        <v>2</v>
      </c>
      <c r="D311" s="414"/>
      <c r="E311" s="414"/>
      <c r="F311" s="414"/>
      <c r="G311" s="414" t="s">
        <v>3</v>
      </c>
      <c r="H311" s="414"/>
      <c r="I311" s="414"/>
      <c r="J311" s="414"/>
      <c r="K311" s="414" t="s">
        <v>4</v>
      </c>
      <c r="L311" s="414"/>
      <c r="M311" s="414"/>
      <c r="N311" s="414"/>
    </row>
    <row r="312" spans="1:16" ht="14.4" customHeight="1" x14ac:dyDescent="0.3">
      <c r="A312" s="9"/>
      <c r="B312" s="8"/>
      <c r="C312" s="414" t="s">
        <v>96</v>
      </c>
      <c r="D312" s="414"/>
      <c r="E312" s="414"/>
      <c r="F312" s="414"/>
      <c r="G312" s="414" t="s">
        <v>97</v>
      </c>
      <c r="H312" s="414"/>
      <c r="I312" s="414"/>
      <c r="J312" s="414"/>
      <c r="K312" s="414" t="s">
        <v>98</v>
      </c>
      <c r="L312" s="414"/>
      <c r="M312" s="414"/>
      <c r="N312" s="414"/>
    </row>
    <row r="313" spans="1:16" x14ac:dyDescent="0.3">
      <c r="A313" s="39" t="s">
        <v>99</v>
      </c>
      <c r="B313" s="39" t="s">
        <v>73</v>
      </c>
      <c r="C313" s="16" t="s">
        <v>56</v>
      </c>
      <c r="D313" s="16" t="s">
        <v>67</v>
      </c>
      <c r="E313" s="16" t="s">
        <v>68</v>
      </c>
      <c r="F313" s="16" t="s">
        <v>69</v>
      </c>
      <c r="G313" s="16" t="s">
        <v>56</v>
      </c>
      <c r="H313" s="16" t="s">
        <v>67</v>
      </c>
      <c r="I313" s="16" t="s">
        <v>68</v>
      </c>
      <c r="J313" s="16" t="s">
        <v>69</v>
      </c>
      <c r="K313" s="16" t="s">
        <v>56</v>
      </c>
      <c r="L313" s="16" t="s">
        <v>67</v>
      </c>
      <c r="M313" s="16" t="s">
        <v>68</v>
      </c>
      <c r="N313" s="16" t="s">
        <v>69</v>
      </c>
    </row>
    <row r="314" spans="1:16" ht="14.4" customHeight="1" x14ac:dyDescent="0.3">
      <c r="A314" s="423" t="s">
        <v>32</v>
      </c>
      <c r="B314" s="16" t="s">
        <v>74</v>
      </c>
      <c r="C314" s="4">
        <v>166378</v>
      </c>
      <c r="D314" s="5">
        <v>0.61599999999999999</v>
      </c>
      <c r="E314" s="39"/>
      <c r="F314" s="39"/>
      <c r="G314" s="4">
        <v>159222</v>
      </c>
      <c r="H314" s="5">
        <v>0.60899999999999999</v>
      </c>
      <c r="I314" s="4">
        <v>-7156</v>
      </c>
      <c r="J314" s="5">
        <v>-4.2999999999999997E-2</v>
      </c>
      <c r="K314" s="4">
        <v>163988</v>
      </c>
      <c r="L314" s="5">
        <v>0.622</v>
      </c>
      <c r="M314" s="4">
        <v>4766</v>
      </c>
      <c r="N314" s="5">
        <v>2.9899999999999999E-2</v>
      </c>
    </row>
    <row r="315" spans="1:16" ht="14.4" customHeight="1" x14ac:dyDescent="0.3">
      <c r="A315" s="423"/>
      <c r="B315" s="16" t="s">
        <v>75</v>
      </c>
      <c r="C315" s="4">
        <v>68960</v>
      </c>
      <c r="D315" s="5">
        <v>0.255</v>
      </c>
      <c r="E315" s="39"/>
      <c r="F315" s="39"/>
      <c r="G315" s="4">
        <v>67316</v>
      </c>
      <c r="H315" s="5">
        <v>0.25800000000000001</v>
      </c>
      <c r="I315" s="4">
        <v>-1644</v>
      </c>
      <c r="J315" s="5">
        <v>-2.3800000000000002E-2</v>
      </c>
      <c r="K315" s="4">
        <v>68439</v>
      </c>
      <c r="L315" s="5">
        <v>0.26</v>
      </c>
      <c r="M315" s="4">
        <v>1123</v>
      </c>
      <c r="N315" s="5">
        <v>1.67E-2</v>
      </c>
    </row>
    <row r="316" spans="1:16" ht="14.4" customHeight="1" x14ac:dyDescent="0.3">
      <c r="A316" s="423"/>
      <c r="B316" s="16" t="s">
        <v>76</v>
      </c>
      <c r="C316" s="4">
        <v>34646</v>
      </c>
      <c r="D316" s="5">
        <v>0.128</v>
      </c>
      <c r="E316" s="39"/>
      <c r="F316" s="39"/>
      <c r="G316" s="4">
        <v>34716</v>
      </c>
      <c r="H316" s="5">
        <v>0.13300000000000001</v>
      </c>
      <c r="I316" s="39">
        <v>70</v>
      </c>
      <c r="J316" s="5">
        <v>2E-3</v>
      </c>
      <c r="K316" s="4">
        <v>31190</v>
      </c>
      <c r="L316" s="5">
        <v>0.11799999999999999</v>
      </c>
      <c r="M316" s="4">
        <v>-3526</v>
      </c>
      <c r="N316" s="5">
        <v>-0.1016</v>
      </c>
    </row>
    <row r="317" spans="1:16" ht="14.4" customHeight="1" x14ac:dyDescent="0.3">
      <c r="A317" s="423" t="s">
        <v>12</v>
      </c>
      <c r="B317" s="423"/>
      <c r="C317" s="4">
        <v>269984</v>
      </c>
      <c r="D317" s="5">
        <v>1</v>
      </c>
      <c r="E317" s="39"/>
      <c r="F317" s="39"/>
      <c r="G317" s="4">
        <v>261254</v>
      </c>
      <c r="H317" s="5">
        <v>1</v>
      </c>
      <c r="I317" s="4">
        <v>-8730</v>
      </c>
      <c r="J317" s="5">
        <v>-3.2300000000000002E-2</v>
      </c>
      <c r="K317" s="4">
        <v>263617</v>
      </c>
      <c r="L317" s="5">
        <v>1</v>
      </c>
      <c r="M317" s="4">
        <v>2363</v>
      </c>
      <c r="N317" s="5">
        <v>8.9999999999999993E-3</v>
      </c>
    </row>
    <row r="320" spans="1:16" ht="14.4" customHeight="1" x14ac:dyDescent="0.3">
      <c r="A320" s="9"/>
      <c r="B320" s="9"/>
      <c r="C320" s="415" t="s">
        <v>62</v>
      </c>
      <c r="D320" s="415"/>
      <c r="E320" s="415"/>
      <c r="F320" s="415"/>
      <c r="G320" s="415"/>
      <c r="H320" s="415"/>
    </row>
    <row r="321" spans="1:12" ht="14.4" customHeight="1" x14ac:dyDescent="0.3">
      <c r="A321" s="9"/>
      <c r="B321" s="9"/>
      <c r="C321" s="430" t="s">
        <v>2</v>
      </c>
      <c r="D321" s="431"/>
      <c r="E321" s="430" t="s">
        <v>3</v>
      </c>
      <c r="F321" s="431"/>
      <c r="G321" s="430" t="s">
        <v>4</v>
      </c>
      <c r="H321" s="432"/>
    </row>
    <row r="322" spans="1:12" ht="14.4" customHeight="1" x14ac:dyDescent="0.3">
      <c r="A322" s="9"/>
      <c r="B322" s="9"/>
      <c r="C322" s="433" t="s">
        <v>63</v>
      </c>
      <c r="D322" s="414"/>
      <c r="E322" s="433" t="s">
        <v>64</v>
      </c>
      <c r="F322" s="414"/>
      <c r="G322" s="433" t="s">
        <v>65</v>
      </c>
      <c r="H322" s="434"/>
    </row>
    <row r="323" spans="1:12" x14ac:dyDescent="0.3">
      <c r="A323" s="39" t="s">
        <v>73</v>
      </c>
      <c r="B323" s="39" t="s">
        <v>118</v>
      </c>
      <c r="C323" s="373" t="s">
        <v>56</v>
      </c>
      <c r="D323" s="370" t="s">
        <v>69</v>
      </c>
      <c r="E323" s="373" t="s">
        <v>56</v>
      </c>
      <c r="F323" s="370" t="s">
        <v>69</v>
      </c>
      <c r="G323" s="373" t="s">
        <v>56</v>
      </c>
      <c r="H323" s="374" t="s">
        <v>69</v>
      </c>
    </row>
    <row r="324" spans="1:12" ht="14.4" customHeight="1" x14ac:dyDescent="0.3">
      <c r="A324" s="425" t="s">
        <v>74</v>
      </c>
      <c r="B324" s="12" t="s">
        <v>119</v>
      </c>
      <c r="C324" s="25">
        <v>5179</v>
      </c>
      <c r="D324" s="13"/>
      <c r="E324" s="25">
        <v>5282</v>
      </c>
      <c r="F324" s="14">
        <v>0.02</v>
      </c>
      <c r="G324" s="37">
        <v>5747</v>
      </c>
      <c r="H324" s="38">
        <v>8.7999999999999995E-2</v>
      </c>
      <c r="I324" s="6">
        <f>G324-E324</f>
        <v>465</v>
      </c>
      <c r="K324" t="s">
        <v>68</v>
      </c>
      <c r="L324" t="s">
        <v>120</v>
      </c>
    </row>
    <row r="325" spans="1:12" ht="14.4" customHeight="1" x14ac:dyDescent="0.3">
      <c r="A325" s="426"/>
      <c r="B325" s="16" t="s">
        <v>121</v>
      </c>
      <c r="C325" s="27">
        <v>483167</v>
      </c>
      <c r="D325" s="39"/>
      <c r="E325" s="27">
        <v>483129</v>
      </c>
      <c r="F325" s="5">
        <v>0</v>
      </c>
      <c r="G325" s="27">
        <v>471439</v>
      </c>
      <c r="H325" s="17">
        <v>-2.4E-2</v>
      </c>
      <c r="J325" t="s">
        <v>122</v>
      </c>
      <c r="K325" s="6">
        <f>SUM(G324,G327,G330)-SUM(E324,E327,E330)</f>
        <v>1472</v>
      </c>
      <c r="L325" s="7">
        <f>K325/SUM(E324,E327,E330)</f>
        <v>2.0949263502454993E-2</v>
      </c>
    </row>
    <row r="326" spans="1:12" ht="14.4" customHeight="1" x14ac:dyDescent="0.3">
      <c r="A326" s="427"/>
      <c r="B326" s="18" t="s">
        <v>22</v>
      </c>
      <c r="C326" s="29">
        <v>488346</v>
      </c>
      <c r="D326" s="19"/>
      <c r="E326" s="29">
        <v>488411</v>
      </c>
      <c r="F326" s="20">
        <v>0</v>
      </c>
      <c r="G326" s="29">
        <v>477186</v>
      </c>
      <c r="H326" s="21">
        <v>-2.3E-2</v>
      </c>
    </row>
    <row r="327" spans="1:12" ht="14.4" customHeight="1" x14ac:dyDescent="0.3">
      <c r="A327" s="426" t="s">
        <v>75</v>
      </c>
      <c r="B327" s="16" t="s">
        <v>119</v>
      </c>
      <c r="C327" s="27">
        <v>27828</v>
      </c>
      <c r="D327" s="39"/>
      <c r="E327" s="27">
        <v>27741</v>
      </c>
      <c r="F327" s="5">
        <v>-3.0000000000000001E-3</v>
      </c>
      <c r="G327" s="35">
        <v>29283</v>
      </c>
      <c r="H327" s="36">
        <v>5.6000000000000001E-2</v>
      </c>
      <c r="I327" s="6">
        <f>G327-E327</f>
        <v>1542</v>
      </c>
    </row>
    <row r="328" spans="1:12" ht="14.4" customHeight="1" x14ac:dyDescent="0.3">
      <c r="A328" s="426"/>
      <c r="B328" s="16" t="s">
        <v>121</v>
      </c>
      <c r="C328" s="27">
        <v>130054</v>
      </c>
      <c r="D328" s="39"/>
      <c r="E328" s="27">
        <v>125145</v>
      </c>
      <c r="F328" s="5">
        <v>-3.7999999999999999E-2</v>
      </c>
      <c r="G328" s="27">
        <v>119965</v>
      </c>
      <c r="H328" s="17">
        <v>-4.1000000000000002E-2</v>
      </c>
    </row>
    <row r="329" spans="1:12" ht="14.4" customHeight="1" x14ac:dyDescent="0.3">
      <c r="A329" s="426"/>
      <c r="B329" s="16" t="s">
        <v>22</v>
      </c>
      <c r="C329" s="27">
        <v>157882</v>
      </c>
      <c r="D329" s="39"/>
      <c r="E329" s="27">
        <v>152886</v>
      </c>
      <c r="F329" s="5">
        <v>-3.2000000000000001E-2</v>
      </c>
      <c r="G329" s="27">
        <v>149248</v>
      </c>
      <c r="H329" s="17">
        <v>-2.4E-2</v>
      </c>
    </row>
    <row r="330" spans="1:12" ht="14.4" customHeight="1" x14ac:dyDescent="0.3">
      <c r="A330" s="425" t="s">
        <v>76</v>
      </c>
      <c r="B330" s="12" t="s">
        <v>119</v>
      </c>
      <c r="C330" s="25">
        <v>37446</v>
      </c>
      <c r="D330" s="13"/>
      <c r="E330" s="25">
        <v>37242</v>
      </c>
      <c r="F330" s="14">
        <v>-5.0000000000000001E-3</v>
      </c>
      <c r="G330" s="37">
        <v>36707</v>
      </c>
      <c r="H330" s="38">
        <v>-1.4E-2</v>
      </c>
      <c r="I330" s="6">
        <f>G330-E330</f>
        <v>-535</v>
      </c>
    </row>
    <row r="331" spans="1:12" ht="14.4" customHeight="1" x14ac:dyDescent="0.3">
      <c r="A331" s="426"/>
      <c r="B331" s="16" t="s">
        <v>121</v>
      </c>
      <c r="C331" s="27">
        <v>8865</v>
      </c>
      <c r="D331" s="39"/>
      <c r="E331" s="27">
        <v>8157</v>
      </c>
      <c r="F331" s="5">
        <v>-0.08</v>
      </c>
      <c r="G331" s="27">
        <v>8101</v>
      </c>
      <c r="H331" s="17">
        <v>-7.0000000000000001E-3</v>
      </c>
    </row>
    <row r="332" spans="1:12" ht="14.4" customHeight="1" x14ac:dyDescent="0.3">
      <c r="A332" s="426"/>
      <c r="B332" s="16" t="s">
        <v>22</v>
      </c>
      <c r="C332" s="27">
        <v>46311</v>
      </c>
      <c r="D332" s="39"/>
      <c r="E332" s="27">
        <v>45399</v>
      </c>
      <c r="F332" s="5">
        <v>-0.02</v>
      </c>
      <c r="G332" s="27">
        <v>44808</v>
      </c>
      <c r="H332" s="17">
        <v>-1.2999999999999999E-2</v>
      </c>
    </row>
    <row r="333" spans="1:12" ht="14.4" customHeight="1" x14ac:dyDescent="0.3">
      <c r="A333" s="428" t="s">
        <v>12</v>
      </c>
      <c r="B333" s="429"/>
      <c r="C333" s="31">
        <v>692539</v>
      </c>
      <c r="D333" s="22"/>
      <c r="E333" s="31">
        <v>686696</v>
      </c>
      <c r="F333" s="23">
        <v>-8.0000000000000002E-3</v>
      </c>
      <c r="G333" s="31">
        <v>671242</v>
      </c>
      <c r="H333" s="24">
        <v>-2.3E-2</v>
      </c>
    </row>
    <row r="334" spans="1:12" ht="14.4" customHeight="1" x14ac:dyDescent="0.3">
      <c r="A334" s="9"/>
      <c r="B334" s="9"/>
      <c r="C334" s="424"/>
      <c r="D334" s="424"/>
      <c r="E334" s="424"/>
    </row>
    <row r="335" spans="1:12" ht="14.4" customHeight="1" x14ac:dyDescent="0.3">
      <c r="A335" s="9"/>
      <c r="B335" s="9"/>
      <c r="C335" s="415" t="s">
        <v>62</v>
      </c>
      <c r="D335" s="415"/>
      <c r="E335" s="415"/>
      <c r="F335" s="415"/>
      <c r="G335" s="415"/>
      <c r="H335" s="415"/>
    </row>
    <row r="336" spans="1:12" ht="14.4" customHeight="1" x14ac:dyDescent="0.3">
      <c r="A336" s="9"/>
      <c r="B336" s="9"/>
      <c r="C336" s="430" t="s">
        <v>2</v>
      </c>
      <c r="D336" s="432"/>
      <c r="E336" s="430" t="s">
        <v>3</v>
      </c>
      <c r="F336" s="432"/>
      <c r="G336" s="430" t="s">
        <v>4</v>
      </c>
      <c r="H336" s="432"/>
    </row>
    <row r="337" spans="1:12" ht="14.4" customHeight="1" x14ac:dyDescent="0.3">
      <c r="A337" s="9"/>
      <c r="B337" s="9"/>
      <c r="C337" s="433" t="s">
        <v>96</v>
      </c>
      <c r="D337" s="434"/>
      <c r="E337" s="433" t="s">
        <v>97</v>
      </c>
      <c r="F337" s="434"/>
      <c r="G337" s="433" t="s">
        <v>98</v>
      </c>
      <c r="H337" s="434"/>
    </row>
    <row r="338" spans="1:12" x14ac:dyDescent="0.3">
      <c r="A338" s="39" t="s">
        <v>73</v>
      </c>
      <c r="B338" s="39" t="s">
        <v>118</v>
      </c>
      <c r="C338" s="373" t="s">
        <v>56</v>
      </c>
      <c r="D338" s="374" t="s">
        <v>69</v>
      </c>
      <c r="E338" s="373" t="s">
        <v>56</v>
      </c>
      <c r="F338" s="374" t="s">
        <v>69</v>
      </c>
      <c r="G338" s="373" t="s">
        <v>56</v>
      </c>
      <c r="H338" s="374" t="s">
        <v>69</v>
      </c>
    </row>
    <row r="339" spans="1:12" ht="14.4" customHeight="1" x14ac:dyDescent="0.3">
      <c r="A339" s="425" t="s">
        <v>74</v>
      </c>
      <c r="B339" s="12" t="s">
        <v>119</v>
      </c>
      <c r="C339" s="25">
        <v>3300</v>
      </c>
      <c r="D339" s="26"/>
      <c r="E339" s="25">
        <v>3928</v>
      </c>
      <c r="F339" s="15">
        <v>0.19</v>
      </c>
      <c r="G339" s="37">
        <v>3646</v>
      </c>
      <c r="H339" s="38">
        <v>-7.1999999999999995E-2</v>
      </c>
      <c r="I339" s="6">
        <f>G339-E339</f>
        <v>-282</v>
      </c>
    </row>
    <row r="340" spans="1:12" ht="14.4" customHeight="1" x14ac:dyDescent="0.3">
      <c r="A340" s="426"/>
      <c r="B340" s="16" t="s">
        <v>121</v>
      </c>
      <c r="C340" s="27">
        <v>163078</v>
      </c>
      <c r="D340" s="28"/>
      <c r="E340" s="27">
        <v>155294</v>
      </c>
      <c r="F340" s="17">
        <v>-4.8000000000000001E-2</v>
      </c>
      <c r="G340" s="27">
        <v>160342</v>
      </c>
      <c r="H340" s="17">
        <v>3.3000000000000002E-2</v>
      </c>
      <c r="J340" t="s">
        <v>122</v>
      </c>
      <c r="K340" s="6">
        <f>SUM(G339,G342,G345)-SUM(E339,E342,E345)</f>
        <v>-999</v>
      </c>
      <c r="L340" s="7">
        <f>K340/SUM(E339,E342,E345)</f>
        <v>-2.0234960502329351E-2</v>
      </c>
    </row>
    <row r="341" spans="1:12" ht="14.4" customHeight="1" x14ac:dyDescent="0.3">
      <c r="A341" s="427"/>
      <c r="B341" s="18" t="s">
        <v>22</v>
      </c>
      <c r="C341" s="29">
        <v>166378</v>
      </c>
      <c r="D341" s="30"/>
      <c r="E341" s="29">
        <v>159222</v>
      </c>
      <c r="F341" s="21">
        <v>-4.2999999999999997E-2</v>
      </c>
      <c r="G341" s="29">
        <v>163988</v>
      </c>
      <c r="H341" s="21">
        <v>0.03</v>
      </c>
    </row>
    <row r="342" spans="1:12" ht="14.4" customHeight="1" x14ac:dyDescent="0.3">
      <c r="A342" s="425" t="s">
        <v>75</v>
      </c>
      <c r="B342" s="12" t="s">
        <v>119</v>
      </c>
      <c r="C342" s="25">
        <v>16830</v>
      </c>
      <c r="D342" s="26"/>
      <c r="E342" s="25">
        <v>17332</v>
      </c>
      <c r="F342" s="15">
        <v>0.03</v>
      </c>
      <c r="G342" s="33">
        <v>20155</v>
      </c>
      <c r="H342" s="34">
        <v>0.16300000000000001</v>
      </c>
      <c r="I342" s="6">
        <f>G342-E342</f>
        <v>2823</v>
      </c>
    </row>
    <row r="343" spans="1:12" ht="14.4" customHeight="1" x14ac:dyDescent="0.3">
      <c r="A343" s="426"/>
      <c r="B343" s="16" t="s">
        <v>121</v>
      </c>
      <c r="C343" s="27">
        <v>52130</v>
      </c>
      <c r="D343" s="28"/>
      <c r="E343" s="27">
        <v>49984</v>
      </c>
      <c r="F343" s="17">
        <v>-4.1000000000000002E-2</v>
      </c>
      <c r="G343" s="27">
        <v>48284</v>
      </c>
      <c r="H343" s="17">
        <v>-3.4000000000000002E-2</v>
      </c>
    </row>
    <row r="344" spans="1:12" ht="14.4" customHeight="1" x14ac:dyDescent="0.3">
      <c r="A344" s="427"/>
      <c r="B344" s="18" t="s">
        <v>22</v>
      </c>
      <c r="C344" s="29">
        <v>68960</v>
      </c>
      <c r="D344" s="30"/>
      <c r="E344" s="29">
        <v>67316</v>
      </c>
      <c r="F344" s="21">
        <v>-2.4E-2</v>
      </c>
      <c r="G344" s="29">
        <v>68439</v>
      </c>
      <c r="H344" s="21">
        <v>1.7000000000000001E-2</v>
      </c>
    </row>
    <row r="345" spans="1:12" ht="14.4" customHeight="1" x14ac:dyDescent="0.3">
      <c r="A345" s="425" t="s">
        <v>76</v>
      </c>
      <c r="B345" s="12" t="s">
        <v>119</v>
      </c>
      <c r="C345" s="25">
        <v>27734</v>
      </c>
      <c r="D345" s="26"/>
      <c r="E345" s="25">
        <v>28110</v>
      </c>
      <c r="F345" s="15">
        <v>1.4E-2</v>
      </c>
      <c r="G345" s="37">
        <v>24570</v>
      </c>
      <c r="H345" s="38">
        <v>-0.126</v>
      </c>
      <c r="I345" s="6">
        <f>G345-E345</f>
        <v>-3540</v>
      </c>
      <c r="J345" t="s">
        <v>123</v>
      </c>
    </row>
    <row r="346" spans="1:12" ht="14.4" customHeight="1" x14ac:dyDescent="0.3">
      <c r="A346" s="426"/>
      <c r="B346" s="16" t="s">
        <v>121</v>
      </c>
      <c r="C346" s="27">
        <v>6912</v>
      </c>
      <c r="D346" s="28"/>
      <c r="E346" s="27">
        <v>6606</v>
      </c>
      <c r="F346" s="17">
        <v>-4.3999999999999997E-2</v>
      </c>
      <c r="G346" s="27">
        <v>6620</v>
      </c>
      <c r="H346" s="17">
        <v>2E-3</v>
      </c>
      <c r="I346" s="6">
        <f>G346-E346</f>
        <v>14</v>
      </c>
    </row>
    <row r="347" spans="1:12" ht="14.4" customHeight="1" x14ac:dyDescent="0.3">
      <c r="A347" s="427"/>
      <c r="B347" s="18" t="s">
        <v>22</v>
      </c>
      <c r="C347" s="29">
        <v>34646</v>
      </c>
      <c r="D347" s="30"/>
      <c r="E347" s="29">
        <v>34716</v>
      </c>
      <c r="F347" s="21">
        <v>2E-3</v>
      </c>
      <c r="G347" s="29">
        <v>31190</v>
      </c>
      <c r="H347" s="21">
        <v>-0.10199999999999999</v>
      </c>
    </row>
    <row r="348" spans="1:12" ht="14.4" customHeight="1" x14ac:dyDescent="0.3">
      <c r="A348" s="428" t="s">
        <v>12</v>
      </c>
      <c r="B348" s="429"/>
      <c r="C348" s="31">
        <v>269984</v>
      </c>
      <c r="D348" s="32"/>
      <c r="E348" s="31">
        <v>261254</v>
      </c>
      <c r="F348" s="24">
        <v>-3.2000000000000001E-2</v>
      </c>
      <c r="G348" s="31">
        <v>263617</v>
      </c>
      <c r="H348" s="24">
        <v>8.9999999999999993E-3</v>
      </c>
    </row>
  </sheetData>
  <mergeCells count="176">
    <mergeCell ref="A339:A341"/>
    <mergeCell ref="A342:A344"/>
    <mergeCell ref="A345:A347"/>
    <mergeCell ref="A348:B348"/>
    <mergeCell ref="C336:D336"/>
    <mergeCell ref="E336:F336"/>
    <mergeCell ref="G336:H336"/>
    <mergeCell ref="C337:D337"/>
    <mergeCell ref="E337:F337"/>
    <mergeCell ref="G337:H337"/>
    <mergeCell ref="A324:A326"/>
    <mergeCell ref="A327:A329"/>
    <mergeCell ref="A330:A332"/>
    <mergeCell ref="A333:B333"/>
    <mergeCell ref="C334:E334"/>
    <mergeCell ref="C335:H335"/>
    <mergeCell ref="C321:D321"/>
    <mergeCell ref="E321:F321"/>
    <mergeCell ref="G321:H321"/>
    <mergeCell ref="C322:D322"/>
    <mergeCell ref="E322:F322"/>
    <mergeCell ref="G322:H322"/>
    <mergeCell ref="C312:F312"/>
    <mergeCell ref="G312:J312"/>
    <mergeCell ref="K312:N312"/>
    <mergeCell ref="A314:A316"/>
    <mergeCell ref="A317:B317"/>
    <mergeCell ref="C320:H320"/>
    <mergeCell ref="A304:A306"/>
    <mergeCell ref="A307:B307"/>
    <mergeCell ref="C310:N310"/>
    <mergeCell ref="C311:F311"/>
    <mergeCell ref="G311:J311"/>
    <mergeCell ref="K311:N311"/>
    <mergeCell ref="C301:F301"/>
    <mergeCell ref="G301:J301"/>
    <mergeCell ref="K301:N301"/>
    <mergeCell ref="C302:F302"/>
    <mergeCell ref="G302:J302"/>
    <mergeCell ref="K302:N302"/>
    <mergeCell ref="A284:A286"/>
    <mergeCell ref="A287:A289"/>
    <mergeCell ref="A290:A292"/>
    <mergeCell ref="A293:A295"/>
    <mergeCell ref="A296:B296"/>
    <mergeCell ref="C300:N300"/>
    <mergeCell ref="C273:E273"/>
    <mergeCell ref="F273:H273"/>
    <mergeCell ref="I273:K273"/>
    <mergeCell ref="A275:A277"/>
    <mergeCell ref="A278:A280"/>
    <mergeCell ref="A281:A283"/>
    <mergeCell ref="A261:A267"/>
    <mergeCell ref="A268:B268"/>
    <mergeCell ref="C271:K271"/>
    <mergeCell ref="C272:E272"/>
    <mergeCell ref="F272:H272"/>
    <mergeCell ref="I272:K272"/>
    <mergeCell ref="A219:A225"/>
    <mergeCell ref="A226:A232"/>
    <mergeCell ref="A233:A239"/>
    <mergeCell ref="A240:A246"/>
    <mergeCell ref="A247:A253"/>
    <mergeCell ref="A254:A260"/>
    <mergeCell ref="C215:K215"/>
    <mergeCell ref="C216:E216"/>
    <mergeCell ref="F216:H216"/>
    <mergeCell ref="I216:K216"/>
    <mergeCell ref="C217:E217"/>
    <mergeCell ref="F217:H217"/>
    <mergeCell ref="I217:K217"/>
    <mergeCell ref="B200:J200"/>
    <mergeCell ref="B201:D201"/>
    <mergeCell ref="E201:G201"/>
    <mergeCell ref="H201:J201"/>
    <mergeCell ref="B202:D202"/>
    <mergeCell ref="E202:G202"/>
    <mergeCell ref="H202:J202"/>
    <mergeCell ref="B186:J186"/>
    <mergeCell ref="B187:D187"/>
    <mergeCell ref="E187:G187"/>
    <mergeCell ref="H187:J187"/>
    <mergeCell ref="B188:D188"/>
    <mergeCell ref="E188:G188"/>
    <mergeCell ref="H188:J188"/>
    <mergeCell ref="B176:J176"/>
    <mergeCell ref="B177:D177"/>
    <mergeCell ref="E177:G177"/>
    <mergeCell ref="H177:J177"/>
    <mergeCell ref="B178:D178"/>
    <mergeCell ref="E178:G178"/>
    <mergeCell ref="H178:J178"/>
    <mergeCell ref="B166:J166"/>
    <mergeCell ref="B167:D167"/>
    <mergeCell ref="E167:G167"/>
    <mergeCell ref="H167:J167"/>
    <mergeCell ref="B168:D168"/>
    <mergeCell ref="E168:G168"/>
    <mergeCell ref="H168:J168"/>
    <mergeCell ref="B156:D156"/>
    <mergeCell ref="E156:G156"/>
    <mergeCell ref="H156:J156"/>
    <mergeCell ref="B157:D157"/>
    <mergeCell ref="E157:G157"/>
    <mergeCell ref="H157:J157"/>
    <mergeCell ref="A140:A142"/>
    <mergeCell ref="A143:A145"/>
    <mergeCell ref="A146:A148"/>
    <mergeCell ref="A149:A151"/>
    <mergeCell ref="A152:B152"/>
    <mergeCell ref="B155:J155"/>
    <mergeCell ref="C129:F129"/>
    <mergeCell ref="G129:J129"/>
    <mergeCell ref="K129:N129"/>
    <mergeCell ref="A131:A133"/>
    <mergeCell ref="A134:A136"/>
    <mergeCell ref="A137:A139"/>
    <mergeCell ref="A121:A122"/>
    <mergeCell ref="A123:B123"/>
    <mergeCell ref="C127:N127"/>
    <mergeCell ref="C128:F128"/>
    <mergeCell ref="G128:J128"/>
    <mergeCell ref="K128:N128"/>
    <mergeCell ref="A109:A110"/>
    <mergeCell ref="A111:A112"/>
    <mergeCell ref="A113:A114"/>
    <mergeCell ref="A115:A116"/>
    <mergeCell ref="A117:A118"/>
    <mergeCell ref="A119:A120"/>
    <mergeCell ref="C106:F106"/>
    <mergeCell ref="G106:J106"/>
    <mergeCell ref="K106:N106"/>
    <mergeCell ref="C107:F107"/>
    <mergeCell ref="G107:J107"/>
    <mergeCell ref="K107:N107"/>
    <mergeCell ref="A74:A80"/>
    <mergeCell ref="A81:A87"/>
    <mergeCell ref="A88:A94"/>
    <mergeCell ref="A95:A101"/>
    <mergeCell ref="A102:B102"/>
    <mergeCell ref="C105:N105"/>
    <mergeCell ref="C51:F51"/>
    <mergeCell ref="G51:J51"/>
    <mergeCell ref="K51:N51"/>
    <mergeCell ref="A53:A59"/>
    <mergeCell ref="A60:A66"/>
    <mergeCell ref="A67:A73"/>
    <mergeCell ref="B36:E36"/>
    <mergeCell ref="F36:I36"/>
    <mergeCell ref="J36:M36"/>
    <mergeCell ref="C49:N49"/>
    <mergeCell ref="C50:F50"/>
    <mergeCell ref="G50:J50"/>
    <mergeCell ref="K50:N50"/>
    <mergeCell ref="B26:E26"/>
    <mergeCell ref="F26:I26"/>
    <mergeCell ref="J26:M26"/>
    <mergeCell ref="B34:M34"/>
    <mergeCell ref="B35:E35"/>
    <mergeCell ref="F35:I35"/>
    <mergeCell ref="J35:M35"/>
    <mergeCell ref="B17:E17"/>
    <mergeCell ref="F17:I17"/>
    <mergeCell ref="J17:M17"/>
    <mergeCell ref="B24:M24"/>
    <mergeCell ref="B25:E25"/>
    <mergeCell ref="F25:I25"/>
    <mergeCell ref="J25:M25"/>
    <mergeCell ref="B4:M4"/>
    <mergeCell ref="B5:E5"/>
    <mergeCell ref="F5:I5"/>
    <mergeCell ref="J5:M5"/>
    <mergeCell ref="B15:M15"/>
    <mergeCell ref="B16:E16"/>
    <mergeCell ref="F16:I16"/>
    <mergeCell ref="J16:M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CFEE8-8166-404C-A040-8B8F4938E250}">
  <dimension ref="A1:AJ221"/>
  <sheetViews>
    <sheetView zoomScale="80" zoomScaleNormal="80" workbookViewId="0">
      <pane xSplit="2" ySplit="4" topLeftCell="C5" activePane="bottomRight" state="frozenSplit"/>
      <selection pane="topRight" activeCell="C1" sqref="C1"/>
      <selection pane="bottomLeft" activeCell="A4" sqref="A4"/>
      <selection pane="bottomRight"/>
    </sheetView>
  </sheetViews>
  <sheetFormatPr defaultColWidth="8.88671875" defaultRowHeight="14.4" x14ac:dyDescent="0.3"/>
  <cols>
    <col min="1" max="1" width="16.6640625" style="43" customWidth="1"/>
    <col min="2" max="2" width="19.6640625" style="43" bestFit="1" customWidth="1"/>
    <col min="3" max="3" width="10.5546875" style="43" customWidth="1"/>
    <col min="4" max="4" width="11" style="45" customWidth="1"/>
    <col min="5" max="5" width="10.5546875" style="43" customWidth="1"/>
    <col min="6" max="6" width="11" style="45" customWidth="1"/>
    <col min="7" max="7" width="10.33203125" style="43" customWidth="1"/>
    <col min="8" max="8" width="11.33203125" style="45" customWidth="1"/>
    <col min="9" max="9" width="10.5546875" style="43" customWidth="1"/>
    <col min="10" max="10" width="11" style="45" customWidth="1"/>
    <col min="11" max="11" width="10.33203125" style="43" customWidth="1"/>
    <col min="12" max="12" width="11.5546875" style="45" customWidth="1"/>
    <col min="13" max="13" width="10.5546875" style="43" customWidth="1"/>
    <col min="14" max="14" width="9.6640625" style="45" customWidth="1"/>
    <col min="15" max="15" width="10.5546875" style="43" customWidth="1"/>
    <col min="16" max="16" width="9.6640625" style="45" customWidth="1"/>
    <col min="17" max="17" width="10.33203125" style="43" customWidth="1"/>
    <col min="18" max="18" width="8.88671875" style="45" customWidth="1"/>
    <col min="19" max="19" width="10.5546875" style="43" customWidth="1"/>
    <col min="20" max="20" width="9.6640625" style="45" customWidth="1"/>
    <col min="21" max="21" width="10.33203125" style="43" customWidth="1"/>
    <col min="22" max="22" width="8.88671875" style="45" customWidth="1"/>
    <col min="23" max="23" width="10.5546875" style="43" bestFit="1" customWidth="1"/>
    <col min="24" max="24" width="11" style="45" bestFit="1" customWidth="1"/>
    <col min="25" max="25" width="10.5546875" style="43" bestFit="1" customWidth="1"/>
    <col min="26" max="26" width="11" style="45" bestFit="1" customWidth="1"/>
    <col min="27" max="27" width="10.33203125" style="43" customWidth="1"/>
    <col min="28" max="28" width="8.44140625" style="45" bestFit="1" customWidth="1"/>
    <col min="29" max="29" width="10.5546875" style="43" bestFit="1" customWidth="1"/>
    <col min="30" max="30" width="11" style="45" bestFit="1" customWidth="1"/>
    <col min="31" max="31" width="10.33203125" style="43" customWidth="1"/>
    <col min="32" max="32" width="8.44140625" style="45" bestFit="1" customWidth="1"/>
    <col min="33" max="16384" width="8.88671875" style="43"/>
  </cols>
  <sheetData>
    <row r="1" spans="1:36" s="391" customFormat="1" ht="16.8" customHeight="1" x14ac:dyDescent="0.3">
      <c r="A1" s="493" t="s">
        <v>224</v>
      </c>
      <c r="D1" s="294"/>
      <c r="F1" s="294"/>
      <c r="H1" s="294"/>
      <c r="J1" s="294"/>
      <c r="L1" s="294"/>
      <c r="N1" s="294"/>
      <c r="P1" s="294"/>
      <c r="R1" s="294"/>
      <c r="T1" s="294"/>
      <c r="V1" s="294"/>
      <c r="X1" s="294"/>
      <c r="Z1" s="294"/>
      <c r="AB1" s="294"/>
      <c r="AD1" s="294"/>
      <c r="AF1" s="294"/>
    </row>
    <row r="2" spans="1:36" ht="18" customHeight="1" x14ac:dyDescent="0.3">
      <c r="A2" s="435" t="s">
        <v>124</v>
      </c>
      <c r="B2" s="436"/>
      <c r="C2" s="401" t="s">
        <v>1</v>
      </c>
      <c r="D2" s="402"/>
      <c r="E2" s="402"/>
      <c r="F2" s="402"/>
      <c r="G2" s="402"/>
      <c r="H2" s="402"/>
      <c r="I2" s="402"/>
      <c r="J2" s="402"/>
      <c r="K2" s="402"/>
      <c r="L2" s="403"/>
      <c r="M2" s="439" t="s">
        <v>125</v>
      </c>
      <c r="N2" s="440"/>
      <c r="O2" s="440"/>
      <c r="P2" s="440"/>
      <c r="Q2" s="440"/>
      <c r="R2" s="440"/>
      <c r="S2" s="440"/>
      <c r="T2" s="440"/>
      <c r="U2" s="440"/>
      <c r="V2" s="440"/>
      <c r="W2" s="440"/>
      <c r="X2" s="440"/>
      <c r="Y2" s="440"/>
      <c r="Z2" s="440"/>
      <c r="AA2" s="440"/>
      <c r="AB2" s="440"/>
      <c r="AC2" s="440"/>
      <c r="AD2" s="440"/>
      <c r="AE2" s="440"/>
      <c r="AF2" s="441"/>
      <c r="AG2" s="341"/>
      <c r="AH2" s="341"/>
      <c r="AI2" s="341"/>
      <c r="AJ2" s="341"/>
    </row>
    <row r="3" spans="1:36" x14ac:dyDescent="0.3">
      <c r="A3" s="435"/>
      <c r="B3" s="436"/>
      <c r="C3" s="446" t="s">
        <v>2</v>
      </c>
      <c r="D3" s="442"/>
      <c r="E3" s="443" t="s">
        <v>3</v>
      </c>
      <c r="F3" s="442"/>
      <c r="G3" s="442"/>
      <c r="H3" s="444"/>
      <c r="I3" s="442" t="s">
        <v>4</v>
      </c>
      <c r="J3" s="442"/>
      <c r="K3" s="442"/>
      <c r="L3" s="445"/>
      <c r="M3" s="442" t="s">
        <v>63</v>
      </c>
      <c r="N3" s="442"/>
      <c r="O3" s="443" t="s">
        <v>64</v>
      </c>
      <c r="P3" s="442"/>
      <c r="Q3" s="442"/>
      <c r="R3" s="444"/>
      <c r="S3" s="442" t="s">
        <v>65</v>
      </c>
      <c r="T3" s="442"/>
      <c r="U3" s="442"/>
      <c r="V3" s="442"/>
      <c r="W3" s="446" t="s">
        <v>96</v>
      </c>
      <c r="X3" s="442"/>
      <c r="Y3" s="443" t="s">
        <v>97</v>
      </c>
      <c r="Z3" s="442"/>
      <c r="AA3" s="442"/>
      <c r="AB3" s="444"/>
      <c r="AC3" s="442" t="s">
        <v>98</v>
      </c>
      <c r="AD3" s="442"/>
      <c r="AE3" s="442"/>
      <c r="AF3" s="445"/>
      <c r="AG3" s="341"/>
      <c r="AH3" s="341"/>
      <c r="AI3" s="341"/>
      <c r="AJ3" s="341"/>
    </row>
    <row r="4" spans="1:36" s="109" customFormat="1" ht="72" x14ac:dyDescent="0.3">
      <c r="A4" s="437"/>
      <c r="B4" s="438"/>
      <c r="C4" s="180" t="s">
        <v>5</v>
      </c>
      <c r="D4" s="181" t="s">
        <v>6</v>
      </c>
      <c r="E4" s="198" t="s">
        <v>5</v>
      </c>
      <c r="F4" s="181" t="s">
        <v>6</v>
      </c>
      <c r="G4" s="183" t="s">
        <v>7</v>
      </c>
      <c r="H4" s="282" t="s">
        <v>8</v>
      </c>
      <c r="I4" s="182" t="s">
        <v>5</v>
      </c>
      <c r="J4" s="181" t="s">
        <v>6</v>
      </c>
      <c r="K4" s="183" t="s">
        <v>7</v>
      </c>
      <c r="L4" s="283" t="s">
        <v>8</v>
      </c>
      <c r="M4" s="182" t="s">
        <v>5</v>
      </c>
      <c r="N4" s="181" t="s">
        <v>6</v>
      </c>
      <c r="O4" s="198" t="s">
        <v>5</v>
      </c>
      <c r="P4" s="181" t="s">
        <v>6</v>
      </c>
      <c r="Q4" s="183" t="s">
        <v>7</v>
      </c>
      <c r="R4" s="282" t="s">
        <v>8</v>
      </c>
      <c r="S4" s="182" t="s">
        <v>5</v>
      </c>
      <c r="T4" s="181" t="s">
        <v>6</v>
      </c>
      <c r="U4" s="183" t="s">
        <v>7</v>
      </c>
      <c r="V4" s="284" t="s">
        <v>8</v>
      </c>
      <c r="W4" s="180" t="s">
        <v>5</v>
      </c>
      <c r="X4" s="181" t="s">
        <v>6</v>
      </c>
      <c r="Y4" s="198" t="s">
        <v>5</v>
      </c>
      <c r="Z4" s="181" t="s">
        <v>6</v>
      </c>
      <c r="AA4" s="183" t="s">
        <v>7</v>
      </c>
      <c r="AB4" s="282" t="s">
        <v>8</v>
      </c>
      <c r="AC4" s="182" t="s">
        <v>5</v>
      </c>
      <c r="AD4" s="181" t="s">
        <v>6</v>
      </c>
      <c r="AE4" s="183" t="s">
        <v>7</v>
      </c>
      <c r="AF4" s="283" t="s">
        <v>8</v>
      </c>
    </row>
    <row r="5" spans="1:36" s="109" customFormat="1" x14ac:dyDescent="0.3">
      <c r="A5" s="409" t="s">
        <v>126</v>
      </c>
      <c r="B5" s="410"/>
      <c r="C5" s="264"/>
      <c r="D5" s="285"/>
      <c r="E5" s="265"/>
      <c r="F5" s="285"/>
      <c r="G5" s="286"/>
      <c r="H5" s="287"/>
      <c r="J5" s="285"/>
      <c r="K5" s="286"/>
      <c r="L5" s="288"/>
      <c r="N5" s="285"/>
      <c r="O5" s="265"/>
      <c r="P5" s="285"/>
      <c r="Q5" s="286"/>
      <c r="R5" s="287"/>
      <c r="T5" s="285"/>
      <c r="U5" s="286"/>
      <c r="V5" s="289"/>
      <c r="W5" s="264"/>
      <c r="X5" s="285"/>
      <c r="Y5" s="265"/>
      <c r="Z5" s="285"/>
      <c r="AA5" s="286"/>
      <c r="AB5" s="287"/>
      <c r="AD5" s="285"/>
      <c r="AE5" s="286"/>
      <c r="AF5" s="288"/>
    </row>
    <row r="6" spans="1:36" x14ac:dyDescent="0.3">
      <c r="A6" s="451" t="s">
        <v>70</v>
      </c>
      <c r="B6" s="452"/>
      <c r="C6" s="44">
        <v>620073</v>
      </c>
      <c r="D6" s="45">
        <v>0.66397005205126536</v>
      </c>
      <c r="E6" s="199">
        <v>608279</v>
      </c>
      <c r="F6" s="290">
        <v>0.65940390344163702</v>
      </c>
      <c r="G6" s="291">
        <v>-11794</v>
      </c>
      <c r="H6" s="200">
        <v>-1.9020341153380329E-2</v>
      </c>
      <c r="I6" s="291">
        <v>595685</v>
      </c>
      <c r="J6" s="290">
        <v>0.65417620262950971</v>
      </c>
      <c r="K6" s="291">
        <v>-12594</v>
      </c>
      <c r="L6" s="105">
        <v>-2.070431496073348E-2</v>
      </c>
      <c r="M6" s="44">
        <v>508683</v>
      </c>
      <c r="N6" s="45">
        <v>0.73499999999999999</v>
      </c>
      <c r="O6" s="208">
        <v>503545</v>
      </c>
      <c r="P6" s="45">
        <v>0.73299999999999998</v>
      </c>
      <c r="Q6" s="44">
        <v>-5138</v>
      </c>
      <c r="R6" s="202">
        <v>-0.01</v>
      </c>
      <c r="S6" s="44">
        <v>488262</v>
      </c>
      <c r="T6" s="45">
        <v>0.72699999999999998</v>
      </c>
      <c r="U6" s="44">
        <v>-15283</v>
      </c>
      <c r="V6" s="45">
        <v>-0.03</v>
      </c>
      <c r="W6" s="90">
        <v>140026</v>
      </c>
      <c r="X6" s="45">
        <v>0.51864554936588836</v>
      </c>
      <c r="Y6" s="208">
        <v>130205</v>
      </c>
      <c r="Z6" s="45">
        <v>0.49838471372687115</v>
      </c>
      <c r="AA6" s="44">
        <v>-9821</v>
      </c>
      <c r="AB6" s="202">
        <v>-7.0000000000000007E-2</v>
      </c>
      <c r="AC6" s="44">
        <v>131693</v>
      </c>
      <c r="AD6" s="45">
        <v>0.49956186437141764</v>
      </c>
      <c r="AE6" s="44">
        <v>1488</v>
      </c>
      <c r="AF6" s="106">
        <v>1.0999999999999999E-2</v>
      </c>
      <c r="AG6" s="341"/>
      <c r="AH6" s="341"/>
      <c r="AI6" s="341"/>
      <c r="AJ6" s="341"/>
    </row>
    <row r="7" spans="1:36" x14ac:dyDescent="0.3">
      <c r="A7" s="451" t="s">
        <v>71</v>
      </c>
      <c r="B7" s="452"/>
      <c r="C7" s="44">
        <v>313814</v>
      </c>
      <c r="D7" s="45">
        <v>0.3360299479487347</v>
      </c>
      <c r="E7" s="199">
        <v>314189</v>
      </c>
      <c r="F7" s="290">
        <v>0.34059609655836298</v>
      </c>
      <c r="G7" s="291">
        <v>375</v>
      </c>
      <c r="H7" s="200">
        <v>1.194975367574423E-3</v>
      </c>
      <c r="I7" s="291">
        <v>314903</v>
      </c>
      <c r="J7" s="290">
        <v>0.34582379737049029</v>
      </c>
      <c r="K7" s="291">
        <v>714</v>
      </c>
      <c r="L7" s="105">
        <v>2.2725174974298911E-3</v>
      </c>
      <c r="M7" s="44">
        <v>183856</v>
      </c>
      <c r="N7" s="45">
        <v>0.26500000000000001</v>
      </c>
      <c r="O7" s="208">
        <v>183151</v>
      </c>
      <c r="P7" s="45">
        <v>0.26700000000000002</v>
      </c>
      <c r="Q7" s="341">
        <v>-705</v>
      </c>
      <c r="R7" s="202">
        <v>-4.0000000000000001E-3</v>
      </c>
      <c r="S7" s="44">
        <v>182980</v>
      </c>
      <c r="T7" s="45">
        <v>0.27300000000000002</v>
      </c>
      <c r="U7" s="341">
        <v>-171</v>
      </c>
      <c r="V7" s="45">
        <v>-1E-3</v>
      </c>
      <c r="W7" s="90">
        <v>129958</v>
      </c>
      <c r="X7" s="45">
        <v>0.48135445063411164</v>
      </c>
      <c r="Y7" s="208">
        <v>131049</v>
      </c>
      <c r="Z7" s="45">
        <v>0.50161528627312879</v>
      </c>
      <c r="AA7" s="44">
        <v>1091</v>
      </c>
      <c r="AB7" s="202">
        <v>8.0000000000000002E-3</v>
      </c>
      <c r="AC7" s="44">
        <v>131924</v>
      </c>
      <c r="AD7" s="45">
        <v>0.50043813562858241</v>
      </c>
      <c r="AE7" s="341">
        <v>875</v>
      </c>
      <c r="AF7" s="106">
        <v>7.0000000000000001E-3</v>
      </c>
      <c r="AG7" s="341"/>
      <c r="AH7" s="341"/>
      <c r="AI7" s="341"/>
      <c r="AJ7" s="341"/>
    </row>
    <row r="8" spans="1:36" x14ac:dyDescent="0.3">
      <c r="A8" s="451" t="s">
        <v>12</v>
      </c>
      <c r="B8" s="452"/>
      <c r="C8" s="44">
        <v>933887</v>
      </c>
      <c r="D8" s="45">
        <v>1</v>
      </c>
      <c r="E8" s="199">
        <v>922468</v>
      </c>
      <c r="F8" s="45">
        <v>1</v>
      </c>
      <c r="G8" s="291">
        <v>-11419</v>
      </c>
      <c r="H8" s="200">
        <v>-1.2227389395076706E-2</v>
      </c>
      <c r="I8" s="291">
        <v>910588</v>
      </c>
      <c r="J8" s="45">
        <v>1</v>
      </c>
      <c r="K8" s="291">
        <v>-11880</v>
      </c>
      <c r="L8" s="105">
        <v>-1.287849551420754E-2</v>
      </c>
      <c r="M8" s="44">
        <v>692539</v>
      </c>
      <c r="N8" s="45">
        <v>1</v>
      </c>
      <c r="O8" s="208">
        <v>686696</v>
      </c>
      <c r="P8" s="45">
        <v>1</v>
      </c>
      <c r="Q8" s="44">
        <v>-5843</v>
      </c>
      <c r="R8" s="202">
        <v>-8.0000000000000002E-3</v>
      </c>
      <c r="S8" s="44">
        <v>671242</v>
      </c>
      <c r="T8" s="45">
        <v>1</v>
      </c>
      <c r="U8" s="44">
        <v>-15454</v>
      </c>
      <c r="V8" s="45">
        <v>-2.3E-2</v>
      </c>
      <c r="W8" s="90">
        <v>269984</v>
      </c>
      <c r="X8" s="45">
        <v>1</v>
      </c>
      <c r="Y8" s="208">
        <v>261254</v>
      </c>
      <c r="Z8" s="45">
        <v>1</v>
      </c>
      <c r="AA8" s="44">
        <v>-8730</v>
      </c>
      <c r="AB8" s="202">
        <v>-3.2000000000000001E-2</v>
      </c>
      <c r="AC8" s="44">
        <v>263617</v>
      </c>
      <c r="AD8" s="45">
        <v>1</v>
      </c>
      <c r="AE8" s="44">
        <v>2363</v>
      </c>
      <c r="AF8" s="106">
        <v>8.9999999999999993E-3</v>
      </c>
      <c r="AG8" s="341"/>
      <c r="AH8" s="341"/>
      <c r="AI8" s="341"/>
      <c r="AJ8" s="341"/>
    </row>
    <row r="9" spans="1:36" x14ac:dyDescent="0.3">
      <c r="A9" s="341"/>
      <c r="B9" s="342"/>
      <c r="C9" s="341"/>
      <c r="E9" s="201"/>
      <c r="G9" s="341"/>
      <c r="H9" s="202"/>
      <c r="I9" s="341"/>
      <c r="K9" s="341"/>
      <c r="L9" s="106"/>
      <c r="M9" s="44"/>
      <c r="O9" s="208"/>
      <c r="Q9" s="44"/>
      <c r="R9" s="202"/>
      <c r="S9" s="44"/>
      <c r="U9" s="44"/>
      <c r="W9" s="90"/>
      <c r="Y9" s="208"/>
      <c r="AA9" s="44"/>
      <c r="AB9" s="202"/>
      <c r="AC9" s="44"/>
      <c r="AE9" s="44"/>
      <c r="AF9" s="106"/>
      <c r="AG9" s="341"/>
      <c r="AH9" s="341"/>
      <c r="AI9" s="341"/>
      <c r="AJ9" s="341"/>
    </row>
    <row r="10" spans="1:36" x14ac:dyDescent="0.3">
      <c r="A10" s="448" t="s">
        <v>127</v>
      </c>
      <c r="B10" s="449"/>
      <c r="C10" s="341"/>
      <c r="E10" s="201"/>
      <c r="G10" s="341"/>
      <c r="H10" s="202"/>
      <c r="I10" s="341"/>
      <c r="K10" s="341"/>
      <c r="L10" s="106"/>
      <c r="M10" s="44"/>
      <c r="O10" s="208"/>
      <c r="Q10" s="44"/>
      <c r="R10" s="202"/>
      <c r="S10" s="44"/>
      <c r="U10" s="44"/>
      <c r="W10" s="90"/>
      <c r="Y10" s="208"/>
      <c r="AA10" s="44"/>
      <c r="AB10" s="202"/>
      <c r="AC10" s="44"/>
      <c r="AE10" s="44"/>
      <c r="AF10" s="106"/>
      <c r="AG10" s="341"/>
      <c r="AH10" s="341"/>
      <c r="AI10" s="341"/>
      <c r="AJ10" s="341"/>
    </row>
    <row r="11" spans="1:36" x14ac:dyDescent="0.3">
      <c r="A11" s="451" t="s">
        <v>74</v>
      </c>
      <c r="B11" s="452"/>
      <c r="C11" s="44">
        <v>632752</v>
      </c>
      <c r="D11" s="45">
        <v>0.67754664108184393</v>
      </c>
      <c r="E11" s="199">
        <v>628440</v>
      </c>
      <c r="F11" s="45">
        <v>0.68125940412025132</v>
      </c>
      <c r="G11" s="291">
        <v>-4312</v>
      </c>
      <c r="H11" s="200">
        <v>-6.8146762080562367E-3</v>
      </c>
      <c r="I11" s="291">
        <v>622968</v>
      </c>
      <c r="J11" s="45">
        <v>0.68413816127601068</v>
      </c>
      <c r="K11" s="291">
        <v>-5472</v>
      </c>
      <c r="L11" s="105">
        <v>-8.7072751575329385E-3</v>
      </c>
      <c r="M11" s="44">
        <v>488346</v>
      </c>
      <c r="N11" s="45">
        <v>0.70499999999999996</v>
      </c>
      <c r="O11" s="208">
        <v>488411</v>
      </c>
      <c r="P11" s="45">
        <v>0.71099999999999997</v>
      </c>
      <c r="Q11" s="341">
        <v>65</v>
      </c>
      <c r="R11" s="202">
        <v>0</v>
      </c>
      <c r="S11" s="44">
        <v>477186</v>
      </c>
      <c r="T11" s="45">
        <v>0.71099999999999997</v>
      </c>
      <c r="U11" s="44">
        <v>-11225</v>
      </c>
      <c r="V11" s="45">
        <v>-2.3E-2</v>
      </c>
      <c r="W11" s="111">
        <v>166378</v>
      </c>
      <c r="X11" s="82">
        <v>0.61629999999999996</v>
      </c>
      <c r="Y11" s="214">
        <v>159222</v>
      </c>
      <c r="Z11" s="82">
        <v>0.60950000000000004</v>
      </c>
      <c r="AA11" s="61">
        <v>-7156</v>
      </c>
      <c r="AB11" s="215">
        <v>-4.2999999999999997E-2</v>
      </c>
      <c r="AC11" s="61">
        <v>163988</v>
      </c>
      <c r="AD11" s="82">
        <v>0.62209999999999999</v>
      </c>
      <c r="AE11" s="61">
        <v>4766</v>
      </c>
      <c r="AF11" s="108">
        <v>2.9899999999999999E-2</v>
      </c>
      <c r="AG11" s="341"/>
      <c r="AH11" s="341"/>
      <c r="AI11" s="341"/>
      <c r="AJ11" s="341"/>
    </row>
    <row r="12" spans="1:36" x14ac:dyDescent="0.3">
      <c r="A12" s="451" t="s">
        <v>75</v>
      </c>
      <c r="B12" s="452"/>
      <c r="C12" s="44">
        <v>221235</v>
      </c>
      <c r="D12" s="45">
        <v>0.23689696933354892</v>
      </c>
      <c r="E12" s="199">
        <v>214910</v>
      </c>
      <c r="F12" s="45">
        <v>0.23297285109076954</v>
      </c>
      <c r="G12" s="291">
        <v>-6325</v>
      </c>
      <c r="H12" s="200">
        <v>-2.85895088932583E-2</v>
      </c>
      <c r="I12" s="291">
        <v>212380</v>
      </c>
      <c r="J12" s="45">
        <v>0.23323391039635927</v>
      </c>
      <c r="K12" s="291">
        <v>-2530</v>
      </c>
      <c r="L12" s="105">
        <v>-1.1772369829230842E-2</v>
      </c>
      <c r="M12" s="44">
        <v>157882</v>
      </c>
      <c r="N12" s="45">
        <v>0.22800000000000001</v>
      </c>
      <c r="O12" s="208">
        <v>152886</v>
      </c>
      <c r="P12" s="45">
        <v>0.223</v>
      </c>
      <c r="Q12" s="44">
        <v>-4996</v>
      </c>
      <c r="R12" s="202">
        <v>-3.2000000000000001E-2</v>
      </c>
      <c r="S12" s="44">
        <v>149248</v>
      </c>
      <c r="T12" s="45">
        <v>0.222</v>
      </c>
      <c r="U12" s="44">
        <v>-3638</v>
      </c>
      <c r="V12" s="45">
        <v>-2.4E-2</v>
      </c>
      <c r="W12" s="111">
        <v>68960</v>
      </c>
      <c r="X12" s="82">
        <v>0.25540000000000002</v>
      </c>
      <c r="Y12" s="214">
        <v>67316</v>
      </c>
      <c r="Z12" s="82">
        <v>0.25769999999999998</v>
      </c>
      <c r="AA12" s="61">
        <v>-1644</v>
      </c>
      <c r="AB12" s="215">
        <v>-2.3800000000000002E-2</v>
      </c>
      <c r="AC12" s="61">
        <v>68439</v>
      </c>
      <c r="AD12" s="82">
        <v>0.2596</v>
      </c>
      <c r="AE12" s="61">
        <v>1123</v>
      </c>
      <c r="AF12" s="108">
        <v>1.67E-2</v>
      </c>
      <c r="AG12" s="341"/>
      <c r="AH12" s="341"/>
      <c r="AI12" s="341"/>
      <c r="AJ12" s="341"/>
    </row>
    <row r="13" spans="1:36" x14ac:dyDescent="0.3">
      <c r="A13" s="451" t="s">
        <v>76</v>
      </c>
      <c r="B13" s="452"/>
      <c r="C13" s="44">
        <v>79900</v>
      </c>
      <c r="D13" s="45">
        <v>8.5556389584607137E-2</v>
      </c>
      <c r="E13" s="199">
        <v>79118</v>
      </c>
      <c r="F13" s="45">
        <v>8.5767744788979125E-2</v>
      </c>
      <c r="G13" s="291">
        <v>-782</v>
      </c>
      <c r="H13" s="200">
        <v>-9.7872340425531907E-3</v>
      </c>
      <c r="I13" s="291">
        <v>75240</v>
      </c>
      <c r="J13" s="45">
        <v>8.2627928327630065E-2</v>
      </c>
      <c r="K13" s="291">
        <v>-3878</v>
      </c>
      <c r="L13" s="105">
        <v>-4.901539472686367E-2</v>
      </c>
      <c r="M13" s="44">
        <v>46311</v>
      </c>
      <c r="N13" s="45">
        <v>6.7000000000000004E-2</v>
      </c>
      <c r="O13" s="208">
        <v>45399</v>
      </c>
      <c r="P13" s="45">
        <v>6.6000000000000003E-2</v>
      </c>
      <c r="Q13" s="341">
        <v>-912</v>
      </c>
      <c r="R13" s="202">
        <v>-0.02</v>
      </c>
      <c r="S13" s="44">
        <v>44808</v>
      </c>
      <c r="T13" s="45">
        <v>6.7000000000000004E-2</v>
      </c>
      <c r="U13" s="341">
        <v>-591</v>
      </c>
      <c r="V13" s="45">
        <v>-1.2999999999999999E-2</v>
      </c>
      <c r="W13" s="111">
        <v>34646</v>
      </c>
      <c r="X13" s="82">
        <v>0.1283</v>
      </c>
      <c r="Y13" s="214">
        <v>34716</v>
      </c>
      <c r="Z13" s="82">
        <v>0.13289999999999999</v>
      </c>
      <c r="AA13" s="292">
        <v>70</v>
      </c>
      <c r="AB13" s="215">
        <v>2E-3</v>
      </c>
      <c r="AC13" s="61">
        <v>31190</v>
      </c>
      <c r="AD13" s="82">
        <v>0.1183</v>
      </c>
      <c r="AE13" s="61">
        <v>-3526</v>
      </c>
      <c r="AF13" s="108">
        <v>-0.1016</v>
      </c>
      <c r="AG13" s="341"/>
      <c r="AH13" s="341"/>
      <c r="AI13" s="341"/>
      <c r="AJ13" s="341"/>
    </row>
    <row r="14" spans="1:36" x14ac:dyDescent="0.3">
      <c r="A14" s="451" t="s">
        <v>12</v>
      </c>
      <c r="B14" s="452"/>
      <c r="C14" s="44">
        <v>933887</v>
      </c>
      <c r="D14" s="45">
        <v>1</v>
      </c>
      <c r="E14" s="199">
        <v>922468</v>
      </c>
      <c r="F14" s="45">
        <v>1</v>
      </c>
      <c r="G14" s="291">
        <v>-11419</v>
      </c>
      <c r="H14" s="200">
        <v>-1.2227389395076706E-2</v>
      </c>
      <c r="I14" s="291">
        <v>910588</v>
      </c>
      <c r="J14" s="45">
        <v>1</v>
      </c>
      <c r="K14" s="291">
        <v>-11880</v>
      </c>
      <c r="L14" s="105">
        <v>-1.287849551420754E-2</v>
      </c>
      <c r="M14" s="44">
        <v>692539</v>
      </c>
      <c r="N14" s="45">
        <v>1</v>
      </c>
      <c r="O14" s="208">
        <v>686696</v>
      </c>
      <c r="P14" s="45">
        <v>1</v>
      </c>
      <c r="Q14" s="44">
        <v>-5843</v>
      </c>
      <c r="R14" s="202">
        <v>-8.0000000000000002E-3</v>
      </c>
      <c r="S14" s="44">
        <v>671242</v>
      </c>
      <c r="T14" s="45">
        <v>1</v>
      </c>
      <c r="U14" s="44">
        <v>-15454</v>
      </c>
      <c r="V14" s="45">
        <v>-2.3E-2</v>
      </c>
      <c r="W14" s="111">
        <v>269984</v>
      </c>
      <c r="X14" s="82">
        <v>1</v>
      </c>
      <c r="Y14" s="214">
        <v>261254</v>
      </c>
      <c r="Z14" s="82">
        <v>1</v>
      </c>
      <c r="AA14" s="61">
        <v>-8730</v>
      </c>
      <c r="AB14" s="215">
        <v>-3.2300000000000002E-2</v>
      </c>
      <c r="AC14" s="61">
        <v>263617</v>
      </c>
      <c r="AD14" s="82">
        <v>1</v>
      </c>
      <c r="AE14" s="61">
        <v>2363</v>
      </c>
      <c r="AF14" s="108">
        <v>8.9999999999999993E-3</v>
      </c>
      <c r="AG14" s="341"/>
      <c r="AH14" s="341"/>
      <c r="AI14" s="341"/>
      <c r="AJ14" s="341"/>
    </row>
    <row r="15" spans="1:36" x14ac:dyDescent="0.3">
      <c r="A15" s="341"/>
      <c r="B15" s="342"/>
      <c r="C15" s="341"/>
      <c r="E15" s="201"/>
      <c r="G15" s="341"/>
      <c r="H15" s="202"/>
      <c r="I15" s="341"/>
      <c r="K15" s="341"/>
      <c r="L15" s="106"/>
      <c r="M15" s="44"/>
      <c r="O15" s="208"/>
      <c r="Q15" s="44"/>
      <c r="R15" s="202"/>
      <c r="S15" s="44"/>
      <c r="U15" s="44"/>
      <c r="W15" s="92"/>
      <c r="Y15" s="201"/>
      <c r="AA15" s="341"/>
      <c r="AB15" s="202"/>
      <c r="AC15" s="341"/>
      <c r="AE15" s="341"/>
      <c r="AF15" s="106"/>
      <c r="AG15" s="341"/>
      <c r="AH15" s="341"/>
      <c r="AI15" s="341"/>
      <c r="AJ15" s="341"/>
    </row>
    <row r="16" spans="1:36" x14ac:dyDescent="0.3">
      <c r="A16" s="448" t="s">
        <v>128</v>
      </c>
      <c r="B16" s="449"/>
      <c r="C16" s="341"/>
      <c r="E16" s="201"/>
      <c r="G16" s="341"/>
      <c r="H16" s="202"/>
      <c r="I16" s="341"/>
      <c r="K16" s="341"/>
      <c r="L16" s="106"/>
      <c r="M16" s="44"/>
      <c r="O16" s="208"/>
      <c r="Q16" s="44"/>
      <c r="R16" s="202"/>
      <c r="S16" s="44"/>
      <c r="U16" s="44"/>
      <c r="W16" s="92"/>
      <c r="Y16" s="201"/>
      <c r="AA16" s="341"/>
      <c r="AB16" s="202"/>
      <c r="AC16" s="341"/>
      <c r="AE16" s="341"/>
      <c r="AF16" s="106"/>
      <c r="AG16" s="341"/>
      <c r="AH16" s="341"/>
      <c r="AI16" s="341"/>
      <c r="AJ16" s="341"/>
    </row>
    <row r="17" spans="1:36" ht="14.4" customHeight="1" x14ac:dyDescent="0.3">
      <c r="A17" s="451" t="s">
        <v>26</v>
      </c>
      <c r="B17" s="452"/>
      <c r="C17" s="293">
        <v>375170</v>
      </c>
      <c r="D17" s="294">
        <v>0.4017295454375101</v>
      </c>
      <c r="E17" s="203">
        <v>368913</v>
      </c>
      <c r="F17" s="294">
        <v>0.39991956360545838</v>
      </c>
      <c r="G17" s="293">
        <v>-6257</v>
      </c>
      <c r="H17" s="204">
        <v>-1.6677772743023164E-2</v>
      </c>
      <c r="I17" s="293">
        <v>352671</v>
      </c>
      <c r="J17" s="294">
        <v>0.38730029387604492</v>
      </c>
      <c r="K17" s="293">
        <v>-16242</v>
      </c>
      <c r="L17" s="107">
        <v>-4.402664042741785E-2</v>
      </c>
      <c r="M17" s="44">
        <v>279758</v>
      </c>
      <c r="N17" s="45">
        <v>0.40400000000000003</v>
      </c>
      <c r="O17" s="208">
        <v>276657</v>
      </c>
      <c r="P17" s="45">
        <v>0.40300000000000002</v>
      </c>
      <c r="Q17" s="341">
        <v>-3101</v>
      </c>
      <c r="R17" s="202">
        <v>-1.0999999999999999E-2</v>
      </c>
      <c r="S17" s="44">
        <v>262281</v>
      </c>
      <c r="T17" s="45">
        <v>0.39100000000000001</v>
      </c>
      <c r="U17" s="341">
        <v>-14376</v>
      </c>
      <c r="V17" s="45">
        <v>-5.1999999999999998E-2</v>
      </c>
      <c r="W17" s="111">
        <v>107608</v>
      </c>
      <c r="X17" s="82">
        <v>0.39860000000000001</v>
      </c>
      <c r="Y17" s="214">
        <v>103267</v>
      </c>
      <c r="Z17" s="82">
        <v>0.39529999999999998</v>
      </c>
      <c r="AA17" s="61">
        <v>-4341</v>
      </c>
      <c r="AB17" s="215">
        <v>-4.0300000000000002E-2</v>
      </c>
      <c r="AC17" s="61">
        <v>100221</v>
      </c>
      <c r="AD17" s="82">
        <v>0.38019999999999998</v>
      </c>
      <c r="AE17" s="61">
        <v>-3046</v>
      </c>
      <c r="AF17" s="108">
        <v>-2.9000000000000001E-2</v>
      </c>
      <c r="AG17" s="341"/>
      <c r="AH17" s="341"/>
      <c r="AI17" s="341"/>
      <c r="AJ17" s="341"/>
    </row>
    <row r="18" spans="1:36" ht="14.4" customHeight="1" x14ac:dyDescent="0.3">
      <c r="A18" s="451" t="s">
        <v>27</v>
      </c>
      <c r="B18" s="452"/>
      <c r="C18" s="293">
        <v>540799</v>
      </c>
      <c r="D18" s="294">
        <v>0.5790839791109631</v>
      </c>
      <c r="E18" s="203">
        <v>535158</v>
      </c>
      <c r="F18" s="294">
        <v>0.58013719717106715</v>
      </c>
      <c r="G18" s="293">
        <v>-5641</v>
      </c>
      <c r="H18" s="204">
        <v>-1.0430862483103704E-2</v>
      </c>
      <c r="I18" s="293">
        <v>538414</v>
      </c>
      <c r="J18" s="294">
        <v>0.5912816773337668</v>
      </c>
      <c r="K18" s="293">
        <v>3256</v>
      </c>
      <c r="L18" s="107">
        <v>6.0841844838346809E-3</v>
      </c>
      <c r="M18" s="44">
        <v>398885</v>
      </c>
      <c r="N18" s="45">
        <v>0.57599999999999996</v>
      </c>
      <c r="O18" s="208">
        <v>395647</v>
      </c>
      <c r="P18" s="45">
        <v>0.57599999999999996</v>
      </c>
      <c r="Q18" s="44">
        <v>-3238</v>
      </c>
      <c r="R18" s="202">
        <v>-8.0000000000000002E-3</v>
      </c>
      <c r="S18" s="44">
        <v>393733</v>
      </c>
      <c r="T18" s="45">
        <v>0.58699999999999997</v>
      </c>
      <c r="U18" s="44">
        <v>-1914</v>
      </c>
      <c r="V18" s="45">
        <v>-5.0000000000000001E-3</v>
      </c>
      <c r="W18" s="111">
        <v>157935</v>
      </c>
      <c r="X18" s="82">
        <v>0.58499999999999996</v>
      </c>
      <c r="Y18" s="214">
        <v>153602</v>
      </c>
      <c r="Z18" s="82">
        <v>0.58789999999999998</v>
      </c>
      <c r="AA18" s="61">
        <v>-4333</v>
      </c>
      <c r="AB18" s="215">
        <v>-2.7400000000000001E-2</v>
      </c>
      <c r="AC18" s="61">
        <v>158692</v>
      </c>
      <c r="AD18" s="82">
        <v>0.60199999999999998</v>
      </c>
      <c r="AE18" s="61">
        <v>5090</v>
      </c>
      <c r="AF18" s="108">
        <v>3.3099999999999997E-2</v>
      </c>
      <c r="AG18" s="341"/>
      <c r="AH18" s="341"/>
      <c r="AI18" s="341"/>
      <c r="AJ18" s="341"/>
    </row>
    <row r="19" spans="1:36" ht="14.4" customHeight="1" x14ac:dyDescent="0.3">
      <c r="A19" s="451" t="s">
        <v>21</v>
      </c>
      <c r="B19" s="452"/>
      <c r="C19" s="293">
        <v>17918</v>
      </c>
      <c r="D19" s="294">
        <v>1.918647545152679E-2</v>
      </c>
      <c r="E19" s="203">
        <v>18397</v>
      </c>
      <c r="F19" s="294">
        <v>1.9943239223474418E-2</v>
      </c>
      <c r="G19" s="293">
        <v>479</v>
      </c>
      <c r="H19" s="204">
        <v>2.6732894296238419E-2</v>
      </c>
      <c r="I19" s="293">
        <v>19503</v>
      </c>
      <c r="J19" s="294">
        <v>2.1418028790188316E-2</v>
      </c>
      <c r="K19" s="293">
        <v>1106</v>
      </c>
      <c r="L19" s="107">
        <v>6.0118497581127354E-2</v>
      </c>
      <c r="M19" s="44">
        <v>13896</v>
      </c>
      <c r="N19" s="45">
        <v>0.02</v>
      </c>
      <c r="O19" s="208">
        <v>14392</v>
      </c>
      <c r="P19" s="45">
        <v>2.1000000000000001E-2</v>
      </c>
      <c r="Q19" s="341">
        <v>496</v>
      </c>
      <c r="R19" s="202">
        <v>3.5999999999999997E-2</v>
      </c>
      <c r="S19" s="44">
        <v>15228</v>
      </c>
      <c r="T19" s="45">
        <v>2.3E-2</v>
      </c>
      <c r="U19" s="44">
        <v>836</v>
      </c>
      <c r="V19" s="45">
        <v>5.8000000000000003E-2</v>
      </c>
      <c r="W19" s="111">
        <v>4441</v>
      </c>
      <c r="X19" s="82">
        <v>1.6400000000000001E-2</v>
      </c>
      <c r="Y19" s="214">
        <v>4385</v>
      </c>
      <c r="Z19" s="82">
        <v>1.6799999999999999E-2</v>
      </c>
      <c r="AA19" s="292">
        <v>-56</v>
      </c>
      <c r="AB19" s="215">
        <v>-1.26E-2</v>
      </c>
      <c r="AC19" s="61">
        <v>4704</v>
      </c>
      <c r="AD19" s="82">
        <v>1.78E-2</v>
      </c>
      <c r="AE19" s="292">
        <v>319</v>
      </c>
      <c r="AF19" s="108">
        <v>7.2700000000000001E-2</v>
      </c>
      <c r="AG19" s="341"/>
      <c r="AH19" s="341"/>
      <c r="AI19" s="341"/>
      <c r="AJ19" s="341"/>
    </row>
    <row r="20" spans="1:36" ht="14.4" customHeight="1" x14ac:dyDescent="0.3">
      <c r="A20" s="451" t="s">
        <v>12</v>
      </c>
      <c r="B20" s="452"/>
      <c r="C20" s="293">
        <v>933887</v>
      </c>
      <c r="D20" s="294">
        <v>1</v>
      </c>
      <c r="E20" s="203">
        <v>922468</v>
      </c>
      <c r="F20" s="294">
        <v>1</v>
      </c>
      <c r="G20" s="293">
        <v>-11419</v>
      </c>
      <c r="H20" s="204">
        <v>-1.2227389395076706E-2</v>
      </c>
      <c r="I20" s="293">
        <v>910588</v>
      </c>
      <c r="J20" s="294">
        <v>1</v>
      </c>
      <c r="K20" s="293">
        <v>-11880</v>
      </c>
      <c r="L20" s="107">
        <v>-1.287849551420754E-2</v>
      </c>
      <c r="M20" s="44">
        <v>692539</v>
      </c>
      <c r="N20" s="45">
        <v>1</v>
      </c>
      <c r="O20" s="208">
        <v>686696</v>
      </c>
      <c r="P20" s="45">
        <v>1</v>
      </c>
      <c r="Q20" s="44">
        <v>-5843</v>
      </c>
      <c r="R20" s="202">
        <v>-8.0000000000000002E-3</v>
      </c>
      <c r="S20" s="44">
        <v>671242</v>
      </c>
      <c r="T20" s="45">
        <v>1</v>
      </c>
      <c r="U20" s="44">
        <v>-15454</v>
      </c>
      <c r="V20" s="45">
        <v>-2.3E-2</v>
      </c>
      <c r="W20" s="111">
        <v>269984</v>
      </c>
      <c r="X20" s="82">
        <v>1</v>
      </c>
      <c r="Y20" s="214">
        <v>261254</v>
      </c>
      <c r="Z20" s="82">
        <v>1</v>
      </c>
      <c r="AA20" s="61">
        <v>-8730</v>
      </c>
      <c r="AB20" s="215">
        <v>-3.2300000000000002E-2</v>
      </c>
      <c r="AC20" s="61">
        <v>263617</v>
      </c>
      <c r="AD20" s="82">
        <v>1</v>
      </c>
      <c r="AE20" s="61">
        <v>2363</v>
      </c>
      <c r="AF20" s="108">
        <v>8.9999999999999993E-3</v>
      </c>
      <c r="AG20" s="341"/>
      <c r="AH20" s="341"/>
      <c r="AI20" s="341"/>
      <c r="AJ20" s="341"/>
    </row>
    <row r="21" spans="1:36" x14ac:dyDescent="0.3">
      <c r="A21" s="341"/>
      <c r="B21" s="342"/>
      <c r="C21" s="341"/>
      <c r="E21" s="201"/>
      <c r="G21" s="341"/>
      <c r="H21" s="202"/>
      <c r="I21" s="341"/>
      <c r="K21" s="341"/>
      <c r="L21" s="106"/>
      <c r="M21" s="44"/>
      <c r="O21" s="208"/>
      <c r="Q21" s="44"/>
      <c r="R21" s="202"/>
      <c r="S21" s="44"/>
      <c r="U21" s="44"/>
      <c r="W21" s="92"/>
      <c r="Y21" s="201"/>
      <c r="AA21" s="341"/>
      <c r="AB21" s="202"/>
      <c r="AC21" s="341"/>
      <c r="AE21" s="341"/>
      <c r="AF21" s="106"/>
      <c r="AG21" s="341"/>
      <c r="AH21" s="341"/>
      <c r="AI21" s="341"/>
      <c r="AJ21" s="341"/>
    </row>
    <row r="22" spans="1:36" x14ac:dyDescent="0.3">
      <c r="A22" s="448" t="s">
        <v>129</v>
      </c>
      <c r="B22" s="449"/>
      <c r="C22" s="341"/>
      <c r="E22" s="201"/>
      <c r="G22" s="341"/>
      <c r="H22" s="202"/>
      <c r="I22" s="341"/>
      <c r="K22" s="341"/>
      <c r="L22" s="106"/>
      <c r="M22" s="44"/>
      <c r="O22" s="208"/>
      <c r="Q22" s="44"/>
      <c r="R22" s="202"/>
      <c r="S22" s="44"/>
      <c r="U22" s="44"/>
      <c r="W22" s="92"/>
      <c r="Y22" s="201"/>
      <c r="AA22" s="341"/>
      <c r="AB22" s="202"/>
      <c r="AC22" s="341"/>
      <c r="AE22" s="341"/>
      <c r="AF22" s="106"/>
      <c r="AG22" s="341"/>
      <c r="AH22" s="341"/>
      <c r="AI22" s="341"/>
      <c r="AJ22" s="341"/>
    </row>
    <row r="23" spans="1:36" x14ac:dyDescent="0.3">
      <c r="A23" s="341" t="s">
        <v>15</v>
      </c>
      <c r="B23" s="342"/>
      <c r="C23" s="293">
        <v>415658</v>
      </c>
      <c r="D23" s="294">
        <v>0.44508382705830579</v>
      </c>
      <c r="E23" s="203">
        <v>395508</v>
      </c>
      <c r="F23" s="294">
        <v>0.42874983197249117</v>
      </c>
      <c r="G23" s="293">
        <v>-20150</v>
      </c>
      <c r="H23" s="204">
        <v>-4.8477353978511183E-2</v>
      </c>
      <c r="I23" s="293">
        <v>377983</v>
      </c>
      <c r="J23" s="294">
        <v>0.41509771707951348</v>
      </c>
      <c r="K23" s="293">
        <v>-17525</v>
      </c>
      <c r="L23" s="107">
        <v>-4.4310102450519334E-2</v>
      </c>
      <c r="M23" s="61">
        <v>316009</v>
      </c>
      <c r="N23" s="82">
        <v>0.45629999999999998</v>
      </c>
      <c r="O23" s="295">
        <v>302175</v>
      </c>
      <c r="P23" s="82">
        <v>0.44</v>
      </c>
      <c r="Q23" s="61">
        <v>-13834</v>
      </c>
      <c r="R23" s="215">
        <v>-4.3799999999999999E-2</v>
      </c>
      <c r="S23" s="61">
        <v>286535</v>
      </c>
      <c r="T23" s="82">
        <v>0.4269</v>
      </c>
      <c r="U23" s="61">
        <v>-15640</v>
      </c>
      <c r="V23" s="82">
        <v>-5.1799999999999999E-2</v>
      </c>
      <c r="W23" s="90">
        <v>113388</v>
      </c>
      <c r="X23" s="294">
        <v>0.41998044328552803</v>
      </c>
      <c r="Y23" s="208">
        <v>104998</v>
      </c>
      <c r="Z23" s="294">
        <v>0.40190006660185107</v>
      </c>
      <c r="AA23" s="44">
        <v>-8390</v>
      </c>
      <c r="AB23" s="202">
        <v>-7.3999999999999996E-2</v>
      </c>
      <c r="AC23" s="44">
        <v>102823</v>
      </c>
      <c r="AD23" s="294">
        <v>0.39004692413615205</v>
      </c>
      <c r="AE23" s="44">
        <v>-2175</v>
      </c>
      <c r="AF23" s="106">
        <v>-2.1000000000000001E-2</v>
      </c>
      <c r="AG23" s="341"/>
      <c r="AH23" s="341"/>
      <c r="AI23" s="341"/>
      <c r="AJ23" s="341"/>
    </row>
    <row r="24" spans="1:36" x14ac:dyDescent="0.3">
      <c r="A24" s="341" t="s">
        <v>16</v>
      </c>
      <c r="B24" s="341"/>
      <c r="C24" s="94">
        <v>50767</v>
      </c>
      <c r="D24" s="294">
        <v>5.4360966583751565E-2</v>
      </c>
      <c r="E24" s="203">
        <v>50388</v>
      </c>
      <c r="F24" s="294">
        <v>5.4623032994098437E-2</v>
      </c>
      <c r="G24" s="293">
        <v>-379</v>
      </c>
      <c r="H24" s="204">
        <v>-7.4654795437981364E-3</v>
      </c>
      <c r="I24" s="293">
        <v>53382</v>
      </c>
      <c r="J24" s="294">
        <v>5.8623658559084899E-2</v>
      </c>
      <c r="K24" s="293">
        <v>2994</v>
      </c>
      <c r="L24" s="107">
        <v>5.9418909264110503E-2</v>
      </c>
      <c r="M24" s="61">
        <v>40015</v>
      </c>
      <c r="N24" s="82">
        <v>5.7799999999999997E-2</v>
      </c>
      <c r="O24" s="214">
        <v>39676</v>
      </c>
      <c r="P24" s="82">
        <v>5.7799999999999997E-2</v>
      </c>
      <c r="Q24" s="292">
        <v>-339</v>
      </c>
      <c r="R24" s="215">
        <v>-8.0000000000000002E-3</v>
      </c>
      <c r="S24" s="61">
        <v>42162</v>
      </c>
      <c r="T24" s="82">
        <v>6.2799999999999995E-2</v>
      </c>
      <c r="U24" s="61">
        <v>2486</v>
      </c>
      <c r="V24" s="82">
        <v>6.2700000000000006E-2</v>
      </c>
      <c r="W24" s="90">
        <v>12720</v>
      </c>
      <c r="X24" s="294">
        <v>4.7113903046106437E-2</v>
      </c>
      <c r="Y24" s="208">
        <v>12556</v>
      </c>
      <c r="Z24" s="294">
        <v>4.8060508164468295E-2</v>
      </c>
      <c r="AA24" s="341">
        <v>-164</v>
      </c>
      <c r="AB24" s="202">
        <v>-1.2999999999999999E-2</v>
      </c>
      <c r="AC24" s="44">
        <v>12974</v>
      </c>
      <c r="AD24" s="294">
        <v>4.9215338919720658E-2</v>
      </c>
      <c r="AE24" s="341">
        <v>418</v>
      </c>
      <c r="AF24" s="106">
        <v>3.3000000000000002E-2</v>
      </c>
      <c r="AG24" s="341"/>
      <c r="AH24" s="341"/>
      <c r="AI24" s="341"/>
      <c r="AJ24" s="341"/>
    </row>
    <row r="25" spans="1:36" x14ac:dyDescent="0.3">
      <c r="A25" s="341" t="s">
        <v>17</v>
      </c>
      <c r="B25" s="341"/>
      <c r="C25" s="94">
        <v>105931</v>
      </c>
      <c r="D25" s="294">
        <v>0.1134302115780603</v>
      </c>
      <c r="E25" s="203">
        <v>101142</v>
      </c>
      <c r="F25" s="294">
        <v>0.1096428277186851</v>
      </c>
      <c r="G25" s="293">
        <v>-4789</v>
      </c>
      <c r="H25" s="204">
        <v>-4.5208673570531759E-2</v>
      </c>
      <c r="I25" s="293">
        <v>95010</v>
      </c>
      <c r="J25" s="294">
        <v>0.10433917424784864</v>
      </c>
      <c r="K25" s="293">
        <v>-6132</v>
      </c>
      <c r="L25" s="107">
        <v>-6.0627632437563028E-2</v>
      </c>
      <c r="M25" s="61">
        <v>74505</v>
      </c>
      <c r="N25" s="82">
        <v>0.1076</v>
      </c>
      <c r="O25" s="214">
        <v>71170</v>
      </c>
      <c r="P25" s="82">
        <v>0.1036</v>
      </c>
      <c r="Q25" s="61">
        <v>-3335</v>
      </c>
      <c r="R25" s="215">
        <v>-4.48E-2</v>
      </c>
      <c r="S25" s="61">
        <v>66552</v>
      </c>
      <c r="T25" s="82">
        <v>9.9099999999999994E-2</v>
      </c>
      <c r="U25" s="61">
        <v>-4618</v>
      </c>
      <c r="V25" s="82">
        <v>-6.4899999999999999E-2</v>
      </c>
      <c r="W25" s="90">
        <v>34774</v>
      </c>
      <c r="X25" s="294">
        <v>0.12880022519853029</v>
      </c>
      <c r="Y25" s="208">
        <v>32952</v>
      </c>
      <c r="Z25" s="294">
        <v>0.12613012623730163</v>
      </c>
      <c r="AA25" s="44">
        <v>-1822</v>
      </c>
      <c r="AB25" s="202">
        <v>-5.1999999999999998E-2</v>
      </c>
      <c r="AC25" s="44">
        <v>31002</v>
      </c>
      <c r="AD25" s="294">
        <v>0.11760243079922766</v>
      </c>
      <c r="AE25" s="44">
        <v>-1950</v>
      </c>
      <c r="AF25" s="106">
        <v>-5.8999999999999997E-2</v>
      </c>
      <c r="AG25" s="341"/>
      <c r="AH25" s="341"/>
      <c r="AI25" s="341"/>
      <c r="AJ25" s="341"/>
    </row>
    <row r="26" spans="1:36" x14ac:dyDescent="0.3">
      <c r="A26" s="341" t="s">
        <v>18</v>
      </c>
      <c r="B26" s="341"/>
      <c r="C26" s="94">
        <v>153564</v>
      </c>
      <c r="D26" s="294">
        <v>0.16443531176684117</v>
      </c>
      <c r="E26" s="203">
        <v>157391</v>
      </c>
      <c r="F26" s="294">
        <v>0.17061946864281471</v>
      </c>
      <c r="G26" s="293">
        <v>3827</v>
      </c>
      <c r="H26" s="204">
        <v>2.4921205490870256E-2</v>
      </c>
      <c r="I26" s="293">
        <v>159671</v>
      </c>
      <c r="J26" s="294">
        <v>0.17534933471559036</v>
      </c>
      <c r="K26" s="293">
        <v>2280</v>
      </c>
      <c r="L26" s="107">
        <v>1.4486215857323482E-2</v>
      </c>
      <c r="M26" s="61">
        <v>114904</v>
      </c>
      <c r="N26" s="82">
        <v>0.16589999999999999</v>
      </c>
      <c r="O26" s="214">
        <v>118497</v>
      </c>
      <c r="P26" s="82">
        <v>0.1726</v>
      </c>
      <c r="Q26" s="61">
        <v>3593</v>
      </c>
      <c r="R26" s="215">
        <v>3.1300000000000001E-2</v>
      </c>
      <c r="S26" s="61">
        <v>119027</v>
      </c>
      <c r="T26" s="82">
        <v>0.17730000000000001</v>
      </c>
      <c r="U26" s="292">
        <v>530</v>
      </c>
      <c r="V26" s="82">
        <v>4.0000000000000001E-3</v>
      </c>
      <c r="W26" s="90">
        <v>43282</v>
      </c>
      <c r="X26" s="294">
        <v>0.16031320374540714</v>
      </c>
      <c r="Y26" s="208">
        <v>43286</v>
      </c>
      <c r="Z26" s="294">
        <v>0.16568550146600627</v>
      </c>
      <c r="AA26" s="341">
        <v>4</v>
      </c>
      <c r="AB26" s="202">
        <v>0</v>
      </c>
      <c r="AC26" s="44">
        <v>44778</v>
      </c>
      <c r="AD26" s="294">
        <v>0.16986006213559823</v>
      </c>
      <c r="AE26" s="44">
        <v>1492</v>
      </c>
      <c r="AF26" s="106">
        <v>3.4000000000000002E-2</v>
      </c>
      <c r="AG26" s="341"/>
      <c r="AH26" s="341"/>
      <c r="AI26" s="341"/>
      <c r="AJ26" s="341"/>
    </row>
    <row r="27" spans="1:36" x14ac:dyDescent="0.3">
      <c r="A27" s="341" t="s">
        <v>88</v>
      </c>
      <c r="B27" s="341"/>
      <c r="C27" s="94">
        <v>7592</v>
      </c>
      <c r="D27" s="294">
        <v>8.1294632005799415E-3</v>
      </c>
      <c r="E27" s="203">
        <v>7390</v>
      </c>
      <c r="F27" s="294">
        <v>8.0111180008412223E-3</v>
      </c>
      <c r="G27" s="293">
        <v>-202</v>
      </c>
      <c r="H27" s="204">
        <v>-2.6606954689146471E-2</v>
      </c>
      <c r="I27" s="293">
        <v>7085</v>
      </c>
      <c r="J27" s="294">
        <v>7.78068676503534E-3</v>
      </c>
      <c r="K27" s="293">
        <v>-305</v>
      </c>
      <c r="L27" s="107">
        <v>-4.1271989174560215E-2</v>
      </c>
      <c r="M27" s="61">
        <v>5558</v>
      </c>
      <c r="N27" s="82">
        <v>8.0000000000000002E-3</v>
      </c>
      <c r="O27" s="214">
        <v>5445</v>
      </c>
      <c r="P27" s="82">
        <v>7.9000000000000008E-3</v>
      </c>
      <c r="Q27" s="292">
        <v>-113</v>
      </c>
      <c r="R27" s="215">
        <v>-2.0299999999999999E-2</v>
      </c>
      <c r="S27" s="61">
        <v>5086</v>
      </c>
      <c r="T27" s="82">
        <v>7.6E-3</v>
      </c>
      <c r="U27" s="292">
        <v>-359</v>
      </c>
      <c r="V27" s="82">
        <v>-6.59E-2</v>
      </c>
      <c r="W27" s="90">
        <v>2271</v>
      </c>
      <c r="X27" s="294">
        <v>8.4116095768638141E-3</v>
      </c>
      <c r="Y27" s="208">
        <v>2159</v>
      </c>
      <c r="Z27" s="294">
        <v>8.2639883025714435E-3</v>
      </c>
      <c r="AA27" s="341">
        <v>-112</v>
      </c>
      <c r="AB27" s="202">
        <v>-4.9000000000000002E-2</v>
      </c>
      <c r="AC27" s="44">
        <v>2210</v>
      </c>
      <c r="AD27" s="294">
        <v>8.3833743650826766E-3</v>
      </c>
      <c r="AE27" s="341">
        <v>51</v>
      </c>
      <c r="AF27" s="106">
        <v>2.4E-2</v>
      </c>
      <c r="AG27" s="341"/>
      <c r="AH27" s="341"/>
      <c r="AI27" s="341"/>
      <c r="AJ27" s="341"/>
    </row>
    <row r="28" spans="1:36" x14ac:dyDescent="0.3">
      <c r="A28" s="341" t="s">
        <v>20</v>
      </c>
      <c r="B28" s="341"/>
      <c r="C28" s="94">
        <v>50430</v>
      </c>
      <c r="D28" s="294">
        <v>5.4000109220922875E-2</v>
      </c>
      <c r="E28" s="203">
        <v>49965</v>
      </c>
      <c r="F28" s="294">
        <v>5.4164480502304685E-2</v>
      </c>
      <c r="G28" s="293">
        <v>-465</v>
      </c>
      <c r="H28" s="204">
        <v>-9.2207019631171915E-3</v>
      </c>
      <c r="I28" s="293">
        <v>48748</v>
      </c>
      <c r="J28" s="294">
        <v>5.3534639156237511E-2</v>
      </c>
      <c r="K28" s="293">
        <v>-1217</v>
      </c>
      <c r="L28" s="107">
        <v>-2.4357049934954467E-2</v>
      </c>
      <c r="M28" s="61">
        <v>38882</v>
      </c>
      <c r="N28" s="82">
        <v>5.6099999999999997E-2</v>
      </c>
      <c r="O28" s="214">
        <v>38671</v>
      </c>
      <c r="P28" s="82">
        <v>5.6300000000000003E-2</v>
      </c>
      <c r="Q28" s="292">
        <v>-211</v>
      </c>
      <c r="R28" s="215">
        <v>-5.4000000000000003E-3</v>
      </c>
      <c r="S28" s="61">
        <v>37080</v>
      </c>
      <c r="T28" s="82">
        <v>5.5199999999999999E-2</v>
      </c>
      <c r="U28" s="61">
        <v>-1591</v>
      </c>
      <c r="V28" s="82">
        <v>-4.1099999999999998E-2</v>
      </c>
      <c r="W28" s="90">
        <v>13300</v>
      </c>
      <c r="X28" s="294">
        <v>4.9262178499466638E-2</v>
      </c>
      <c r="Y28" s="208">
        <v>12825</v>
      </c>
      <c r="Z28" s="294">
        <v>4.9090157471273169E-2</v>
      </c>
      <c r="AA28" s="341">
        <v>-475</v>
      </c>
      <c r="AB28" s="202">
        <v>-3.5999999999999997E-2</v>
      </c>
      <c r="AC28" s="44">
        <v>13043</v>
      </c>
      <c r="AD28" s="294">
        <v>4.9477082282250388E-2</v>
      </c>
      <c r="AE28" s="341">
        <v>218</v>
      </c>
      <c r="AF28" s="106">
        <v>1.7000000000000001E-2</v>
      </c>
      <c r="AG28" s="341"/>
      <c r="AH28" s="341"/>
      <c r="AI28" s="341"/>
      <c r="AJ28" s="341"/>
    </row>
    <row r="29" spans="1:36" x14ac:dyDescent="0.3">
      <c r="A29" s="341" t="s">
        <v>21</v>
      </c>
      <c r="B29" s="341"/>
      <c r="C29" s="94">
        <v>149945</v>
      </c>
      <c r="D29" s="294">
        <v>0.16056011059153838</v>
      </c>
      <c r="E29" s="203">
        <v>160684</v>
      </c>
      <c r="F29" s="294">
        <v>0.17418924016876466</v>
      </c>
      <c r="G29" s="293">
        <v>10739</v>
      </c>
      <c r="H29" s="204">
        <v>7.1619593851078731E-2</v>
      </c>
      <c r="I29" s="293">
        <v>168709</v>
      </c>
      <c r="J29" s="294">
        <v>0.18527478947668979</v>
      </c>
      <c r="K29" s="293">
        <v>8025</v>
      </c>
      <c r="L29" s="107">
        <v>4.9942744766124814E-2</v>
      </c>
      <c r="M29" s="61">
        <v>102666</v>
      </c>
      <c r="N29" s="82">
        <v>0.1482</v>
      </c>
      <c r="O29" s="214">
        <v>111062</v>
      </c>
      <c r="P29" s="82">
        <v>0.16170000000000001</v>
      </c>
      <c r="Q29" s="61">
        <v>8396</v>
      </c>
      <c r="R29" s="215">
        <v>8.1799999999999998E-2</v>
      </c>
      <c r="S29" s="61">
        <v>114800</v>
      </c>
      <c r="T29" s="82">
        <v>0.17100000000000001</v>
      </c>
      <c r="U29" s="61">
        <v>3738</v>
      </c>
      <c r="V29" s="82">
        <v>3.3700000000000001E-2</v>
      </c>
      <c r="W29" s="90">
        <v>50249</v>
      </c>
      <c r="X29" s="294">
        <v>0.18611843664809766</v>
      </c>
      <c r="Y29" s="208">
        <v>52478</v>
      </c>
      <c r="Z29" s="294">
        <v>0.20086965175652813</v>
      </c>
      <c r="AA29" s="44">
        <v>2229</v>
      </c>
      <c r="AB29" s="202">
        <v>4.3999999999999997E-2</v>
      </c>
      <c r="AC29" s="44">
        <v>56787</v>
      </c>
      <c r="AD29" s="294">
        <v>0.21541478736196831</v>
      </c>
      <c r="AE29" s="44">
        <v>4309</v>
      </c>
      <c r="AF29" s="106">
        <v>8.2000000000000003E-2</v>
      </c>
      <c r="AG29" s="341"/>
      <c r="AH29" s="341"/>
      <c r="AI29" s="341"/>
      <c r="AJ29" s="341"/>
    </row>
    <row r="30" spans="1:36" x14ac:dyDescent="0.3">
      <c r="A30" s="341" t="s">
        <v>12</v>
      </c>
      <c r="B30" s="341"/>
      <c r="C30" s="94">
        <v>933887</v>
      </c>
      <c r="D30" s="294">
        <v>1</v>
      </c>
      <c r="E30" s="203">
        <v>922468</v>
      </c>
      <c r="F30" s="294">
        <v>1</v>
      </c>
      <c r="G30" s="293">
        <v>-11419</v>
      </c>
      <c r="H30" s="204">
        <v>-1.2227389395076706E-2</v>
      </c>
      <c r="I30" s="293">
        <v>910588</v>
      </c>
      <c r="J30" s="294">
        <v>1</v>
      </c>
      <c r="K30" s="293">
        <v>-11880</v>
      </c>
      <c r="L30" s="107">
        <v>-1.287849551420754E-2</v>
      </c>
      <c r="M30" s="61">
        <v>692539</v>
      </c>
      <c r="N30" s="82">
        <v>1</v>
      </c>
      <c r="O30" s="214">
        <v>686696</v>
      </c>
      <c r="P30" s="82">
        <v>1</v>
      </c>
      <c r="Q30" s="61">
        <v>-5843</v>
      </c>
      <c r="R30" s="215">
        <v>-8.3999999999999995E-3</v>
      </c>
      <c r="S30" s="61">
        <v>671242</v>
      </c>
      <c r="T30" s="82">
        <v>1</v>
      </c>
      <c r="U30" s="61">
        <v>-15454</v>
      </c>
      <c r="V30" s="82">
        <v>-2.2499999999999999E-2</v>
      </c>
      <c r="W30" s="90">
        <v>269984</v>
      </c>
      <c r="X30" s="294">
        <v>1</v>
      </c>
      <c r="Y30" s="208">
        <v>261254</v>
      </c>
      <c r="Z30" s="294">
        <v>1</v>
      </c>
      <c r="AA30" s="44">
        <v>-8730</v>
      </c>
      <c r="AB30" s="202">
        <v>-3.2000000000000001E-2</v>
      </c>
      <c r="AC30" s="44">
        <v>263617</v>
      </c>
      <c r="AD30" s="294">
        <v>1</v>
      </c>
      <c r="AE30" s="44">
        <v>2363</v>
      </c>
      <c r="AF30" s="106">
        <v>8.9999999999999993E-3</v>
      </c>
      <c r="AG30" s="341"/>
      <c r="AH30" s="341"/>
      <c r="AI30" s="341"/>
      <c r="AJ30" s="341"/>
    </row>
    <row r="31" spans="1:36" x14ac:dyDescent="0.3">
      <c r="A31" s="341"/>
      <c r="B31" s="341"/>
      <c r="C31" s="94"/>
      <c r="D31" s="294"/>
      <c r="E31" s="203"/>
      <c r="F31" s="294"/>
      <c r="G31" s="293"/>
      <c r="H31" s="204"/>
      <c r="I31" s="293"/>
      <c r="J31" s="294"/>
      <c r="K31" s="293"/>
      <c r="L31" s="107"/>
      <c r="M31" s="341"/>
      <c r="O31" s="201"/>
      <c r="Q31" s="341"/>
      <c r="R31" s="202"/>
      <c r="S31" s="341"/>
      <c r="U31" s="341"/>
      <c r="W31" s="90"/>
      <c r="X31" s="294"/>
      <c r="Y31" s="208"/>
      <c r="Z31" s="294"/>
      <c r="AA31" s="44"/>
      <c r="AB31" s="202"/>
      <c r="AC31" s="44"/>
      <c r="AD31" s="294"/>
      <c r="AE31" s="44"/>
      <c r="AF31" s="106"/>
      <c r="AG31" s="341"/>
      <c r="AH31" s="341"/>
      <c r="AI31" s="341"/>
      <c r="AJ31" s="341"/>
    </row>
    <row r="32" spans="1:36" x14ac:dyDescent="0.3">
      <c r="A32" s="448" t="s">
        <v>130</v>
      </c>
      <c r="B32" s="449"/>
      <c r="C32" s="94"/>
      <c r="D32" s="294"/>
      <c r="E32" s="203"/>
      <c r="F32" s="294"/>
      <c r="G32" s="293"/>
      <c r="H32" s="204"/>
      <c r="I32" s="293"/>
      <c r="J32" s="294"/>
      <c r="K32" s="293"/>
      <c r="L32" s="294"/>
      <c r="M32" s="92"/>
      <c r="O32" s="201"/>
      <c r="Q32" s="341"/>
      <c r="R32" s="202"/>
      <c r="S32" s="341"/>
      <c r="U32" s="341"/>
      <c r="V32" s="106"/>
      <c r="W32" s="44"/>
      <c r="X32" s="294"/>
      <c r="Y32" s="208"/>
      <c r="Z32" s="294"/>
      <c r="AA32" s="44"/>
      <c r="AB32" s="202"/>
      <c r="AC32" s="44"/>
      <c r="AD32" s="294"/>
      <c r="AE32" s="44"/>
      <c r="AF32" s="106"/>
      <c r="AG32" s="341"/>
      <c r="AH32" s="341"/>
      <c r="AI32" s="341"/>
      <c r="AJ32" s="341"/>
    </row>
    <row r="33" spans="1:36" x14ac:dyDescent="0.3">
      <c r="A33" s="341" t="s">
        <v>91</v>
      </c>
      <c r="B33" s="341"/>
      <c r="C33" s="94">
        <v>665148</v>
      </c>
      <c r="D33" s="294">
        <v>0.76919999999999999</v>
      </c>
      <c r="E33" s="203">
        <v>654623</v>
      </c>
      <c r="F33" s="294">
        <v>0.76619999999999999</v>
      </c>
      <c r="G33" s="293">
        <v>-10525</v>
      </c>
      <c r="H33" s="204">
        <v>-1.6E-2</v>
      </c>
      <c r="I33" s="293">
        <v>639165</v>
      </c>
      <c r="J33" s="294">
        <v>0.75209999999999999</v>
      </c>
      <c r="K33" s="293">
        <v>-15458</v>
      </c>
      <c r="L33" s="294">
        <v>-2.4E-2</v>
      </c>
      <c r="M33" s="111">
        <v>513451</v>
      </c>
      <c r="N33" s="82">
        <v>0.79</v>
      </c>
      <c r="O33" s="214">
        <v>509720</v>
      </c>
      <c r="P33" s="82">
        <v>0.79</v>
      </c>
      <c r="Q33" s="61">
        <v>-3731</v>
      </c>
      <c r="R33" s="215">
        <v>-7.0000000000000001E-3</v>
      </c>
      <c r="S33" s="61">
        <v>491544</v>
      </c>
      <c r="T33" s="82">
        <v>0.77700000000000002</v>
      </c>
      <c r="U33" s="61">
        <v>-18176</v>
      </c>
      <c r="V33" s="108">
        <v>-3.5999999999999997E-2</v>
      </c>
      <c r="W33" s="44">
        <v>174658</v>
      </c>
      <c r="X33" s="294">
        <v>0.73</v>
      </c>
      <c r="Y33" s="208">
        <v>165157</v>
      </c>
      <c r="Z33" s="294">
        <v>0.71699999999999997</v>
      </c>
      <c r="AA33" s="44">
        <v>-9501</v>
      </c>
      <c r="AB33" s="202">
        <v>-5.3999999999999999E-2</v>
      </c>
      <c r="AC33" s="44">
        <v>166460</v>
      </c>
      <c r="AD33" s="294">
        <v>0.7</v>
      </c>
      <c r="AE33" s="44">
        <v>1303</v>
      </c>
      <c r="AF33" s="106">
        <v>8.0000000000000002E-3</v>
      </c>
      <c r="AG33" s="341"/>
      <c r="AH33" s="341"/>
      <c r="AI33" s="341"/>
      <c r="AJ33" s="341"/>
    </row>
    <row r="34" spans="1:36" x14ac:dyDescent="0.3">
      <c r="A34" s="341" t="s">
        <v>92</v>
      </c>
      <c r="B34" s="341"/>
      <c r="C34" s="94">
        <v>199613</v>
      </c>
      <c r="D34" s="294">
        <v>0.23080000000000001</v>
      </c>
      <c r="E34" s="203">
        <v>199730</v>
      </c>
      <c r="F34" s="294">
        <v>0.23380000000000001</v>
      </c>
      <c r="G34" s="293">
        <v>117</v>
      </c>
      <c r="H34" s="204">
        <v>1E-3</v>
      </c>
      <c r="I34" s="293">
        <v>210677</v>
      </c>
      <c r="J34" s="294">
        <v>0.24790000000000001</v>
      </c>
      <c r="K34" s="293">
        <v>10947</v>
      </c>
      <c r="L34" s="294">
        <v>5.5E-2</v>
      </c>
      <c r="M34" s="111">
        <v>136420</v>
      </c>
      <c r="N34" s="82">
        <v>0.21</v>
      </c>
      <c r="O34" s="214">
        <v>135577</v>
      </c>
      <c r="P34" s="82">
        <v>0.21</v>
      </c>
      <c r="Q34" s="61">
        <v>-843</v>
      </c>
      <c r="R34" s="215">
        <v>-6.0000000000000001E-3</v>
      </c>
      <c r="S34" s="61">
        <v>140759</v>
      </c>
      <c r="T34" s="82">
        <v>0.223</v>
      </c>
      <c r="U34" s="61">
        <v>5182</v>
      </c>
      <c r="V34" s="108">
        <v>3.7999999999999999E-2</v>
      </c>
      <c r="W34" s="44">
        <v>64577</v>
      </c>
      <c r="X34" s="294">
        <v>0.27</v>
      </c>
      <c r="Y34" s="208">
        <v>65125</v>
      </c>
      <c r="Z34" s="294">
        <v>0.28299999999999997</v>
      </c>
      <c r="AA34" s="44">
        <v>548</v>
      </c>
      <c r="AB34" s="202">
        <v>8.0000000000000002E-3</v>
      </c>
      <c r="AC34" s="44">
        <v>71420</v>
      </c>
      <c r="AD34" s="294">
        <v>0.3</v>
      </c>
      <c r="AE34" s="44">
        <v>6295</v>
      </c>
      <c r="AF34" s="106">
        <v>9.7000000000000003E-2</v>
      </c>
      <c r="AG34" s="341"/>
      <c r="AH34" s="341"/>
      <c r="AI34" s="341"/>
      <c r="AJ34" s="341"/>
    </row>
    <row r="35" spans="1:36" x14ac:dyDescent="0.3">
      <c r="A35" s="341" t="s">
        <v>12</v>
      </c>
      <c r="B35" s="341"/>
      <c r="C35" s="94">
        <v>864761</v>
      </c>
      <c r="D35" s="294">
        <v>1</v>
      </c>
      <c r="E35" s="203">
        <v>854353</v>
      </c>
      <c r="F35" s="294">
        <v>1</v>
      </c>
      <c r="G35" s="293">
        <v>-10408</v>
      </c>
      <c r="H35" s="204">
        <v>-1.2E-2</v>
      </c>
      <c r="I35" s="293">
        <v>849842</v>
      </c>
      <c r="J35" s="294">
        <v>1</v>
      </c>
      <c r="K35" s="293">
        <v>-4511</v>
      </c>
      <c r="L35" s="294">
        <v>-5.0000000000000001E-3</v>
      </c>
      <c r="M35" s="111">
        <v>649871</v>
      </c>
      <c r="N35" s="82">
        <v>1</v>
      </c>
      <c r="O35" s="214">
        <v>645297</v>
      </c>
      <c r="P35" s="82">
        <v>1</v>
      </c>
      <c r="Q35" s="61">
        <v>-4574</v>
      </c>
      <c r="R35" s="215">
        <v>-7.0000000000000001E-3</v>
      </c>
      <c r="S35" s="61">
        <v>632303</v>
      </c>
      <c r="T35" s="82">
        <v>1</v>
      </c>
      <c r="U35" s="61">
        <v>-12994</v>
      </c>
      <c r="V35" s="108">
        <v>-0.02</v>
      </c>
      <c r="W35" s="44">
        <v>239235</v>
      </c>
      <c r="X35" s="294">
        <v>1</v>
      </c>
      <c r="Y35" s="208">
        <v>230282</v>
      </c>
      <c r="Z35" s="294">
        <v>1</v>
      </c>
      <c r="AA35" s="44">
        <v>-8953</v>
      </c>
      <c r="AB35" s="202">
        <v>-3.6999999999999998E-2</v>
      </c>
      <c r="AC35" s="44">
        <v>237880</v>
      </c>
      <c r="AD35" s="294">
        <v>1</v>
      </c>
      <c r="AE35" s="44">
        <v>7598</v>
      </c>
      <c r="AF35" s="106">
        <v>3.3000000000000002E-2</v>
      </c>
      <c r="AG35" s="341"/>
      <c r="AH35" s="341"/>
      <c r="AI35" s="341"/>
      <c r="AJ35" s="341"/>
    </row>
    <row r="36" spans="1:36" s="341" customFormat="1" x14ac:dyDescent="0.3">
      <c r="C36" s="94"/>
      <c r="D36" s="294"/>
      <c r="E36" s="203"/>
      <c r="F36" s="294"/>
      <c r="G36" s="293"/>
      <c r="H36" s="204"/>
      <c r="I36" s="293"/>
      <c r="J36" s="294"/>
      <c r="K36" s="293"/>
      <c r="L36" s="107"/>
      <c r="N36" s="45"/>
      <c r="O36" s="201"/>
      <c r="P36" s="45"/>
      <c r="R36" s="202"/>
      <c r="T36" s="45"/>
      <c r="V36" s="45"/>
      <c r="W36" s="90"/>
      <c r="X36" s="294"/>
      <c r="Y36" s="208"/>
      <c r="Z36" s="294"/>
      <c r="AA36" s="44"/>
      <c r="AB36" s="202"/>
      <c r="AC36" s="44"/>
      <c r="AD36" s="294"/>
      <c r="AE36" s="44"/>
      <c r="AF36" s="106"/>
    </row>
    <row r="37" spans="1:36" x14ac:dyDescent="0.3">
      <c r="A37" s="448" t="s">
        <v>131</v>
      </c>
      <c r="B37" s="449"/>
      <c r="C37" s="92"/>
      <c r="E37" s="201"/>
      <c r="G37" s="341"/>
      <c r="H37" s="202"/>
      <c r="I37" s="341"/>
      <c r="K37" s="341"/>
      <c r="L37" s="106"/>
      <c r="M37" s="44"/>
      <c r="O37" s="208"/>
      <c r="Q37" s="44"/>
      <c r="R37" s="202"/>
      <c r="S37" s="44"/>
      <c r="U37" s="44"/>
      <c r="W37" s="90"/>
      <c r="Y37" s="208"/>
      <c r="AA37" s="44"/>
      <c r="AB37" s="202"/>
      <c r="AC37" s="44"/>
      <c r="AE37" s="44"/>
      <c r="AF37" s="106"/>
      <c r="AG37" s="341"/>
      <c r="AH37" s="341"/>
      <c r="AI37" s="341"/>
      <c r="AJ37" s="341"/>
    </row>
    <row r="38" spans="1:36" x14ac:dyDescent="0.3">
      <c r="A38" s="451" t="s">
        <v>132</v>
      </c>
      <c r="B38" s="451"/>
      <c r="C38" s="92">
        <v>74121</v>
      </c>
      <c r="D38" s="45">
        <v>7.9368274748443865E-2</v>
      </c>
      <c r="E38" s="201">
        <v>74333</v>
      </c>
      <c r="F38" s="45">
        <v>8.0580572984645535E-2</v>
      </c>
      <c r="G38" s="341">
        <v>212</v>
      </c>
      <c r="H38" s="202">
        <v>2.8601880708571119E-3</v>
      </c>
      <c r="I38" s="44">
        <v>81980</v>
      </c>
      <c r="J38" s="45">
        <v>9.0029739025772354E-2</v>
      </c>
      <c r="K38" s="44">
        <v>7647</v>
      </c>
      <c r="L38" s="106">
        <v>0.10287490078430846</v>
      </c>
      <c r="M38" s="44">
        <v>61632</v>
      </c>
      <c r="N38" s="45">
        <v>8.8999999999999996E-2</v>
      </c>
      <c r="O38" s="208">
        <v>62990</v>
      </c>
      <c r="P38" s="45">
        <v>9.1999999999999998E-2</v>
      </c>
      <c r="Q38" s="44">
        <v>1358</v>
      </c>
      <c r="R38" s="202">
        <v>2.1999999999999999E-2</v>
      </c>
      <c r="S38" s="44">
        <v>68881</v>
      </c>
      <c r="T38" s="45">
        <v>0.10299999999999999</v>
      </c>
      <c r="U38" s="44">
        <v>5891</v>
      </c>
      <c r="V38" s="45">
        <v>9.4E-2</v>
      </c>
      <c r="W38" s="90">
        <v>15591</v>
      </c>
      <c r="X38" s="45">
        <v>5.8000000000000003E-2</v>
      </c>
      <c r="Y38" s="208">
        <v>13998</v>
      </c>
      <c r="Z38" s="45">
        <v>5.3999999999999999E-2</v>
      </c>
      <c r="AA38" s="44">
        <v>-1593</v>
      </c>
      <c r="AB38" s="202">
        <v>-0.10199999999999999</v>
      </c>
      <c r="AC38" s="44">
        <v>15999</v>
      </c>
      <c r="AD38" s="45">
        <v>6.0999999999999999E-2</v>
      </c>
      <c r="AE38" s="44">
        <v>2001</v>
      </c>
      <c r="AF38" s="106">
        <v>0.14299999999999999</v>
      </c>
      <c r="AG38" s="341"/>
      <c r="AH38" s="341"/>
      <c r="AI38" s="341"/>
      <c r="AJ38" s="341"/>
    </row>
    <row r="39" spans="1:36" x14ac:dyDescent="0.3">
      <c r="A39" s="275" t="s">
        <v>133</v>
      </c>
      <c r="B39" s="341"/>
      <c r="C39" s="98">
        <v>23276</v>
      </c>
      <c r="D39" s="45">
        <v>2.4923786282494562E-2</v>
      </c>
      <c r="E39" s="207">
        <v>23593</v>
      </c>
      <c r="F39" s="45">
        <v>2.5575954938274283E-2</v>
      </c>
      <c r="G39" s="296">
        <v>317</v>
      </c>
      <c r="H39" s="202">
        <v>1.3619178553015983E-2</v>
      </c>
      <c r="I39" s="297">
        <v>27565</v>
      </c>
      <c r="J39" s="45">
        <v>3.027164864900482E-2</v>
      </c>
      <c r="K39" s="297">
        <v>3972</v>
      </c>
      <c r="L39" s="106">
        <v>0.16835502055694485</v>
      </c>
      <c r="M39" s="44">
        <v>19242</v>
      </c>
      <c r="N39" s="45">
        <v>2.8000000000000001E-2</v>
      </c>
      <c r="O39" s="208">
        <v>19947</v>
      </c>
      <c r="P39" s="45">
        <v>2.9000000000000001E-2</v>
      </c>
      <c r="Q39" s="44">
        <v>705</v>
      </c>
      <c r="R39" s="202">
        <v>3.6999999999999998E-2</v>
      </c>
      <c r="S39" s="44">
        <v>22879</v>
      </c>
      <c r="T39" s="45">
        <v>3.4000000000000002E-2</v>
      </c>
      <c r="U39" s="44">
        <v>2932</v>
      </c>
      <c r="V39" s="45">
        <v>0.14699999999999999</v>
      </c>
      <c r="W39" s="90">
        <v>5022</v>
      </c>
      <c r="X39" s="45">
        <v>1.9E-2</v>
      </c>
      <c r="Y39" s="208">
        <v>4551</v>
      </c>
      <c r="Z39" s="45">
        <v>1.7000000000000001E-2</v>
      </c>
      <c r="AA39" s="44">
        <v>-471</v>
      </c>
      <c r="AB39" s="202">
        <v>-9.4E-2</v>
      </c>
      <c r="AC39" s="44">
        <v>5764</v>
      </c>
      <c r="AD39" s="45">
        <v>2.1865054226396629E-2</v>
      </c>
      <c r="AE39" s="44">
        <v>1213</v>
      </c>
      <c r="AF39" s="106">
        <v>0.26700000000000002</v>
      </c>
      <c r="AG39" s="45"/>
      <c r="AH39" s="44"/>
      <c r="AI39" s="45"/>
      <c r="AJ39" s="341"/>
    </row>
    <row r="40" spans="1:36" x14ac:dyDescent="0.3">
      <c r="A40" s="56" t="s">
        <v>134</v>
      </c>
      <c r="B40" s="341"/>
      <c r="C40" s="98">
        <v>50845</v>
      </c>
      <c r="D40" s="45">
        <v>5.4444488465949306E-2</v>
      </c>
      <c r="E40" s="207">
        <v>50740</v>
      </c>
      <c r="F40" s="45">
        <v>5.5004618046371259E-2</v>
      </c>
      <c r="G40" s="296">
        <v>-105</v>
      </c>
      <c r="H40" s="202">
        <v>-2.0650998131576358E-3</v>
      </c>
      <c r="I40" s="297">
        <v>54415</v>
      </c>
      <c r="J40" s="45">
        <v>5.9758090376767541E-2</v>
      </c>
      <c r="K40" s="297">
        <v>3675</v>
      </c>
      <c r="L40" s="106">
        <v>7.2428064643279458E-2</v>
      </c>
      <c r="M40" s="44">
        <v>42390</v>
      </c>
      <c r="N40" s="45">
        <v>6.0999999999999999E-2</v>
      </c>
      <c r="O40" s="208">
        <v>43043</v>
      </c>
      <c r="P40" s="45">
        <v>6.3E-2</v>
      </c>
      <c r="Q40" s="44">
        <v>653</v>
      </c>
      <c r="R40" s="202">
        <v>1.4999999999999999E-2</v>
      </c>
      <c r="S40" s="44">
        <v>46002</v>
      </c>
      <c r="T40" s="45">
        <v>6.9000000000000006E-2</v>
      </c>
      <c r="U40" s="44">
        <v>2959</v>
      </c>
      <c r="V40" s="45">
        <v>6.9000000000000006E-2</v>
      </c>
      <c r="W40" s="90">
        <v>10569</v>
      </c>
      <c r="X40" s="45">
        <v>3.9E-2</v>
      </c>
      <c r="Y40" s="208">
        <v>9447</v>
      </c>
      <c r="Z40" s="45">
        <v>3.5999999999999997E-2</v>
      </c>
      <c r="AA40" s="44">
        <v>-1122</v>
      </c>
      <c r="AB40" s="202">
        <v>-0.106</v>
      </c>
      <c r="AC40" s="44">
        <v>10235</v>
      </c>
      <c r="AD40" s="45">
        <v>3.9E-2</v>
      </c>
      <c r="AE40" s="44">
        <v>788</v>
      </c>
      <c r="AF40" s="106">
        <v>8.3000000000000004E-2</v>
      </c>
      <c r="AG40" s="45"/>
      <c r="AH40" s="44"/>
      <c r="AI40" s="45"/>
      <c r="AJ40" s="341"/>
    </row>
    <row r="41" spans="1:36" x14ac:dyDescent="0.3">
      <c r="A41" s="451" t="s">
        <v>80</v>
      </c>
      <c r="B41" s="451"/>
      <c r="C41" s="94">
        <v>174801</v>
      </c>
      <c r="D41" s="45">
        <v>0.18717575038521791</v>
      </c>
      <c r="E41" s="203">
        <v>170607</v>
      </c>
      <c r="F41" s="45">
        <v>0.18494625287814861</v>
      </c>
      <c r="G41" s="44">
        <v>-4194</v>
      </c>
      <c r="H41" s="202">
        <v>-2.3992997751729108E-2</v>
      </c>
      <c r="I41" s="293">
        <v>170772</v>
      </c>
      <c r="J41" s="45">
        <v>0.18754035853756035</v>
      </c>
      <c r="K41" s="44">
        <v>165</v>
      </c>
      <c r="L41" s="106">
        <v>9.6713499446095415E-4</v>
      </c>
      <c r="M41" s="44">
        <v>134499</v>
      </c>
      <c r="N41" s="45">
        <v>0.19400000000000001</v>
      </c>
      <c r="O41" s="208">
        <v>132376</v>
      </c>
      <c r="P41" s="45">
        <v>0.193</v>
      </c>
      <c r="Q41" s="44">
        <v>-2123</v>
      </c>
      <c r="R41" s="202">
        <v>-1.6E-2</v>
      </c>
      <c r="S41" s="44">
        <v>131855</v>
      </c>
      <c r="T41" s="45">
        <v>0.19600000000000001</v>
      </c>
      <c r="U41" s="341">
        <v>-521</v>
      </c>
      <c r="V41" s="45">
        <v>-4.0000000000000001E-3</v>
      </c>
      <c r="W41" s="90">
        <v>46288</v>
      </c>
      <c r="X41" s="45">
        <v>0.17100000000000001</v>
      </c>
      <c r="Y41" s="208">
        <v>43684</v>
      </c>
      <c r="Z41" s="45">
        <v>0.16700000000000001</v>
      </c>
      <c r="AA41" s="44">
        <v>-2604</v>
      </c>
      <c r="AB41" s="202">
        <v>-5.6000000000000001E-2</v>
      </c>
      <c r="AC41" s="44">
        <v>44187</v>
      </c>
      <c r="AD41" s="45">
        <v>0.16800000000000001</v>
      </c>
      <c r="AE41" s="341">
        <v>503</v>
      </c>
      <c r="AF41" s="106">
        <v>1.2E-2</v>
      </c>
      <c r="AG41" s="341"/>
      <c r="AH41" s="341"/>
      <c r="AI41" s="341"/>
      <c r="AJ41" s="341"/>
    </row>
    <row r="42" spans="1:36" x14ac:dyDescent="0.3">
      <c r="A42" s="451" t="s">
        <v>81</v>
      </c>
      <c r="B42" s="451"/>
      <c r="C42" s="94">
        <v>415967</v>
      </c>
      <c r="D42" s="45">
        <v>0.44541470220701218</v>
      </c>
      <c r="E42" s="203">
        <v>411103</v>
      </c>
      <c r="F42" s="45">
        <v>0.44565556745599849</v>
      </c>
      <c r="G42" s="44">
        <v>-4864</v>
      </c>
      <c r="H42" s="202">
        <v>-1.1693235280683324E-2</v>
      </c>
      <c r="I42" s="293">
        <v>396522</v>
      </c>
      <c r="J42" s="45">
        <v>0.43545708926539772</v>
      </c>
      <c r="K42" s="44">
        <v>-14581</v>
      </c>
      <c r="L42" s="106">
        <v>-3.5467997071293569E-2</v>
      </c>
      <c r="M42" s="44">
        <v>313393</v>
      </c>
      <c r="N42" s="45">
        <v>0.45300000000000001</v>
      </c>
      <c r="O42" s="208">
        <v>309964</v>
      </c>
      <c r="P42" s="45">
        <v>0.45100000000000001</v>
      </c>
      <c r="Q42" s="44">
        <v>-3429</v>
      </c>
      <c r="R42" s="202">
        <v>-1.0999999999999999E-2</v>
      </c>
      <c r="S42" s="44">
        <v>293872</v>
      </c>
      <c r="T42" s="45">
        <v>0.438</v>
      </c>
      <c r="U42" s="44">
        <v>-16092</v>
      </c>
      <c r="V42" s="45">
        <v>-5.1999999999999998E-2</v>
      </c>
      <c r="W42" s="90">
        <v>115858</v>
      </c>
      <c r="X42" s="45">
        <v>0.42899999999999999</v>
      </c>
      <c r="Y42" s="208">
        <v>112659</v>
      </c>
      <c r="Z42" s="45">
        <v>0.43099999999999999</v>
      </c>
      <c r="AA42" s="44">
        <v>-3199</v>
      </c>
      <c r="AB42" s="202">
        <v>-2.8000000000000001E-2</v>
      </c>
      <c r="AC42" s="44">
        <v>113565</v>
      </c>
      <c r="AD42" s="45">
        <v>0.43099999999999999</v>
      </c>
      <c r="AE42" s="341">
        <v>906</v>
      </c>
      <c r="AF42" s="106">
        <v>8.0000000000000002E-3</v>
      </c>
      <c r="AG42" s="341"/>
      <c r="AH42" s="341"/>
      <c r="AI42" s="341"/>
      <c r="AJ42" s="341"/>
    </row>
    <row r="43" spans="1:36" x14ac:dyDescent="0.3">
      <c r="A43" s="451" t="s">
        <v>82</v>
      </c>
      <c r="B43" s="451"/>
      <c r="C43" s="94">
        <v>105033</v>
      </c>
      <c r="D43" s="45">
        <v>0.11246863913942479</v>
      </c>
      <c r="E43" s="203">
        <v>105592</v>
      </c>
      <c r="F43" s="45">
        <v>0.11446684329429313</v>
      </c>
      <c r="G43" s="44">
        <v>559</v>
      </c>
      <c r="H43" s="202">
        <v>5.3221368522273953E-3</v>
      </c>
      <c r="I43" s="293">
        <v>100956</v>
      </c>
      <c r="J43" s="45">
        <v>0.11086902089638782</v>
      </c>
      <c r="K43" s="44">
        <v>-4636</v>
      </c>
      <c r="L43" s="106">
        <v>-4.3904841275854228E-2</v>
      </c>
      <c r="M43" s="44">
        <v>80509</v>
      </c>
      <c r="N43" s="45">
        <v>0.11600000000000001</v>
      </c>
      <c r="O43" s="208">
        <v>81429</v>
      </c>
      <c r="P43" s="45">
        <v>0.11899999999999999</v>
      </c>
      <c r="Q43" s="341">
        <v>920</v>
      </c>
      <c r="R43" s="202">
        <v>1.0999999999999999E-2</v>
      </c>
      <c r="S43" s="44">
        <v>75538</v>
      </c>
      <c r="T43" s="45">
        <v>0.113</v>
      </c>
      <c r="U43" s="44">
        <v>-5891</v>
      </c>
      <c r="V43" s="45">
        <v>-7.1999999999999995E-2</v>
      </c>
      <c r="W43" s="90">
        <v>27364</v>
      </c>
      <c r="X43" s="45">
        <v>0.10100000000000001</v>
      </c>
      <c r="Y43" s="208">
        <v>26844</v>
      </c>
      <c r="Z43" s="45">
        <v>0.10299999999999999</v>
      </c>
      <c r="AA43" s="341">
        <v>-520</v>
      </c>
      <c r="AB43" s="202">
        <v>-1.9E-2</v>
      </c>
      <c r="AC43" s="44">
        <v>28122</v>
      </c>
      <c r="AD43" s="45">
        <v>0.107</v>
      </c>
      <c r="AE43" s="44">
        <v>1278</v>
      </c>
      <c r="AF43" s="106">
        <v>4.8000000000000001E-2</v>
      </c>
      <c r="AG43" s="341"/>
      <c r="AH43" s="341"/>
      <c r="AI43" s="341"/>
      <c r="AJ43" s="341"/>
    </row>
    <row r="44" spans="1:36" x14ac:dyDescent="0.3">
      <c r="A44" s="451" t="s">
        <v>83</v>
      </c>
      <c r="B44" s="451"/>
      <c r="C44" s="94">
        <v>16994</v>
      </c>
      <c r="D44" s="45">
        <v>1.8197062385492034E-2</v>
      </c>
      <c r="E44" s="203">
        <v>16644</v>
      </c>
      <c r="F44" s="45">
        <v>1.8042902301218036E-2</v>
      </c>
      <c r="G44" s="44">
        <v>-350</v>
      </c>
      <c r="H44" s="202">
        <v>-2.0595504295633754E-2</v>
      </c>
      <c r="I44" s="293">
        <v>14715</v>
      </c>
      <c r="J44" s="45">
        <v>1.6159887896611859E-2</v>
      </c>
      <c r="K44" s="44">
        <v>-1929</v>
      </c>
      <c r="L44" s="106">
        <v>-0.11589762076423936</v>
      </c>
      <c r="M44" s="44">
        <v>11423</v>
      </c>
      <c r="N44" s="45">
        <v>1.6E-2</v>
      </c>
      <c r="O44" s="208">
        <v>11179</v>
      </c>
      <c r="P44" s="45">
        <v>1.6E-2</v>
      </c>
      <c r="Q44" s="341">
        <v>-244</v>
      </c>
      <c r="R44" s="202">
        <v>-2.1000000000000001E-2</v>
      </c>
      <c r="S44" s="44">
        <v>9987</v>
      </c>
      <c r="T44" s="45">
        <v>1.4999999999999999E-2</v>
      </c>
      <c r="U44" s="44">
        <v>-1192</v>
      </c>
      <c r="V44" s="45">
        <v>-0.107</v>
      </c>
      <c r="W44" s="90">
        <v>6039</v>
      </c>
      <c r="X44" s="45">
        <v>2.1999999999999999E-2</v>
      </c>
      <c r="Y44" s="208">
        <v>5852</v>
      </c>
      <c r="Z44" s="45">
        <v>2.1999999999999999E-2</v>
      </c>
      <c r="AA44" s="341">
        <v>-187</v>
      </c>
      <c r="AB44" s="202">
        <v>-3.1E-2</v>
      </c>
      <c r="AC44" s="44">
        <v>5029</v>
      </c>
      <c r="AD44" s="45">
        <v>1.9E-2</v>
      </c>
      <c r="AE44" s="341">
        <v>-823</v>
      </c>
      <c r="AF44" s="106">
        <v>-0.14099999999999999</v>
      </c>
      <c r="AG44" s="341"/>
      <c r="AH44" s="341"/>
      <c r="AI44" s="341"/>
      <c r="AJ44" s="341"/>
    </row>
    <row r="45" spans="1:36" x14ac:dyDescent="0.3">
      <c r="A45" s="451" t="s">
        <v>84</v>
      </c>
      <c r="B45" s="451"/>
      <c r="C45" s="94">
        <v>12758</v>
      </c>
      <c r="D45" s="45">
        <v>1.3661181706137894E-2</v>
      </c>
      <c r="E45" s="203">
        <v>12947</v>
      </c>
      <c r="F45" s="45">
        <v>1.4035175203909513E-2</v>
      </c>
      <c r="G45" s="44">
        <v>189</v>
      </c>
      <c r="H45" s="202">
        <v>1.4814234205988399E-2</v>
      </c>
      <c r="I45" s="293">
        <v>12845</v>
      </c>
      <c r="J45" s="45">
        <v>1.4106269794901755E-2</v>
      </c>
      <c r="K45" s="44">
        <v>-102</v>
      </c>
      <c r="L45" s="106">
        <v>-7.878272958986637E-3</v>
      </c>
      <c r="M45" s="44">
        <v>8189</v>
      </c>
      <c r="N45" s="45">
        <v>1.2E-2</v>
      </c>
      <c r="O45" s="208">
        <v>8202</v>
      </c>
      <c r="P45" s="45">
        <v>1.2E-2</v>
      </c>
      <c r="Q45" s="341">
        <v>13</v>
      </c>
      <c r="R45" s="202">
        <v>2E-3</v>
      </c>
      <c r="S45" s="44">
        <v>8098</v>
      </c>
      <c r="T45" s="45">
        <v>1.2E-2</v>
      </c>
      <c r="U45" s="341">
        <v>-104</v>
      </c>
      <c r="V45" s="45">
        <v>-1.2999999999999999E-2</v>
      </c>
      <c r="W45" s="90">
        <v>4908</v>
      </c>
      <c r="X45" s="45">
        <v>1.7999999999999999E-2</v>
      </c>
      <c r="Y45" s="208">
        <v>5073</v>
      </c>
      <c r="Z45" s="45">
        <v>1.9E-2</v>
      </c>
      <c r="AA45" s="341">
        <v>165</v>
      </c>
      <c r="AB45" s="202">
        <v>3.4000000000000002E-2</v>
      </c>
      <c r="AC45" s="44">
        <v>5077</v>
      </c>
      <c r="AD45" s="45">
        <v>1.9E-2</v>
      </c>
      <c r="AE45" s="341">
        <v>4</v>
      </c>
      <c r="AF45" s="106">
        <v>1E-3</v>
      </c>
      <c r="AG45" s="341"/>
      <c r="AH45" s="341"/>
      <c r="AI45" s="341"/>
      <c r="AJ45" s="341"/>
    </row>
    <row r="46" spans="1:36" x14ac:dyDescent="0.3">
      <c r="A46" s="451" t="s">
        <v>85</v>
      </c>
      <c r="B46" s="451"/>
      <c r="C46" s="94">
        <v>134213</v>
      </c>
      <c r="D46" s="45">
        <v>0.14371438942827131</v>
      </c>
      <c r="E46" s="203">
        <v>131242</v>
      </c>
      <c r="F46" s="45">
        <v>0.14227268588178668</v>
      </c>
      <c r="G46" s="44">
        <v>-2971</v>
      </c>
      <c r="H46" s="202">
        <v>-2.2136454739853813E-2</v>
      </c>
      <c r="I46" s="293">
        <v>132798</v>
      </c>
      <c r="J46" s="45">
        <v>0.1458376345833681</v>
      </c>
      <c r="K46" s="44">
        <v>1556</v>
      </c>
      <c r="L46" s="106">
        <v>1.18559607442739E-2</v>
      </c>
      <c r="M46" s="44">
        <v>82894</v>
      </c>
      <c r="N46" s="45">
        <v>0.12</v>
      </c>
      <c r="O46" s="208">
        <v>80556</v>
      </c>
      <c r="P46" s="45">
        <v>0.11700000000000001</v>
      </c>
      <c r="Q46" s="44">
        <v>-2338</v>
      </c>
      <c r="R46" s="202">
        <v>-2.8000000000000001E-2</v>
      </c>
      <c r="S46" s="44">
        <v>83011</v>
      </c>
      <c r="T46" s="45">
        <v>0.124</v>
      </c>
      <c r="U46" s="44">
        <v>2455</v>
      </c>
      <c r="V46" s="45">
        <v>0.03</v>
      </c>
      <c r="W46" s="90">
        <v>53936</v>
      </c>
      <c r="X46" s="45">
        <v>0.2</v>
      </c>
      <c r="Y46" s="208">
        <v>53144</v>
      </c>
      <c r="Z46" s="45">
        <v>0.20300000000000001</v>
      </c>
      <c r="AA46" s="341">
        <v>-792</v>
      </c>
      <c r="AB46" s="202">
        <v>-1.4999999999999999E-2</v>
      </c>
      <c r="AC46" s="44">
        <v>51638</v>
      </c>
      <c r="AD46" s="45">
        <v>0.19600000000000001</v>
      </c>
      <c r="AE46" s="44">
        <v>-1506</v>
      </c>
      <c r="AF46" s="106">
        <v>-2.8000000000000001E-2</v>
      </c>
      <c r="AG46" s="341"/>
      <c r="AH46" s="341"/>
      <c r="AI46" s="341"/>
      <c r="AJ46" s="341"/>
    </row>
    <row r="47" spans="1:36" x14ac:dyDescent="0.3">
      <c r="A47" s="451" t="s">
        <v>12</v>
      </c>
      <c r="B47" s="451"/>
      <c r="C47" s="90">
        <v>933887</v>
      </c>
      <c r="D47" s="45">
        <v>1</v>
      </c>
      <c r="E47" s="208">
        <v>922468</v>
      </c>
      <c r="F47" s="45">
        <v>1</v>
      </c>
      <c r="G47" s="44">
        <v>-11419</v>
      </c>
      <c r="H47" s="494">
        <v>-1.2227389395076706E-2</v>
      </c>
      <c r="I47" s="44">
        <v>910588</v>
      </c>
      <c r="J47" s="45">
        <v>0.99999999999999989</v>
      </c>
      <c r="K47" s="44">
        <v>-11880</v>
      </c>
      <c r="L47" s="343">
        <v>-1.287849551420754E-2</v>
      </c>
      <c r="M47" s="44">
        <v>692539</v>
      </c>
      <c r="N47" s="45">
        <v>1</v>
      </c>
      <c r="O47" s="208">
        <v>686696</v>
      </c>
      <c r="P47" s="45">
        <v>1</v>
      </c>
      <c r="Q47" s="44">
        <v>-5843</v>
      </c>
      <c r="R47" s="202">
        <v>-8.0000000000000002E-3</v>
      </c>
      <c r="S47" s="44">
        <v>671242</v>
      </c>
      <c r="T47" s="45">
        <v>1</v>
      </c>
      <c r="U47" s="44">
        <v>-15454</v>
      </c>
      <c r="V47" s="45">
        <v>-2.3E-2</v>
      </c>
      <c r="W47" s="90">
        <v>269984</v>
      </c>
      <c r="X47" s="45">
        <v>1</v>
      </c>
      <c r="Y47" s="208">
        <v>261254</v>
      </c>
      <c r="Z47" s="45">
        <v>1</v>
      </c>
      <c r="AA47" s="44">
        <v>-8730</v>
      </c>
      <c r="AB47" s="202">
        <v>-3.2000000000000001E-2</v>
      </c>
      <c r="AC47" s="44">
        <v>263617</v>
      </c>
      <c r="AD47" s="45">
        <v>1</v>
      </c>
      <c r="AE47" s="44">
        <v>2363</v>
      </c>
      <c r="AF47" s="106">
        <v>8.9999999999999993E-3</v>
      </c>
      <c r="AG47" s="341"/>
      <c r="AH47" s="341"/>
      <c r="AI47" s="341"/>
      <c r="AJ47" s="341"/>
    </row>
    <row r="48" spans="1:36" x14ac:dyDescent="0.3">
      <c r="A48" s="341"/>
      <c r="B48" s="341"/>
      <c r="C48" s="92"/>
      <c r="E48" s="201"/>
      <c r="G48" s="341"/>
      <c r="H48" s="202"/>
      <c r="I48" s="341"/>
      <c r="K48" s="341"/>
      <c r="L48" s="114"/>
      <c r="M48" s="341"/>
      <c r="O48" s="201"/>
      <c r="Q48" s="341"/>
      <c r="R48" s="202"/>
      <c r="S48" s="341"/>
      <c r="U48" s="341"/>
      <c r="W48" s="92"/>
      <c r="Y48" s="201"/>
      <c r="AA48" s="341"/>
      <c r="AB48" s="202"/>
      <c r="AC48" s="341"/>
      <c r="AE48" s="341"/>
      <c r="AF48" s="106"/>
      <c r="AG48" s="341"/>
      <c r="AH48" s="341"/>
      <c r="AI48" s="341"/>
      <c r="AJ48" s="341"/>
    </row>
    <row r="49" spans="1:36" ht="28.2" customHeight="1" x14ac:dyDescent="0.3">
      <c r="A49" s="448" t="s">
        <v>135</v>
      </c>
      <c r="B49" s="449"/>
      <c r="C49" s="92"/>
      <c r="E49" s="201"/>
      <c r="G49" s="341"/>
      <c r="H49" s="202"/>
      <c r="I49" s="341"/>
      <c r="K49" s="341"/>
      <c r="L49" s="106"/>
      <c r="M49" s="341"/>
      <c r="O49" s="201"/>
      <c r="Q49" s="341"/>
      <c r="R49" s="202"/>
      <c r="S49" s="341"/>
      <c r="U49" s="341"/>
      <c r="W49" s="92"/>
      <c r="Y49" s="201"/>
      <c r="AA49" s="341"/>
      <c r="AB49" s="202"/>
      <c r="AC49" s="341"/>
      <c r="AE49" s="341"/>
      <c r="AF49" s="106"/>
      <c r="AG49" s="341"/>
      <c r="AH49" s="341"/>
      <c r="AI49" s="341"/>
      <c r="AJ49" s="341"/>
    </row>
    <row r="50" spans="1:36" x14ac:dyDescent="0.3">
      <c r="A50" s="453" t="s">
        <v>136</v>
      </c>
      <c r="B50" s="341" t="s">
        <v>15</v>
      </c>
      <c r="C50" s="90">
        <v>33004</v>
      </c>
      <c r="D50" s="45">
        <v>0.44527192023852891</v>
      </c>
      <c r="E50" s="208">
        <v>32032</v>
      </c>
      <c r="F50" s="45">
        <v>0.43092569921838214</v>
      </c>
      <c r="G50" s="44">
        <v>-972</v>
      </c>
      <c r="H50" s="202">
        <v>-2.9450975639316448E-2</v>
      </c>
      <c r="I50" s="44">
        <v>33978</v>
      </c>
      <c r="J50" s="45">
        <v>0.41446694315686755</v>
      </c>
      <c r="K50" s="44">
        <v>1946</v>
      </c>
      <c r="L50" s="106">
        <v>6.0751748251748248E-2</v>
      </c>
      <c r="M50" s="44">
        <v>27791</v>
      </c>
      <c r="N50" s="45">
        <v>0.45100000000000001</v>
      </c>
      <c r="O50" s="208">
        <v>27483</v>
      </c>
      <c r="P50" s="45">
        <v>0.436</v>
      </c>
      <c r="Q50" s="341">
        <v>-308</v>
      </c>
      <c r="R50" s="202">
        <v>-1.0999999999999999E-2</v>
      </c>
      <c r="S50" s="44">
        <v>28817</v>
      </c>
      <c r="T50" s="45">
        <v>0.41799999999999998</v>
      </c>
      <c r="U50" s="44">
        <v>1334</v>
      </c>
      <c r="V50" s="45">
        <v>4.9000000000000002E-2</v>
      </c>
      <c r="W50" s="90">
        <v>6721</v>
      </c>
      <c r="X50" s="45">
        <v>0.43099999999999999</v>
      </c>
      <c r="Y50" s="208">
        <v>5728</v>
      </c>
      <c r="Z50" s="45">
        <v>0.40899999999999997</v>
      </c>
      <c r="AA50" s="341">
        <v>-993</v>
      </c>
      <c r="AB50" s="202">
        <v>-0.14799999999999999</v>
      </c>
      <c r="AC50" s="44">
        <v>6518</v>
      </c>
      <c r="AD50" s="45">
        <v>0.40699999999999997</v>
      </c>
      <c r="AE50" s="341">
        <v>790</v>
      </c>
      <c r="AF50" s="106">
        <v>0.13800000000000001</v>
      </c>
      <c r="AG50" s="341"/>
      <c r="AH50" s="341"/>
      <c r="AI50" s="341"/>
      <c r="AJ50" s="341"/>
    </row>
    <row r="51" spans="1:36" x14ac:dyDescent="0.3">
      <c r="A51" s="453"/>
      <c r="B51" s="341" t="s">
        <v>16</v>
      </c>
      <c r="C51" s="90">
        <v>7961</v>
      </c>
      <c r="D51" s="45">
        <v>0.10740545864195032</v>
      </c>
      <c r="E51" s="208">
        <v>8144</v>
      </c>
      <c r="F51" s="45">
        <v>0.1095610294216566</v>
      </c>
      <c r="G51" s="44">
        <v>183</v>
      </c>
      <c r="H51" s="202">
        <v>2.2987061926893607E-2</v>
      </c>
      <c r="I51" s="44">
        <v>9634</v>
      </c>
      <c r="J51" s="45">
        <v>0.11751646743108075</v>
      </c>
      <c r="K51" s="44">
        <v>1490</v>
      </c>
      <c r="L51" s="106">
        <v>0.18295677799607074</v>
      </c>
      <c r="M51" s="44">
        <v>6879</v>
      </c>
      <c r="N51" s="45">
        <v>0.112</v>
      </c>
      <c r="O51" s="208">
        <v>7143</v>
      </c>
      <c r="P51" s="45">
        <v>0.113</v>
      </c>
      <c r="Q51" s="341">
        <v>264</v>
      </c>
      <c r="R51" s="202">
        <v>3.7999999999999999E-2</v>
      </c>
      <c r="S51" s="44">
        <v>8470</v>
      </c>
      <c r="T51" s="45">
        <v>0.123</v>
      </c>
      <c r="U51" s="44">
        <v>1327</v>
      </c>
      <c r="V51" s="45">
        <v>0.186</v>
      </c>
      <c r="W51" s="90">
        <v>1449</v>
      </c>
      <c r="X51" s="45">
        <v>9.2999999999999999E-2</v>
      </c>
      <c r="Y51" s="208">
        <v>1316</v>
      </c>
      <c r="Z51" s="45">
        <v>9.4E-2</v>
      </c>
      <c r="AA51" s="341">
        <v>-133</v>
      </c>
      <c r="AB51" s="202">
        <v>-9.1999999999999998E-2</v>
      </c>
      <c r="AC51" s="44">
        <v>1495</v>
      </c>
      <c r="AD51" s="45">
        <v>9.2999999999999999E-2</v>
      </c>
      <c r="AE51" s="341">
        <v>179</v>
      </c>
      <c r="AF51" s="106">
        <v>0.13600000000000001</v>
      </c>
      <c r="AG51" s="341"/>
      <c r="AH51" s="341"/>
      <c r="AI51" s="341"/>
      <c r="AJ51" s="341"/>
    </row>
    <row r="52" spans="1:36" ht="14.4" customHeight="1" x14ac:dyDescent="0.3">
      <c r="A52" s="453"/>
      <c r="B52" s="341" t="s">
        <v>17</v>
      </c>
      <c r="C52" s="90">
        <v>4284</v>
      </c>
      <c r="D52" s="45">
        <v>5.7797385356376733E-2</v>
      </c>
      <c r="E52" s="208">
        <v>4194</v>
      </c>
      <c r="F52" s="45">
        <v>5.6421777676133079E-2</v>
      </c>
      <c r="G52" s="44">
        <v>-90</v>
      </c>
      <c r="H52" s="202">
        <v>-2.100840336134454E-2</v>
      </c>
      <c r="I52" s="44">
        <v>4557</v>
      </c>
      <c r="J52" s="45">
        <v>5.5586728470358622E-2</v>
      </c>
      <c r="K52" s="44">
        <v>363</v>
      </c>
      <c r="L52" s="106">
        <v>8.6552217453505012E-2</v>
      </c>
      <c r="M52" s="44">
        <v>3380</v>
      </c>
      <c r="N52" s="45">
        <v>5.5E-2</v>
      </c>
      <c r="O52" s="208">
        <v>3404</v>
      </c>
      <c r="P52" s="45">
        <v>5.3999999999999999E-2</v>
      </c>
      <c r="Q52" s="341">
        <v>24</v>
      </c>
      <c r="R52" s="202">
        <v>7.0000000000000001E-3</v>
      </c>
      <c r="S52" s="44">
        <v>3590</v>
      </c>
      <c r="T52" s="45">
        <v>5.1999999999999998E-2</v>
      </c>
      <c r="U52" s="341">
        <v>186</v>
      </c>
      <c r="V52" s="45">
        <v>5.5E-2</v>
      </c>
      <c r="W52" s="90">
        <v>1103</v>
      </c>
      <c r="X52" s="45">
        <v>7.0999999999999994E-2</v>
      </c>
      <c r="Y52" s="201">
        <v>978</v>
      </c>
      <c r="Z52" s="45">
        <v>7.0000000000000007E-2</v>
      </c>
      <c r="AA52" s="341">
        <v>-125</v>
      </c>
      <c r="AB52" s="202">
        <v>-0.113</v>
      </c>
      <c r="AC52" s="44">
        <v>1136</v>
      </c>
      <c r="AD52" s="45">
        <v>7.0999999999999994E-2</v>
      </c>
      <c r="AE52" s="341">
        <v>158</v>
      </c>
      <c r="AF52" s="106">
        <v>0.16200000000000001</v>
      </c>
      <c r="AG52" s="341"/>
      <c r="AH52" s="341"/>
      <c r="AI52" s="341"/>
      <c r="AJ52" s="341"/>
    </row>
    <row r="53" spans="1:36" ht="14.4" customHeight="1" x14ac:dyDescent="0.3">
      <c r="A53" s="453"/>
      <c r="B53" s="341" t="s">
        <v>18</v>
      </c>
      <c r="C53" s="90">
        <v>10587</v>
      </c>
      <c r="D53" s="45">
        <v>0.14283401465171813</v>
      </c>
      <c r="E53" s="208">
        <v>10483</v>
      </c>
      <c r="F53" s="45">
        <v>0.1410275382400818</v>
      </c>
      <c r="G53" s="44">
        <v>-104</v>
      </c>
      <c r="H53" s="202">
        <v>-9.823368281855106E-3</v>
      </c>
      <c r="I53" s="44">
        <v>11347</v>
      </c>
      <c r="J53" s="45">
        <v>0.13841180775798975</v>
      </c>
      <c r="K53" s="44">
        <v>864</v>
      </c>
      <c r="L53" s="106">
        <v>8.2419154822092916E-2</v>
      </c>
      <c r="M53" s="44">
        <v>8584</v>
      </c>
      <c r="N53" s="45">
        <v>0.13900000000000001</v>
      </c>
      <c r="O53" s="208">
        <v>8560</v>
      </c>
      <c r="P53" s="45">
        <v>0.13600000000000001</v>
      </c>
      <c r="Q53" s="341">
        <v>-24</v>
      </c>
      <c r="R53" s="202">
        <v>-3.0000000000000001E-3</v>
      </c>
      <c r="S53" s="44">
        <v>9212</v>
      </c>
      <c r="T53" s="45">
        <v>0.13400000000000001</v>
      </c>
      <c r="U53" s="341">
        <v>652</v>
      </c>
      <c r="V53" s="45">
        <v>7.5999999999999998E-2</v>
      </c>
      <c r="W53" s="90">
        <v>2350</v>
      </c>
      <c r="X53" s="45">
        <v>0.151</v>
      </c>
      <c r="Y53" s="208">
        <v>2242</v>
      </c>
      <c r="Z53" s="45">
        <v>0.16</v>
      </c>
      <c r="AA53" s="341">
        <v>-108</v>
      </c>
      <c r="AB53" s="202">
        <v>-4.5999999999999999E-2</v>
      </c>
      <c r="AC53" s="44">
        <v>2461</v>
      </c>
      <c r="AD53" s="45">
        <v>0.154</v>
      </c>
      <c r="AE53" s="341">
        <v>219</v>
      </c>
      <c r="AF53" s="106">
        <v>9.8000000000000004E-2</v>
      </c>
      <c r="AG53" s="341"/>
      <c r="AH53" s="341"/>
      <c r="AI53" s="341"/>
      <c r="AJ53" s="341"/>
    </row>
    <row r="54" spans="1:36" ht="14.4" customHeight="1" x14ac:dyDescent="0.3">
      <c r="A54" s="453"/>
      <c r="B54" s="341" t="s">
        <v>19</v>
      </c>
      <c r="C54" s="90">
        <v>339</v>
      </c>
      <c r="D54" s="45">
        <v>4.5736026227384948E-3</v>
      </c>
      <c r="E54" s="208">
        <v>322</v>
      </c>
      <c r="F54" s="45">
        <v>4.331857990394576E-3</v>
      </c>
      <c r="G54" s="44">
        <v>-17</v>
      </c>
      <c r="H54" s="202">
        <v>-5.0147492625368731E-2</v>
      </c>
      <c r="I54" s="44">
        <v>352</v>
      </c>
      <c r="J54" s="45">
        <v>4.293730178092218E-3</v>
      </c>
      <c r="K54" s="44">
        <v>30</v>
      </c>
      <c r="L54" s="106">
        <v>9.3167701863354033E-2</v>
      </c>
      <c r="M54" s="341">
        <v>257</v>
      </c>
      <c r="N54" s="45">
        <v>4.0000000000000001E-3</v>
      </c>
      <c r="O54" s="201">
        <v>238</v>
      </c>
      <c r="P54" s="45">
        <v>4.0000000000000001E-3</v>
      </c>
      <c r="Q54" s="341">
        <v>-19</v>
      </c>
      <c r="R54" s="202">
        <v>-7.3999999999999996E-2</v>
      </c>
      <c r="S54" s="341">
        <v>242</v>
      </c>
      <c r="T54" s="45">
        <v>4.0000000000000001E-3</v>
      </c>
      <c r="U54" s="341">
        <v>4</v>
      </c>
      <c r="V54" s="45">
        <v>1.7000000000000001E-2</v>
      </c>
      <c r="W54" s="92">
        <v>99</v>
      </c>
      <c r="X54" s="45">
        <v>6.0000000000000001E-3</v>
      </c>
      <c r="Y54" s="201">
        <v>98</v>
      </c>
      <c r="Z54" s="45">
        <v>7.0000000000000001E-3</v>
      </c>
      <c r="AA54" s="341">
        <v>-1</v>
      </c>
      <c r="AB54" s="202">
        <v>-0.01</v>
      </c>
      <c r="AC54" s="341">
        <v>121</v>
      </c>
      <c r="AD54" s="45">
        <v>8.0000000000000002E-3</v>
      </c>
      <c r="AE54" s="341">
        <v>23</v>
      </c>
      <c r="AF54" s="106">
        <v>0.23499999999999999</v>
      </c>
      <c r="AG54" s="341"/>
      <c r="AH54" s="341"/>
      <c r="AI54" s="341"/>
      <c r="AJ54" s="341"/>
    </row>
    <row r="55" spans="1:36" ht="14.4" customHeight="1" x14ac:dyDescent="0.3">
      <c r="A55" s="453"/>
      <c r="B55" s="341" t="s">
        <v>20</v>
      </c>
      <c r="C55" s="90">
        <v>6001</v>
      </c>
      <c r="D55" s="45">
        <v>8.0962210439686461E-2</v>
      </c>
      <c r="E55" s="208">
        <v>5713</v>
      </c>
      <c r="F55" s="45">
        <v>7.6856846891690103E-2</v>
      </c>
      <c r="G55" s="44">
        <v>-288</v>
      </c>
      <c r="H55" s="202">
        <v>-4.7992001333111149E-2</v>
      </c>
      <c r="I55" s="44">
        <v>5960</v>
      </c>
      <c r="J55" s="45">
        <v>7.2700658697243237E-2</v>
      </c>
      <c r="K55" s="44">
        <v>247</v>
      </c>
      <c r="L55" s="106">
        <v>4.3234727813758096E-2</v>
      </c>
      <c r="M55" s="44">
        <v>5075</v>
      </c>
      <c r="N55" s="45">
        <v>8.2000000000000003E-2</v>
      </c>
      <c r="O55" s="208">
        <v>4956</v>
      </c>
      <c r="P55" s="45">
        <v>7.9000000000000001E-2</v>
      </c>
      <c r="Q55" s="341">
        <v>-119</v>
      </c>
      <c r="R55" s="202">
        <v>-2.3E-2</v>
      </c>
      <c r="S55" s="44">
        <v>4975</v>
      </c>
      <c r="T55" s="45">
        <v>7.1999999999999995E-2</v>
      </c>
      <c r="U55" s="341">
        <v>19</v>
      </c>
      <c r="V55" s="45">
        <v>4.0000000000000001E-3</v>
      </c>
      <c r="W55" s="90">
        <v>1197</v>
      </c>
      <c r="X55" s="45">
        <v>7.6999999999999999E-2</v>
      </c>
      <c r="Y55" s="208">
        <v>1012</v>
      </c>
      <c r="Z55" s="45">
        <v>7.1999999999999995E-2</v>
      </c>
      <c r="AA55" s="341">
        <v>-185</v>
      </c>
      <c r="AB55" s="202">
        <v>-0.155</v>
      </c>
      <c r="AC55" s="44">
        <v>1213</v>
      </c>
      <c r="AD55" s="45">
        <v>7.5999999999999998E-2</v>
      </c>
      <c r="AE55" s="341">
        <v>201</v>
      </c>
      <c r="AF55" s="106">
        <v>0.19900000000000001</v>
      </c>
      <c r="AG55" s="341"/>
      <c r="AH55" s="341"/>
      <c r="AI55" s="341"/>
      <c r="AJ55" s="341"/>
    </row>
    <row r="56" spans="1:36" ht="14.4" customHeight="1" x14ac:dyDescent="0.3">
      <c r="A56" s="453"/>
      <c r="B56" s="341" t="s">
        <v>21</v>
      </c>
      <c r="C56" s="90">
        <v>11945</v>
      </c>
      <c r="D56" s="45">
        <v>0.16115540804900097</v>
      </c>
      <c r="E56" s="208">
        <v>13445</v>
      </c>
      <c r="F56" s="45">
        <v>0.1808752505616617</v>
      </c>
      <c r="G56" s="44">
        <v>1500</v>
      </c>
      <c r="H56" s="202">
        <v>0.12557555462536626</v>
      </c>
      <c r="I56" s="44">
        <v>16152</v>
      </c>
      <c r="J56" s="45">
        <v>0.1970236643083679</v>
      </c>
      <c r="K56" s="44">
        <v>2707</v>
      </c>
      <c r="L56" s="106">
        <v>0.20133878765340274</v>
      </c>
      <c r="M56" s="44">
        <v>9666</v>
      </c>
      <c r="N56" s="45">
        <v>0.157</v>
      </c>
      <c r="O56" s="208">
        <v>11206</v>
      </c>
      <c r="P56" s="45">
        <v>0.17799999999999999</v>
      </c>
      <c r="Q56" s="44">
        <v>1540</v>
      </c>
      <c r="R56" s="202">
        <v>0.159</v>
      </c>
      <c r="S56" s="44">
        <v>13575</v>
      </c>
      <c r="T56" s="45">
        <v>0.19700000000000001</v>
      </c>
      <c r="U56" s="44">
        <v>2369</v>
      </c>
      <c r="V56" s="45">
        <v>0.21099999999999999</v>
      </c>
      <c r="W56" s="90">
        <v>2672</v>
      </c>
      <c r="X56" s="45">
        <v>0.17100000000000001</v>
      </c>
      <c r="Y56" s="208">
        <v>2624</v>
      </c>
      <c r="Z56" s="45">
        <v>0.187</v>
      </c>
      <c r="AA56" s="341">
        <v>-48</v>
      </c>
      <c r="AB56" s="202">
        <v>-1.7999999999999999E-2</v>
      </c>
      <c r="AC56" s="44">
        <v>3055</v>
      </c>
      <c r="AD56" s="45">
        <v>0.191</v>
      </c>
      <c r="AE56" s="341">
        <v>431</v>
      </c>
      <c r="AF56" s="106">
        <v>0.16400000000000001</v>
      </c>
      <c r="AG56" s="341"/>
      <c r="AH56" s="341"/>
      <c r="AI56" s="341"/>
      <c r="AJ56" s="341"/>
    </row>
    <row r="57" spans="1:36" ht="14.4" customHeight="1" x14ac:dyDescent="0.3">
      <c r="A57" s="453"/>
      <c r="B57" s="341" t="s">
        <v>22</v>
      </c>
      <c r="C57" s="90">
        <v>74121</v>
      </c>
      <c r="D57" s="45">
        <v>1</v>
      </c>
      <c r="E57" s="208">
        <v>74333</v>
      </c>
      <c r="F57" s="45">
        <v>1</v>
      </c>
      <c r="G57" s="44">
        <v>212</v>
      </c>
      <c r="H57" s="202">
        <v>2.8601880708571119E-3</v>
      </c>
      <c r="I57" s="44">
        <v>81980</v>
      </c>
      <c r="J57" s="45">
        <v>1</v>
      </c>
      <c r="K57" s="44">
        <v>7647</v>
      </c>
      <c r="L57" s="106">
        <v>0.10287490078430846</v>
      </c>
      <c r="M57" s="44">
        <v>61632</v>
      </c>
      <c r="N57" s="45">
        <v>1</v>
      </c>
      <c r="O57" s="208">
        <v>62990</v>
      </c>
      <c r="P57" s="45">
        <v>1</v>
      </c>
      <c r="Q57" s="44">
        <v>1358</v>
      </c>
      <c r="R57" s="202">
        <v>2.1999999999999999E-2</v>
      </c>
      <c r="S57" s="44">
        <v>68881</v>
      </c>
      <c r="T57" s="45">
        <v>1</v>
      </c>
      <c r="U57" s="44">
        <v>5891</v>
      </c>
      <c r="V57" s="45">
        <v>9.4E-2</v>
      </c>
      <c r="W57" s="90">
        <v>15591</v>
      </c>
      <c r="X57" s="45">
        <v>1</v>
      </c>
      <c r="Y57" s="208">
        <v>13998</v>
      </c>
      <c r="Z57" s="45">
        <v>1</v>
      </c>
      <c r="AA57" s="44">
        <v>-1593</v>
      </c>
      <c r="AB57" s="202">
        <v>-0.10199999999999999</v>
      </c>
      <c r="AC57" s="44">
        <v>15999</v>
      </c>
      <c r="AD57" s="45">
        <v>1</v>
      </c>
      <c r="AE57" s="44">
        <v>2001</v>
      </c>
      <c r="AF57" s="106">
        <v>0.14299999999999999</v>
      </c>
      <c r="AG57" s="341"/>
      <c r="AH57" s="341"/>
      <c r="AI57" s="341"/>
      <c r="AJ57" s="341"/>
    </row>
    <row r="58" spans="1:36" x14ac:dyDescent="0.3">
      <c r="A58" s="450" t="s">
        <v>137</v>
      </c>
      <c r="B58" s="341" t="s">
        <v>15</v>
      </c>
      <c r="C58" s="90">
        <v>10310</v>
      </c>
      <c r="D58" s="45">
        <v>0.44294552328578796</v>
      </c>
      <c r="E58" s="208">
        <v>10289</v>
      </c>
      <c r="F58" s="45">
        <v>0.43610392913152207</v>
      </c>
      <c r="G58" s="44">
        <v>-21</v>
      </c>
      <c r="H58" s="202">
        <v>-2E-3</v>
      </c>
      <c r="I58" s="44">
        <v>11759</v>
      </c>
      <c r="J58" s="45">
        <v>0.42659169236350447</v>
      </c>
      <c r="K58" s="44">
        <v>1470</v>
      </c>
      <c r="L58" s="106">
        <v>0.14299999999999999</v>
      </c>
      <c r="M58" s="61">
        <v>8582</v>
      </c>
      <c r="N58" s="82">
        <v>0.44600000000000001</v>
      </c>
      <c r="O58" s="214">
        <v>8729</v>
      </c>
      <c r="P58" s="82">
        <v>0.43759999999999999</v>
      </c>
      <c r="Q58" s="292">
        <v>147</v>
      </c>
      <c r="R58" s="215">
        <v>1.7100000000000001E-2</v>
      </c>
      <c r="S58" s="61">
        <v>9874</v>
      </c>
      <c r="T58" s="82">
        <v>0.43159999999999998</v>
      </c>
      <c r="U58" s="61">
        <v>1145</v>
      </c>
      <c r="V58" s="82">
        <v>0.13120000000000001</v>
      </c>
      <c r="W58" s="111">
        <v>2188</v>
      </c>
      <c r="X58" s="82">
        <v>0.43569999999999998</v>
      </c>
      <c r="Y58" s="214">
        <v>1956</v>
      </c>
      <c r="Z58" s="82">
        <v>0.42980000000000002</v>
      </c>
      <c r="AA58" s="292">
        <v>-232</v>
      </c>
      <c r="AB58" s="215">
        <v>-0.106</v>
      </c>
      <c r="AC58" s="61">
        <v>2390</v>
      </c>
      <c r="AD58" s="82">
        <v>0.41460000000000002</v>
      </c>
      <c r="AE58" s="292">
        <v>434</v>
      </c>
      <c r="AF58" s="108">
        <v>0.22189999999999999</v>
      </c>
      <c r="AG58" s="341"/>
      <c r="AH58" s="341"/>
      <c r="AI58" s="341"/>
      <c r="AJ58" s="341"/>
    </row>
    <row r="59" spans="1:36" ht="14.4" customHeight="1" x14ac:dyDescent="0.3">
      <c r="A59" s="450"/>
      <c r="B59" s="341" t="s">
        <v>16</v>
      </c>
      <c r="C59" s="90">
        <v>2490</v>
      </c>
      <c r="D59" s="45">
        <v>0.10697714383914762</v>
      </c>
      <c r="E59" s="208">
        <v>2631</v>
      </c>
      <c r="F59" s="45">
        <v>0.11151612766498538</v>
      </c>
      <c r="G59" s="44">
        <v>141</v>
      </c>
      <c r="H59" s="202">
        <v>5.7000000000000002E-2</v>
      </c>
      <c r="I59" s="44">
        <v>3286</v>
      </c>
      <c r="J59" s="45">
        <v>0.11920914202793398</v>
      </c>
      <c r="K59" s="44">
        <v>655</v>
      </c>
      <c r="L59" s="106">
        <v>0.249</v>
      </c>
      <c r="M59" s="61">
        <v>2211</v>
      </c>
      <c r="N59" s="82">
        <v>0.1149</v>
      </c>
      <c r="O59" s="214">
        <v>2364</v>
      </c>
      <c r="P59" s="82">
        <v>0.11849999999999999</v>
      </c>
      <c r="Q59" s="292">
        <v>153</v>
      </c>
      <c r="R59" s="215">
        <v>6.9199999999999998E-2</v>
      </c>
      <c r="S59" s="61">
        <v>2921</v>
      </c>
      <c r="T59" s="82">
        <v>0.12770000000000001</v>
      </c>
      <c r="U59" s="292">
        <v>557</v>
      </c>
      <c r="V59" s="82">
        <v>0.2356</v>
      </c>
      <c r="W59" s="176">
        <v>370</v>
      </c>
      <c r="X59" s="82">
        <v>7.3700000000000002E-2</v>
      </c>
      <c r="Y59" s="227">
        <v>367</v>
      </c>
      <c r="Z59" s="82">
        <v>8.0600000000000005E-2</v>
      </c>
      <c r="AA59" s="292">
        <v>-3</v>
      </c>
      <c r="AB59" s="215">
        <v>-8.0999999999999996E-3</v>
      </c>
      <c r="AC59" s="292">
        <v>474</v>
      </c>
      <c r="AD59" s="82">
        <v>8.2199999999999995E-2</v>
      </c>
      <c r="AE59" s="292">
        <v>107</v>
      </c>
      <c r="AF59" s="108">
        <v>0.29160000000000003</v>
      </c>
      <c r="AG59" s="341"/>
      <c r="AH59" s="341"/>
      <c r="AI59" s="341"/>
      <c r="AJ59" s="341"/>
    </row>
    <row r="60" spans="1:36" ht="14.4" customHeight="1" x14ac:dyDescent="0.3">
      <c r="A60" s="450"/>
      <c r="B60" s="341" t="s">
        <v>17</v>
      </c>
      <c r="C60" s="90">
        <v>1552</v>
      </c>
      <c r="D60" s="45">
        <v>6.6678123388898433E-2</v>
      </c>
      <c r="E60" s="208">
        <v>1642</v>
      </c>
      <c r="F60" s="45">
        <v>6.9596914338998853E-2</v>
      </c>
      <c r="G60" s="44">
        <v>90</v>
      </c>
      <c r="H60" s="202">
        <v>5.8000000000000003E-2</v>
      </c>
      <c r="I60" s="44">
        <v>1816</v>
      </c>
      <c r="J60" s="45">
        <v>6.5880645746417554E-2</v>
      </c>
      <c r="K60" s="44">
        <v>174</v>
      </c>
      <c r="L60" s="106">
        <v>0.106</v>
      </c>
      <c r="M60" s="61">
        <v>1226</v>
      </c>
      <c r="N60" s="82">
        <v>6.3700000000000007E-2</v>
      </c>
      <c r="O60" s="214">
        <v>1318</v>
      </c>
      <c r="P60" s="82">
        <v>6.6100000000000006E-2</v>
      </c>
      <c r="Q60" s="292">
        <v>92</v>
      </c>
      <c r="R60" s="215">
        <v>7.4999999999999997E-2</v>
      </c>
      <c r="S60" s="61">
        <v>1435</v>
      </c>
      <c r="T60" s="82">
        <v>6.2700000000000006E-2</v>
      </c>
      <c r="U60" s="292">
        <v>117</v>
      </c>
      <c r="V60" s="82">
        <v>8.8800000000000004E-2</v>
      </c>
      <c r="W60" s="176">
        <v>414</v>
      </c>
      <c r="X60" s="82">
        <v>8.2400000000000001E-2</v>
      </c>
      <c r="Y60" s="227">
        <v>408</v>
      </c>
      <c r="Z60" s="82">
        <v>8.9700000000000002E-2</v>
      </c>
      <c r="AA60" s="292">
        <v>-6</v>
      </c>
      <c r="AB60" s="215">
        <v>-1.4500000000000001E-2</v>
      </c>
      <c r="AC60" s="292">
        <v>456</v>
      </c>
      <c r="AD60" s="82">
        <v>7.9100000000000004E-2</v>
      </c>
      <c r="AE60" s="292">
        <v>48</v>
      </c>
      <c r="AF60" s="108">
        <v>0.1176</v>
      </c>
      <c r="AG60" s="341"/>
      <c r="AH60" s="341"/>
      <c r="AI60" s="341"/>
      <c r="AJ60" s="341"/>
    </row>
    <row r="61" spans="1:36" ht="14.4" customHeight="1" x14ac:dyDescent="0.3">
      <c r="A61" s="450"/>
      <c r="B61" s="341" t="s">
        <v>18</v>
      </c>
      <c r="C61" s="90">
        <v>2887</v>
      </c>
      <c r="D61" s="45">
        <v>0.12403333906169445</v>
      </c>
      <c r="E61" s="208">
        <v>2900</v>
      </c>
      <c r="F61" s="45">
        <v>0.12291781460602721</v>
      </c>
      <c r="G61" s="44">
        <v>13</v>
      </c>
      <c r="H61" s="202">
        <v>5.0000000000000001E-3</v>
      </c>
      <c r="I61" s="44">
        <v>3428</v>
      </c>
      <c r="J61" s="45">
        <v>0.12436060221295121</v>
      </c>
      <c r="K61" s="44">
        <v>528</v>
      </c>
      <c r="L61" s="106">
        <v>0.182</v>
      </c>
      <c r="M61" s="61">
        <v>2361</v>
      </c>
      <c r="N61" s="82">
        <v>0.1227</v>
      </c>
      <c r="O61" s="214">
        <v>2446</v>
      </c>
      <c r="P61" s="82">
        <v>0.1226</v>
      </c>
      <c r="Q61" s="292">
        <v>85</v>
      </c>
      <c r="R61" s="215">
        <v>3.5999999999999997E-2</v>
      </c>
      <c r="S61" s="61">
        <v>2796</v>
      </c>
      <c r="T61" s="82">
        <v>0.1222</v>
      </c>
      <c r="U61" s="292">
        <v>350</v>
      </c>
      <c r="V61" s="82">
        <v>0.1431</v>
      </c>
      <c r="W61" s="176">
        <v>639</v>
      </c>
      <c r="X61" s="82">
        <v>0.12720000000000001</v>
      </c>
      <c r="Y61" s="227">
        <v>537</v>
      </c>
      <c r="Z61" s="82">
        <v>0.11799999999999999</v>
      </c>
      <c r="AA61" s="292">
        <v>-102</v>
      </c>
      <c r="AB61" s="215">
        <v>-0.15959999999999999</v>
      </c>
      <c r="AC61" s="292">
        <v>738</v>
      </c>
      <c r="AD61" s="82">
        <v>0.128</v>
      </c>
      <c r="AE61" s="292">
        <v>201</v>
      </c>
      <c r="AF61" s="108">
        <v>0.37430000000000002</v>
      </c>
      <c r="AG61" s="341"/>
      <c r="AH61" s="341"/>
      <c r="AI61" s="341"/>
      <c r="AJ61" s="341"/>
    </row>
    <row r="62" spans="1:36" ht="14.4" customHeight="1" x14ac:dyDescent="0.3">
      <c r="A62" s="450"/>
      <c r="B62" s="341" t="s">
        <v>19</v>
      </c>
      <c r="C62" s="90">
        <v>186</v>
      </c>
      <c r="D62" s="45">
        <v>7.9910637566592193E-3</v>
      </c>
      <c r="E62" s="208">
        <v>166</v>
      </c>
      <c r="F62" s="45">
        <v>7.035985249862247E-3</v>
      </c>
      <c r="G62" s="44">
        <v>-20</v>
      </c>
      <c r="H62" s="202">
        <v>-0.108</v>
      </c>
      <c r="I62" s="44">
        <v>203</v>
      </c>
      <c r="J62" s="45">
        <v>7.3644113912570289E-3</v>
      </c>
      <c r="K62" s="44">
        <v>37</v>
      </c>
      <c r="L62" s="106">
        <v>0.223</v>
      </c>
      <c r="M62" s="292">
        <v>126</v>
      </c>
      <c r="N62" s="82">
        <v>6.4999999999999997E-3</v>
      </c>
      <c r="O62" s="227">
        <v>100</v>
      </c>
      <c r="P62" s="82">
        <v>5.0000000000000001E-3</v>
      </c>
      <c r="Q62" s="292">
        <v>-26</v>
      </c>
      <c r="R62" s="215">
        <v>-0.20630000000000001</v>
      </c>
      <c r="S62" s="292">
        <v>113</v>
      </c>
      <c r="T62" s="82">
        <v>4.8999999999999998E-3</v>
      </c>
      <c r="U62" s="292">
        <v>13</v>
      </c>
      <c r="V62" s="82">
        <v>0.13</v>
      </c>
      <c r="W62" s="176">
        <v>66</v>
      </c>
      <c r="X62" s="82">
        <v>1.3100000000000001E-2</v>
      </c>
      <c r="Y62" s="227">
        <v>74</v>
      </c>
      <c r="Z62" s="82">
        <v>1.6299999999999999E-2</v>
      </c>
      <c r="AA62" s="292">
        <v>8</v>
      </c>
      <c r="AB62" s="215">
        <v>0.1212</v>
      </c>
      <c r="AC62" s="292">
        <v>96</v>
      </c>
      <c r="AD62" s="82">
        <v>1.67E-2</v>
      </c>
      <c r="AE62" s="292">
        <v>22</v>
      </c>
      <c r="AF62" s="108">
        <v>0.29730000000000001</v>
      </c>
      <c r="AG62" s="341"/>
      <c r="AH62" s="341"/>
      <c r="AI62" s="341"/>
      <c r="AJ62" s="341"/>
    </row>
    <row r="63" spans="1:36" ht="14.4" customHeight="1" x14ac:dyDescent="0.3">
      <c r="A63" s="450"/>
      <c r="B63" s="341" t="s">
        <v>20</v>
      </c>
      <c r="C63" s="90">
        <v>2767</v>
      </c>
      <c r="D63" s="45">
        <v>0.11887781405739818</v>
      </c>
      <c r="E63" s="208">
        <v>2588</v>
      </c>
      <c r="F63" s="45">
        <v>0.10969355317255118</v>
      </c>
      <c r="G63" s="44">
        <v>-179</v>
      </c>
      <c r="H63" s="202">
        <v>-6.5000000000000002E-2</v>
      </c>
      <c r="I63" s="44">
        <v>3001</v>
      </c>
      <c r="J63" s="45">
        <v>0.10886994376927263</v>
      </c>
      <c r="K63" s="44">
        <v>413</v>
      </c>
      <c r="L63" s="106">
        <v>0.16</v>
      </c>
      <c r="M63" s="61">
        <v>2251</v>
      </c>
      <c r="N63" s="82">
        <v>0.11700000000000001</v>
      </c>
      <c r="O63" s="214">
        <v>2214</v>
      </c>
      <c r="P63" s="82">
        <v>0.111</v>
      </c>
      <c r="Q63" s="292">
        <v>-37</v>
      </c>
      <c r="R63" s="215">
        <v>-1.6400000000000001E-2</v>
      </c>
      <c r="S63" s="61">
        <v>2389</v>
      </c>
      <c r="T63" s="82">
        <v>0.10440000000000001</v>
      </c>
      <c r="U63" s="292">
        <v>175</v>
      </c>
      <c r="V63" s="82">
        <v>7.9000000000000001E-2</v>
      </c>
      <c r="W63" s="176">
        <v>647</v>
      </c>
      <c r="X63" s="82">
        <v>0.1288</v>
      </c>
      <c r="Y63" s="227">
        <v>527</v>
      </c>
      <c r="Z63" s="82">
        <v>0.1158</v>
      </c>
      <c r="AA63" s="292">
        <v>-120</v>
      </c>
      <c r="AB63" s="215">
        <v>-0.1855</v>
      </c>
      <c r="AC63" s="292">
        <v>742</v>
      </c>
      <c r="AD63" s="82">
        <v>0.12870000000000001</v>
      </c>
      <c r="AE63" s="292">
        <v>215</v>
      </c>
      <c r="AF63" s="108">
        <v>0.40799999999999997</v>
      </c>
      <c r="AG63" s="341"/>
      <c r="AH63" s="341"/>
      <c r="AI63" s="341"/>
      <c r="AJ63" s="341"/>
    </row>
    <row r="64" spans="1:36" ht="14.4" customHeight="1" x14ac:dyDescent="0.3">
      <c r="A64" s="450"/>
      <c r="B64" s="341" t="s">
        <v>21</v>
      </c>
      <c r="C64" s="90">
        <v>3084</v>
      </c>
      <c r="D64" s="45">
        <v>0.13249699261041417</v>
      </c>
      <c r="E64" s="208">
        <v>3377</v>
      </c>
      <c r="F64" s="45">
        <v>0.14313567583605308</v>
      </c>
      <c r="G64" s="44">
        <v>293</v>
      </c>
      <c r="H64" s="202">
        <v>9.5000000000000001E-2</v>
      </c>
      <c r="I64" s="44">
        <v>4072</v>
      </c>
      <c r="J64" s="45">
        <v>0.14772356248866317</v>
      </c>
      <c r="K64" s="44">
        <v>695</v>
      </c>
      <c r="L64" s="106">
        <v>0.20599999999999999</v>
      </c>
      <c r="M64" s="61">
        <v>2485</v>
      </c>
      <c r="N64" s="82">
        <v>0.12909999999999999</v>
      </c>
      <c r="O64" s="214">
        <v>2776</v>
      </c>
      <c r="P64" s="82">
        <v>0.13919999999999999</v>
      </c>
      <c r="Q64" s="292">
        <v>291</v>
      </c>
      <c r="R64" s="215">
        <v>0.1171</v>
      </c>
      <c r="S64" s="61">
        <v>3351</v>
      </c>
      <c r="T64" s="82">
        <v>0.14649999999999999</v>
      </c>
      <c r="U64" s="292">
        <v>575</v>
      </c>
      <c r="V64" s="82">
        <v>0.20710000000000001</v>
      </c>
      <c r="W64" s="176">
        <v>698</v>
      </c>
      <c r="X64" s="82">
        <v>0.13900000000000001</v>
      </c>
      <c r="Y64" s="227">
        <v>682</v>
      </c>
      <c r="Z64" s="82">
        <v>0.14990000000000001</v>
      </c>
      <c r="AA64" s="292">
        <v>-16</v>
      </c>
      <c r="AB64" s="215">
        <v>-2.29E-2</v>
      </c>
      <c r="AC64" s="292">
        <v>868</v>
      </c>
      <c r="AD64" s="82">
        <v>0.15060000000000001</v>
      </c>
      <c r="AE64" s="292">
        <v>186</v>
      </c>
      <c r="AF64" s="108">
        <v>0.2727</v>
      </c>
      <c r="AG64" s="341"/>
      <c r="AH64" s="341"/>
      <c r="AI64" s="341"/>
      <c r="AJ64" s="341"/>
    </row>
    <row r="65" spans="1:36" ht="14.4" customHeight="1" x14ac:dyDescent="0.3">
      <c r="A65" s="450"/>
      <c r="B65" s="341" t="s">
        <v>22</v>
      </c>
      <c r="C65" s="90">
        <v>23276</v>
      </c>
      <c r="D65" s="45">
        <v>1</v>
      </c>
      <c r="E65" s="208">
        <v>23593</v>
      </c>
      <c r="F65" s="45">
        <v>1</v>
      </c>
      <c r="G65" s="44">
        <v>317</v>
      </c>
      <c r="H65" s="202">
        <v>1.3619178553015983E-2</v>
      </c>
      <c r="I65" s="44">
        <v>27565</v>
      </c>
      <c r="J65" s="45">
        <v>1</v>
      </c>
      <c r="K65" s="44">
        <v>3972</v>
      </c>
      <c r="L65" s="106">
        <v>0.16835502055694485</v>
      </c>
      <c r="M65" s="61">
        <v>19242</v>
      </c>
      <c r="N65" s="82">
        <v>1</v>
      </c>
      <c r="O65" s="214">
        <v>19947</v>
      </c>
      <c r="P65" s="82">
        <v>1</v>
      </c>
      <c r="Q65" s="292">
        <v>705</v>
      </c>
      <c r="R65" s="215">
        <v>3.6600000000000001E-2</v>
      </c>
      <c r="S65" s="61">
        <v>22879</v>
      </c>
      <c r="T65" s="82">
        <v>1</v>
      </c>
      <c r="U65" s="61">
        <v>2932</v>
      </c>
      <c r="V65" s="82">
        <v>0.14699999999999999</v>
      </c>
      <c r="W65" s="111">
        <v>5022</v>
      </c>
      <c r="X65" s="82">
        <v>1</v>
      </c>
      <c r="Y65" s="214">
        <v>4551</v>
      </c>
      <c r="Z65" s="82">
        <v>1</v>
      </c>
      <c r="AA65" s="292">
        <v>-471</v>
      </c>
      <c r="AB65" s="215">
        <v>-9.3799999999999994E-2</v>
      </c>
      <c r="AC65" s="61">
        <v>5764</v>
      </c>
      <c r="AD65" s="82">
        <v>1</v>
      </c>
      <c r="AE65" s="61">
        <v>1213</v>
      </c>
      <c r="AF65" s="108">
        <v>0.26650000000000001</v>
      </c>
      <c r="AG65" s="341"/>
      <c r="AH65" s="341"/>
      <c r="AI65" s="341"/>
      <c r="AJ65" s="341"/>
    </row>
    <row r="66" spans="1:36" x14ac:dyDescent="0.3">
      <c r="A66" s="450" t="s">
        <v>138</v>
      </c>
      <c r="B66" s="341" t="s">
        <v>15</v>
      </c>
      <c r="C66" s="90">
        <v>22694</v>
      </c>
      <c r="D66" s="45">
        <v>0.44633690628380374</v>
      </c>
      <c r="E66" s="208">
        <v>21743</v>
      </c>
      <c r="F66" s="45">
        <v>0.42851793456838788</v>
      </c>
      <c r="G66" s="44">
        <v>-951</v>
      </c>
      <c r="H66" s="202">
        <v>-4.2000000000000003E-2</v>
      </c>
      <c r="I66" s="44">
        <v>22219</v>
      </c>
      <c r="J66" s="45">
        <v>0.40832491041073232</v>
      </c>
      <c r="K66" s="44">
        <v>476</v>
      </c>
      <c r="L66" s="106">
        <v>2.1999999999999999E-2</v>
      </c>
      <c r="M66" s="61">
        <v>19209</v>
      </c>
      <c r="N66" s="82">
        <v>0.4531</v>
      </c>
      <c r="O66" s="214">
        <v>18754</v>
      </c>
      <c r="P66" s="82">
        <v>0.43569999999999998</v>
      </c>
      <c r="Q66" s="292">
        <v>-455</v>
      </c>
      <c r="R66" s="215">
        <v>-2.3699999999999999E-2</v>
      </c>
      <c r="S66" s="61">
        <v>18943</v>
      </c>
      <c r="T66" s="82">
        <v>0.4118</v>
      </c>
      <c r="U66" s="292">
        <v>189</v>
      </c>
      <c r="V66" s="82">
        <v>1.01E-2</v>
      </c>
      <c r="W66" s="111">
        <v>4533</v>
      </c>
      <c r="X66" s="82">
        <v>0.4289</v>
      </c>
      <c r="Y66" s="214">
        <v>3772</v>
      </c>
      <c r="Z66" s="82">
        <v>0.39929999999999999</v>
      </c>
      <c r="AA66" s="292">
        <v>-761</v>
      </c>
      <c r="AB66" s="215">
        <v>-0.16789999999999999</v>
      </c>
      <c r="AC66" s="61">
        <v>4128</v>
      </c>
      <c r="AD66" s="82">
        <v>0.40329999999999999</v>
      </c>
      <c r="AE66" s="292">
        <v>356</v>
      </c>
      <c r="AF66" s="108">
        <v>9.4399999999999998E-2</v>
      </c>
      <c r="AG66" s="341"/>
      <c r="AH66" s="341"/>
      <c r="AI66" s="341"/>
      <c r="AJ66" s="341"/>
    </row>
    <row r="67" spans="1:36" ht="14.4" customHeight="1" x14ac:dyDescent="0.3">
      <c r="A67" s="450"/>
      <c r="B67" s="341" t="s">
        <v>16</v>
      </c>
      <c r="C67" s="90">
        <v>5471</v>
      </c>
      <c r="D67" s="45">
        <v>0.10760153407414692</v>
      </c>
      <c r="E67" s="208">
        <v>5513</v>
      </c>
      <c r="F67" s="45">
        <v>0.10865195112337406</v>
      </c>
      <c r="G67" s="44">
        <v>42</v>
      </c>
      <c r="H67" s="202">
        <v>8.0000000000000002E-3</v>
      </c>
      <c r="I67" s="44">
        <v>6348</v>
      </c>
      <c r="J67" s="45">
        <v>0.11665900946430212</v>
      </c>
      <c r="K67" s="44">
        <v>835</v>
      </c>
      <c r="L67" s="106">
        <v>0.151</v>
      </c>
      <c r="M67" s="61">
        <v>4668</v>
      </c>
      <c r="N67" s="82">
        <v>0.1101</v>
      </c>
      <c r="O67" s="214">
        <v>4779</v>
      </c>
      <c r="P67" s="82">
        <v>0.111</v>
      </c>
      <c r="Q67" s="292">
        <v>111</v>
      </c>
      <c r="R67" s="215">
        <v>2.3800000000000002E-2</v>
      </c>
      <c r="S67" s="61">
        <v>5549</v>
      </c>
      <c r="T67" s="82">
        <v>0.1206</v>
      </c>
      <c r="U67" s="292">
        <v>770</v>
      </c>
      <c r="V67" s="82">
        <v>0.16109999999999999</v>
      </c>
      <c r="W67" s="111">
        <v>1079</v>
      </c>
      <c r="X67" s="82">
        <v>0.1021</v>
      </c>
      <c r="Y67" s="227">
        <v>949</v>
      </c>
      <c r="Z67" s="82">
        <v>0.10050000000000001</v>
      </c>
      <c r="AA67" s="292">
        <v>-130</v>
      </c>
      <c r="AB67" s="215">
        <v>-0.12</v>
      </c>
      <c r="AC67" s="61">
        <v>1021</v>
      </c>
      <c r="AD67" s="82">
        <v>9.98E-2</v>
      </c>
      <c r="AE67" s="292">
        <v>72</v>
      </c>
      <c r="AF67" s="108">
        <v>7.5899999999999995E-2</v>
      </c>
      <c r="AG67" s="341"/>
      <c r="AH67" s="341"/>
      <c r="AI67" s="341"/>
      <c r="AJ67" s="341"/>
    </row>
    <row r="68" spans="1:36" ht="14.4" customHeight="1" x14ac:dyDescent="0.3">
      <c r="A68" s="450"/>
      <c r="B68" s="341" t="s">
        <v>17</v>
      </c>
      <c r="C68" s="90">
        <v>2732</v>
      </c>
      <c r="D68" s="45">
        <v>5.3731930376634873E-2</v>
      </c>
      <c r="E68" s="208">
        <v>2552</v>
      </c>
      <c r="F68" s="45">
        <v>5.0295624753646039E-2</v>
      </c>
      <c r="G68" s="44">
        <v>-180</v>
      </c>
      <c r="H68" s="202">
        <v>-6.6000000000000003E-2</v>
      </c>
      <c r="I68" s="44">
        <v>2741</v>
      </c>
      <c r="J68" s="45">
        <v>5.0372140034916843E-2</v>
      </c>
      <c r="K68" s="44">
        <v>189</v>
      </c>
      <c r="L68" s="106">
        <v>7.3999999999999996E-2</v>
      </c>
      <c r="M68" s="61">
        <v>2154</v>
      </c>
      <c r="N68" s="82">
        <v>5.0799999999999998E-2</v>
      </c>
      <c r="O68" s="214">
        <v>2086</v>
      </c>
      <c r="P68" s="82">
        <v>4.8500000000000001E-2</v>
      </c>
      <c r="Q68" s="292">
        <v>-68</v>
      </c>
      <c r="R68" s="215">
        <v>-3.1600000000000003E-2</v>
      </c>
      <c r="S68" s="61">
        <v>2155</v>
      </c>
      <c r="T68" s="82">
        <v>4.6800000000000001E-2</v>
      </c>
      <c r="U68" s="292">
        <v>69</v>
      </c>
      <c r="V68" s="82">
        <v>3.3099999999999997E-2</v>
      </c>
      <c r="W68" s="176">
        <v>689</v>
      </c>
      <c r="X68" s="82">
        <v>6.5199999999999994E-2</v>
      </c>
      <c r="Y68" s="227">
        <v>570</v>
      </c>
      <c r="Z68" s="82">
        <v>6.0299999999999999E-2</v>
      </c>
      <c r="AA68" s="292">
        <v>-119</v>
      </c>
      <c r="AB68" s="215">
        <v>-0.17269999999999999</v>
      </c>
      <c r="AC68" s="292">
        <v>680</v>
      </c>
      <c r="AD68" s="82">
        <v>6.6400000000000001E-2</v>
      </c>
      <c r="AE68" s="292">
        <v>110</v>
      </c>
      <c r="AF68" s="108">
        <v>0.193</v>
      </c>
      <c r="AG68" s="341"/>
      <c r="AH68" s="341"/>
      <c r="AI68" s="341"/>
      <c r="AJ68" s="341"/>
    </row>
    <row r="69" spans="1:36" ht="14.4" customHeight="1" x14ac:dyDescent="0.3">
      <c r="A69" s="450"/>
      <c r="B69" s="341" t="s">
        <v>18</v>
      </c>
      <c r="C69" s="90">
        <v>7700</v>
      </c>
      <c r="D69" s="45">
        <v>0.15144065296489331</v>
      </c>
      <c r="E69" s="208">
        <v>7583</v>
      </c>
      <c r="F69" s="45">
        <v>0.14944816712652739</v>
      </c>
      <c r="G69" s="44">
        <v>-117</v>
      </c>
      <c r="H69" s="202">
        <v>-1.4999999999999999E-2</v>
      </c>
      <c r="I69" s="44">
        <v>7919</v>
      </c>
      <c r="J69" s="45">
        <v>0.14552972525957916</v>
      </c>
      <c r="K69" s="44">
        <v>336</v>
      </c>
      <c r="L69" s="106">
        <v>4.3999999999999997E-2</v>
      </c>
      <c r="M69" s="61">
        <v>6223</v>
      </c>
      <c r="N69" s="82">
        <v>0.14680000000000001</v>
      </c>
      <c r="O69" s="214">
        <v>6114</v>
      </c>
      <c r="P69" s="82">
        <v>0.14199999999999999</v>
      </c>
      <c r="Q69" s="292">
        <v>-109</v>
      </c>
      <c r="R69" s="215">
        <v>-1.7500000000000002E-2</v>
      </c>
      <c r="S69" s="61">
        <v>6416</v>
      </c>
      <c r="T69" s="82">
        <v>0.13950000000000001</v>
      </c>
      <c r="U69" s="292">
        <v>302</v>
      </c>
      <c r="V69" s="82">
        <v>4.9399999999999999E-2</v>
      </c>
      <c r="W69" s="111">
        <v>1711</v>
      </c>
      <c r="X69" s="82">
        <v>0.16189999999999999</v>
      </c>
      <c r="Y69" s="214">
        <v>1705</v>
      </c>
      <c r="Z69" s="82">
        <v>0.18049999999999999</v>
      </c>
      <c r="AA69" s="292">
        <v>-6</v>
      </c>
      <c r="AB69" s="215">
        <v>-3.5000000000000001E-3</v>
      </c>
      <c r="AC69" s="61">
        <v>1723</v>
      </c>
      <c r="AD69" s="82">
        <v>0.16830000000000001</v>
      </c>
      <c r="AE69" s="292">
        <v>18</v>
      </c>
      <c r="AF69" s="108">
        <v>1.06E-2</v>
      </c>
      <c r="AG69" s="341"/>
      <c r="AH69" s="341"/>
      <c r="AI69" s="341"/>
      <c r="AJ69" s="341"/>
    </row>
    <row r="70" spans="1:36" ht="14.4" customHeight="1" x14ac:dyDescent="0.3">
      <c r="A70" s="450"/>
      <c r="B70" s="341" t="s">
        <v>19</v>
      </c>
      <c r="C70" s="90">
        <v>153</v>
      </c>
      <c r="D70" s="45">
        <v>3.009145442029698E-3</v>
      </c>
      <c r="E70" s="208">
        <v>156</v>
      </c>
      <c r="F70" s="45">
        <v>3.0744974379188017E-3</v>
      </c>
      <c r="G70" s="44">
        <v>3</v>
      </c>
      <c r="H70" s="202">
        <v>0.02</v>
      </c>
      <c r="I70" s="44">
        <v>149</v>
      </c>
      <c r="J70" s="45">
        <v>2.7382155655609666E-3</v>
      </c>
      <c r="K70" s="44">
        <v>-7</v>
      </c>
      <c r="L70" s="106">
        <v>-4.4999999999999998E-2</v>
      </c>
      <c r="M70" s="292">
        <v>131</v>
      </c>
      <c r="N70" s="82">
        <v>3.0999999999999999E-3</v>
      </c>
      <c r="O70" s="227">
        <v>138</v>
      </c>
      <c r="P70" s="82">
        <v>3.2000000000000002E-3</v>
      </c>
      <c r="Q70" s="292">
        <v>7</v>
      </c>
      <c r="R70" s="215">
        <v>5.3400000000000003E-2</v>
      </c>
      <c r="S70" s="292">
        <v>129</v>
      </c>
      <c r="T70" s="82">
        <v>2.8E-3</v>
      </c>
      <c r="U70" s="292">
        <v>-9</v>
      </c>
      <c r="V70" s="82">
        <v>-6.5199999999999994E-2</v>
      </c>
      <c r="W70" s="176">
        <v>33</v>
      </c>
      <c r="X70" s="82">
        <v>3.0999999999999999E-3</v>
      </c>
      <c r="Y70" s="227">
        <v>24</v>
      </c>
      <c r="Z70" s="82">
        <v>2.5000000000000001E-3</v>
      </c>
      <c r="AA70" s="292">
        <v>-9</v>
      </c>
      <c r="AB70" s="215">
        <v>-0.2727</v>
      </c>
      <c r="AC70" s="292">
        <v>25</v>
      </c>
      <c r="AD70" s="82">
        <v>2.3999999999999998E-3</v>
      </c>
      <c r="AE70" s="292">
        <v>1</v>
      </c>
      <c r="AF70" s="108">
        <v>4.1700000000000001E-2</v>
      </c>
      <c r="AG70" s="341"/>
      <c r="AH70" s="341"/>
      <c r="AI70" s="341"/>
      <c r="AJ70" s="341"/>
    </row>
    <row r="71" spans="1:36" ht="14.4" customHeight="1" x14ac:dyDescent="0.3">
      <c r="A71" s="450"/>
      <c r="B71" s="341" t="s">
        <v>20</v>
      </c>
      <c r="C71" s="90">
        <v>3234</v>
      </c>
      <c r="D71" s="45">
        <v>6.3605074245255189E-2</v>
      </c>
      <c r="E71" s="208">
        <v>3125</v>
      </c>
      <c r="F71" s="45">
        <v>6.1588490342924712E-2</v>
      </c>
      <c r="G71" s="44">
        <v>-109</v>
      </c>
      <c r="H71" s="202">
        <v>-3.4000000000000002E-2</v>
      </c>
      <c r="I71" s="44">
        <v>2959</v>
      </c>
      <c r="J71" s="45">
        <v>5.4378388312046312E-2</v>
      </c>
      <c r="K71" s="44">
        <v>-166</v>
      </c>
      <c r="L71" s="106">
        <v>-5.2999999999999999E-2</v>
      </c>
      <c r="M71" s="61">
        <v>2824</v>
      </c>
      <c r="N71" s="82">
        <v>6.6600000000000006E-2</v>
      </c>
      <c r="O71" s="214">
        <v>2742</v>
      </c>
      <c r="P71" s="82">
        <v>6.3700000000000007E-2</v>
      </c>
      <c r="Q71" s="292">
        <v>-82</v>
      </c>
      <c r="R71" s="215">
        <v>-2.9000000000000001E-2</v>
      </c>
      <c r="S71" s="61">
        <v>2586</v>
      </c>
      <c r="T71" s="82">
        <v>5.62E-2</v>
      </c>
      <c r="U71" s="292">
        <v>-156</v>
      </c>
      <c r="V71" s="82">
        <v>-5.6899999999999999E-2</v>
      </c>
      <c r="W71" s="176">
        <v>550</v>
      </c>
      <c r="X71" s="82">
        <v>5.1999999999999998E-2</v>
      </c>
      <c r="Y71" s="227">
        <v>485</v>
      </c>
      <c r="Z71" s="82">
        <v>5.1299999999999998E-2</v>
      </c>
      <c r="AA71" s="292">
        <v>-65</v>
      </c>
      <c r="AB71" s="215">
        <v>-0.1182</v>
      </c>
      <c r="AC71" s="292">
        <v>471</v>
      </c>
      <c r="AD71" s="82">
        <v>4.5999999999999999E-2</v>
      </c>
      <c r="AE71" s="292">
        <v>-14</v>
      </c>
      <c r="AF71" s="108">
        <v>-2.8899999999999999E-2</v>
      </c>
      <c r="AG71" s="341"/>
      <c r="AH71" s="341"/>
      <c r="AI71" s="341"/>
      <c r="AJ71" s="341"/>
    </row>
    <row r="72" spans="1:36" ht="14.4" customHeight="1" x14ac:dyDescent="0.3">
      <c r="A72" s="450"/>
      <c r="B72" s="341" t="s">
        <v>21</v>
      </c>
      <c r="C72" s="90">
        <v>8861</v>
      </c>
      <c r="D72" s="45">
        <v>0.1742747566132363</v>
      </c>
      <c r="E72" s="208">
        <v>10068</v>
      </c>
      <c r="F72" s="45">
        <v>0.19842333464722112</v>
      </c>
      <c r="G72" s="44">
        <v>1207</v>
      </c>
      <c r="H72" s="202">
        <v>0.13600000000000001</v>
      </c>
      <c r="I72" s="44">
        <v>12080</v>
      </c>
      <c r="J72" s="45">
        <v>0.22199761095286227</v>
      </c>
      <c r="K72" s="44">
        <v>2012</v>
      </c>
      <c r="L72" s="106">
        <v>0.2</v>
      </c>
      <c r="M72" s="61">
        <v>7181</v>
      </c>
      <c r="N72" s="82">
        <v>0.1694</v>
      </c>
      <c r="O72" s="214">
        <v>8430</v>
      </c>
      <c r="P72" s="82">
        <v>0.19589999999999999</v>
      </c>
      <c r="Q72" s="61">
        <v>1249</v>
      </c>
      <c r="R72" s="215">
        <v>0.1739</v>
      </c>
      <c r="S72" s="61">
        <v>10224</v>
      </c>
      <c r="T72" s="82">
        <v>0.2223</v>
      </c>
      <c r="U72" s="61">
        <v>1794</v>
      </c>
      <c r="V72" s="82">
        <v>0.21279999999999999</v>
      </c>
      <c r="W72" s="111">
        <v>1974</v>
      </c>
      <c r="X72" s="82">
        <v>0.18679999999999999</v>
      </c>
      <c r="Y72" s="214">
        <v>1942</v>
      </c>
      <c r="Z72" s="82">
        <v>0.2056</v>
      </c>
      <c r="AA72" s="292">
        <v>-32</v>
      </c>
      <c r="AB72" s="215">
        <v>-1.6199999999999999E-2</v>
      </c>
      <c r="AC72" s="61">
        <v>2187</v>
      </c>
      <c r="AD72" s="82">
        <v>0.2137</v>
      </c>
      <c r="AE72" s="292">
        <v>245</v>
      </c>
      <c r="AF72" s="108">
        <v>0.12620000000000001</v>
      </c>
      <c r="AG72" s="341"/>
      <c r="AH72" s="341"/>
      <c r="AI72" s="341"/>
      <c r="AJ72" s="341"/>
    </row>
    <row r="73" spans="1:36" ht="14.4" customHeight="1" x14ac:dyDescent="0.3">
      <c r="A73" s="450"/>
      <c r="B73" s="341" t="s">
        <v>22</v>
      </c>
      <c r="C73" s="90">
        <v>50845</v>
      </c>
      <c r="D73" s="45">
        <v>1</v>
      </c>
      <c r="E73" s="208">
        <v>50740</v>
      </c>
      <c r="F73" s="45">
        <v>1</v>
      </c>
      <c r="G73" s="44">
        <v>-105</v>
      </c>
      <c r="H73" s="202">
        <v>-2.0650998131576358E-3</v>
      </c>
      <c r="I73" s="44">
        <v>54415</v>
      </c>
      <c r="J73" s="45">
        <v>1</v>
      </c>
      <c r="K73" s="44">
        <v>3675</v>
      </c>
      <c r="L73" s="106">
        <v>7.2428064643279458E-2</v>
      </c>
      <c r="M73" s="61">
        <v>42390</v>
      </c>
      <c r="N73" s="82">
        <v>1</v>
      </c>
      <c r="O73" s="214">
        <v>43043</v>
      </c>
      <c r="P73" s="82">
        <v>1</v>
      </c>
      <c r="Q73" s="292">
        <v>653</v>
      </c>
      <c r="R73" s="215">
        <v>1.54E-2</v>
      </c>
      <c r="S73" s="61">
        <v>46002</v>
      </c>
      <c r="T73" s="82">
        <v>1</v>
      </c>
      <c r="U73" s="61">
        <v>2959</v>
      </c>
      <c r="V73" s="82">
        <v>6.8699999999999997E-2</v>
      </c>
      <c r="W73" s="111">
        <v>10569</v>
      </c>
      <c r="X73" s="82">
        <v>1</v>
      </c>
      <c r="Y73" s="214">
        <v>9447</v>
      </c>
      <c r="Z73" s="82">
        <v>1</v>
      </c>
      <c r="AA73" s="61">
        <v>-1122</v>
      </c>
      <c r="AB73" s="215">
        <v>-0.1062</v>
      </c>
      <c r="AC73" s="61">
        <v>10235</v>
      </c>
      <c r="AD73" s="82">
        <v>1</v>
      </c>
      <c r="AE73" s="292">
        <v>788</v>
      </c>
      <c r="AF73" s="108">
        <v>8.3400000000000002E-2</v>
      </c>
      <c r="AG73" s="341"/>
      <c r="AH73" s="341"/>
      <c r="AI73" s="341"/>
      <c r="AJ73" s="341"/>
    </row>
    <row r="74" spans="1:36" x14ac:dyDescent="0.3">
      <c r="A74" s="450" t="s">
        <v>139</v>
      </c>
      <c r="B74" s="341" t="s">
        <v>15</v>
      </c>
      <c r="C74" s="90">
        <v>87536</v>
      </c>
      <c r="D74" s="45">
        <v>0.50077516719011905</v>
      </c>
      <c r="E74" s="208">
        <v>84148</v>
      </c>
      <c r="F74" s="45">
        <v>0.49322712432666888</v>
      </c>
      <c r="G74" s="44">
        <v>-3388</v>
      </c>
      <c r="H74" s="202">
        <v>-3.8704076037287517E-2</v>
      </c>
      <c r="I74" s="44">
        <v>83353</v>
      </c>
      <c r="J74" s="45">
        <v>0.48809224048579675</v>
      </c>
      <c r="K74" s="44">
        <v>-795</v>
      </c>
      <c r="L74" s="106">
        <v>-9.4476398726054088E-3</v>
      </c>
      <c r="M74" s="44">
        <v>69289</v>
      </c>
      <c r="N74" s="45">
        <v>0.51500000000000001</v>
      </c>
      <c r="O74" s="208">
        <v>67177</v>
      </c>
      <c r="P74" s="45">
        <v>0.50700000000000001</v>
      </c>
      <c r="Q74" s="44">
        <v>-2112</v>
      </c>
      <c r="R74" s="202">
        <v>-0.03</v>
      </c>
      <c r="S74" s="44">
        <v>66026</v>
      </c>
      <c r="T74" s="45">
        <v>0.501</v>
      </c>
      <c r="U74" s="44">
        <v>-1151</v>
      </c>
      <c r="V74" s="45">
        <v>-1.7000000000000001E-2</v>
      </c>
      <c r="W74" s="90">
        <v>21507</v>
      </c>
      <c r="X74" s="45">
        <v>0.46500000000000002</v>
      </c>
      <c r="Y74" s="208">
        <v>19893</v>
      </c>
      <c r="Z74" s="45">
        <v>0.45500000000000002</v>
      </c>
      <c r="AA74" s="44">
        <v>-1614</v>
      </c>
      <c r="AB74" s="202">
        <v>-7.4999999999999997E-2</v>
      </c>
      <c r="AC74" s="44">
        <v>20377</v>
      </c>
      <c r="AD74" s="45">
        <v>0.46100000000000002</v>
      </c>
      <c r="AE74" s="341">
        <v>484</v>
      </c>
      <c r="AF74" s="106">
        <v>2.4E-2</v>
      </c>
      <c r="AG74" s="44"/>
      <c r="AH74" s="341"/>
      <c r="AI74" s="341"/>
      <c r="AJ74" s="341"/>
    </row>
    <row r="75" spans="1:36" ht="14.4" customHeight="1" x14ac:dyDescent="0.3">
      <c r="A75" s="450"/>
      <c r="B75" s="341" t="s">
        <v>16</v>
      </c>
      <c r="C75" s="90">
        <v>12364</v>
      </c>
      <c r="D75" s="45">
        <v>7.0731860801711663E-2</v>
      </c>
      <c r="E75" s="208">
        <v>12540</v>
      </c>
      <c r="F75" s="45">
        <v>7.3502259579032517E-2</v>
      </c>
      <c r="G75" s="44">
        <v>176</v>
      </c>
      <c r="H75" s="202">
        <v>1.4234875444839857E-2</v>
      </c>
      <c r="I75" s="44">
        <v>13457</v>
      </c>
      <c r="J75" s="45">
        <v>7.8801435840980025E-2</v>
      </c>
      <c r="K75" s="44">
        <v>917</v>
      </c>
      <c r="L75" s="106">
        <v>7.312599681020733E-2</v>
      </c>
      <c r="M75" s="44">
        <v>9872</v>
      </c>
      <c r="N75" s="45">
        <v>7.2999999999999995E-2</v>
      </c>
      <c r="O75" s="208">
        <v>9990</v>
      </c>
      <c r="P75" s="45">
        <v>7.4999999999999997E-2</v>
      </c>
      <c r="Q75" s="341">
        <v>118</v>
      </c>
      <c r="R75" s="202">
        <v>1.2E-2</v>
      </c>
      <c r="S75" s="44">
        <v>10915</v>
      </c>
      <c r="T75" s="45">
        <v>8.3000000000000004E-2</v>
      </c>
      <c r="U75" s="341">
        <v>925</v>
      </c>
      <c r="V75" s="45">
        <v>9.2999999999999999E-2</v>
      </c>
      <c r="W75" s="90">
        <v>2892</v>
      </c>
      <c r="X75" s="45">
        <v>6.2E-2</v>
      </c>
      <c r="Y75" s="208">
        <v>2978</v>
      </c>
      <c r="Z75" s="45">
        <v>6.8000000000000005E-2</v>
      </c>
      <c r="AA75" s="341">
        <v>86</v>
      </c>
      <c r="AB75" s="202">
        <v>0.03</v>
      </c>
      <c r="AC75" s="44">
        <v>2910</v>
      </c>
      <c r="AD75" s="45">
        <v>6.6000000000000003E-2</v>
      </c>
      <c r="AE75" s="341">
        <v>-68</v>
      </c>
      <c r="AF75" s="106">
        <v>-2.3E-2</v>
      </c>
      <c r="AG75" s="44"/>
      <c r="AH75" s="341"/>
      <c r="AI75" s="341"/>
      <c r="AJ75" s="341"/>
    </row>
    <row r="76" spans="1:36" ht="14.4" customHeight="1" x14ac:dyDescent="0.3">
      <c r="A76" s="450"/>
      <c r="B76" s="341" t="s">
        <v>17</v>
      </c>
      <c r="C76" s="90">
        <v>15335</v>
      </c>
      <c r="D76" s="45">
        <v>8.7728331073620866E-2</v>
      </c>
      <c r="E76" s="208">
        <v>14935</v>
      </c>
      <c r="F76" s="45">
        <v>8.7540370559238481E-2</v>
      </c>
      <c r="G76" s="44">
        <v>-400</v>
      </c>
      <c r="H76" s="202">
        <v>-2.6084121291164004E-2</v>
      </c>
      <c r="I76" s="44">
        <v>14766</v>
      </c>
      <c r="J76" s="45">
        <v>8.6466671741689163E-2</v>
      </c>
      <c r="K76" s="44">
        <v>-169</v>
      </c>
      <c r="L76" s="106">
        <v>-1.1315701372614664E-2</v>
      </c>
      <c r="M76" s="44">
        <v>11048</v>
      </c>
      <c r="N76" s="45">
        <v>8.2000000000000003E-2</v>
      </c>
      <c r="O76" s="208">
        <v>10841</v>
      </c>
      <c r="P76" s="45">
        <v>8.2000000000000003E-2</v>
      </c>
      <c r="Q76" s="341">
        <v>-207</v>
      </c>
      <c r="R76" s="202">
        <v>-1.9E-2</v>
      </c>
      <c r="S76" s="44">
        <v>10685</v>
      </c>
      <c r="T76" s="45">
        <v>8.1000000000000003E-2</v>
      </c>
      <c r="U76" s="341">
        <v>-156</v>
      </c>
      <c r="V76" s="45">
        <v>-1.4E-2</v>
      </c>
      <c r="W76" s="90">
        <v>4832</v>
      </c>
      <c r="X76" s="45">
        <v>0.104</v>
      </c>
      <c r="Y76" s="208">
        <v>4549</v>
      </c>
      <c r="Z76" s="45">
        <v>0.104</v>
      </c>
      <c r="AA76" s="341">
        <v>-283</v>
      </c>
      <c r="AB76" s="202">
        <v>-5.8999999999999997E-2</v>
      </c>
      <c r="AC76" s="44">
        <v>4461</v>
      </c>
      <c r="AD76" s="45">
        <v>0.10100000000000001</v>
      </c>
      <c r="AE76" s="341">
        <v>-88</v>
      </c>
      <c r="AF76" s="106">
        <v>-1.9E-2</v>
      </c>
      <c r="AG76" s="44"/>
      <c r="AH76" s="341"/>
      <c r="AI76" s="341"/>
      <c r="AJ76" s="341"/>
    </row>
    <row r="77" spans="1:36" ht="14.4" customHeight="1" x14ac:dyDescent="0.3">
      <c r="A77" s="450"/>
      <c r="B77" s="341" t="s">
        <v>18</v>
      </c>
      <c r="C77" s="90">
        <v>25311</v>
      </c>
      <c r="D77" s="45">
        <v>0.14479894279781008</v>
      </c>
      <c r="E77" s="208">
        <v>25421</v>
      </c>
      <c r="F77" s="45">
        <v>0.14900326481328433</v>
      </c>
      <c r="G77" s="44">
        <v>110</v>
      </c>
      <c r="H77" s="202">
        <v>4.3459365493263794E-3</v>
      </c>
      <c r="I77" s="44">
        <v>26346</v>
      </c>
      <c r="J77" s="45">
        <v>0.15427678001534217</v>
      </c>
      <c r="K77" s="44">
        <v>925</v>
      </c>
      <c r="L77" s="106">
        <v>3.6387238896974941E-2</v>
      </c>
      <c r="M77" s="44">
        <v>18900</v>
      </c>
      <c r="N77" s="45">
        <v>0.14099999999999999</v>
      </c>
      <c r="O77" s="208">
        <v>19047</v>
      </c>
      <c r="P77" s="45">
        <v>0.14399999999999999</v>
      </c>
      <c r="Q77" s="341">
        <v>147</v>
      </c>
      <c r="R77" s="202">
        <v>8.0000000000000002E-3</v>
      </c>
      <c r="S77" s="44">
        <v>19769</v>
      </c>
      <c r="T77" s="45">
        <v>0.15</v>
      </c>
      <c r="U77" s="341">
        <v>722</v>
      </c>
      <c r="V77" s="45">
        <v>3.7999999999999999E-2</v>
      </c>
      <c r="W77" s="90">
        <v>7240</v>
      </c>
      <c r="X77" s="45">
        <v>0.156</v>
      </c>
      <c r="Y77" s="208">
        <v>7187</v>
      </c>
      <c r="Z77" s="45">
        <v>0.16500000000000001</v>
      </c>
      <c r="AA77" s="341">
        <v>-53</v>
      </c>
      <c r="AB77" s="202">
        <v>-7.0000000000000001E-3</v>
      </c>
      <c r="AC77" s="44">
        <v>7202</v>
      </c>
      <c r="AD77" s="45">
        <v>0.16300000000000001</v>
      </c>
      <c r="AE77" s="341">
        <v>15</v>
      </c>
      <c r="AF77" s="106">
        <v>2E-3</v>
      </c>
      <c r="AG77" s="44"/>
      <c r="AH77" s="341"/>
      <c r="AI77" s="341"/>
      <c r="AJ77" s="341"/>
    </row>
    <row r="78" spans="1:36" ht="14.4" customHeight="1" x14ac:dyDescent="0.3">
      <c r="A78" s="450"/>
      <c r="B78" s="341" t="s">
        <v>19</v>
      </c>
      <c r="C78" s="90">
        <v>1424</v>
      </c>
      <c r="D78" s="45">
        <v>8.1464064850887575E-3</v>
      </c>
      <c r="E78" s="208">
        <v>1272</v>
      </c>
      <c r="F78" s="45">
        <v>7.4557315936626279E-3</v>
      </c>
      <c r="G78" s="44">
        <v>-152</v>
      </c>
      <c r="H78" s="202">
        <v>-0.10674157303370786</v>
      </c>
      <c r="I78" s="44">
        <v>1247</v>
      </c>
      <c r="J78" s="45">
        <v>7.3021765990712705E-3</v>
      </c>
      <c r="K78" s="44">
        <v>-25</v>
      </c>
      <c r="L78" s="106">
        <v>-1.9654088050314465E-2</v>
      </c>
      <c r="M78" s="44">
        <v>1096</v>
      </c>
      <c r="N78" s="45">
        <v>8.0000000000000002E-3</v>
      </c>
      <c r="O78" s="201">
        <v>976</v>
      </c>
      <c r="P78" s="45">
        <v>7.0000000000000001E-3</v>
      </c>
      <c r="Q78" s="341">
        <v>-120</v>
      </c>
      <c r="R78" s="202">
        <v>-0.109</v>
      </c>
      <c r="S78" s="341">
        <v>978</v>
      </c>
      <c r="T78" s="45">
        <v>7.0000000000000001E-3</v>
      </c>
      <c r="U78" s="341">
        <v>2</v>
      </c>
      <c r="V78" s="45">
        <v>2E-3</v>
      </c>
      <c r="W78" s="92">
        <v>360</v>
      </c>
      <c r="X78" s="45">
        <v>8.0000000000000002E-3</v>
      </c>
      <c r="Y78" s="201">
        <v>322</v>
      </c>
      <c r="Z78" s="45">
        <v>7.0000000000000001E-3</v>
      </c>
      <c r="AA78" s="341">
        <v>-38</v>
      </c>
      <c r="AB78" s="202">
        <v>-0.106</v>
      </c>
      <c r="AC78" s="341">
        <v>309</v>
      </c>
      <c r="AD78" s="45">
        <v>7.0000000000000001E-3</v>
      </c>
      <c r="AE78" s="341">
        <v>-13</v>
      </c>
      <c r="AF78" s="106">
        <v>-0.04</v>
      </c>
      <c r="AG78" s="44"/>
      <c r="AH78" s="341"/>
      <c r="AI78" s="341"/>
      <c r="AJ78" s="341"/>
    </row>
    <row r="79" spans="1:36" ht="14.4" customHeight="1" x14ac:dyDescent="0.3">
      <c r="A79" s="450"/>
      <c r="B79" s="341" t="s">
        <v>20</v>
      </c>
      <c r="C79" s="90">
        <v>9955</v>
      </c>
      <c r="D79" s="45">
        <v>5.6950475111698443E-2</v>
      </c>
      <c r="E79" s="208">
        <v>9752</v>
      </c>
      <c r="F79" s="45">
        <v>5.7160608884746819E-2</v>
      </c>
      <c r="G79" s="44">
        <v>-203</v>
      </c>
      <c r="H79" s="202">
        <v>-2.0391762933199397E-2</v>
      </c>
      <c r="I79" s="44">
        <v>9624</v>
      </c>
      <c r="J79" s="45">
        <v>5.6356172886497122E-2</v>
      </c>
      <c r="K79" s="44">
        <v>-128</v>
      </c>
      <c r="L79" s="106">
        <v>-1.3125512715340444E-2</v>
      </c>
      <c r="M79" s="44">
        <v>7918</v>
      </c>
      <c r="N79" s="45">
        <v>5.8999999999999997E-2</v>
      </c>
      <c r="O79" s="208">
        <v>7833</v>
      </c>
      <c r="P79" s="45">
        <v>5.8999999999999997E-2</v>
      </c>
      <c r="Q79" s="341">
        <v>-85</v>
      </c>
      <c r="R79" s="202">
        <v>-1.0999999999999999E-2</v>
      </c>
      <c r="S79" s="44">
        <v>7695</v>
      </c>
      <c r="T79" s="45">
        <v>5.8000000000000003E-2</v>
      </c>
      <c r="U79" s="341">
        <v>-138</v>
      </c>
      <c r="V79" s="45">
        <v>-1.7999999999999999E-2</v>
      </c>
      <c r="W79" s="90">
        <v>2400</v>
      </c>
      <c r="X79" s="45">
        <v>5.1999999999999998E-2</v>
      </c>
      <c r="Y79" s="208">
        <v>2211</v>
      </c>
      <c r="Z79" s="45">
        <v>5.0999999999999997E-2</v>
      </c>
      <c r="AA79" s="341">
        <v>-189</v>
      </c>
      <c r="AB79" s="202">
        <v>-7.9000000000000001E-2</v>
      </c>
      <c r="AC79" s="44">
        <v>2202</v>
      </c>
      <c r="AD79" s="45">
        <v>0.05</v>
      </c>
      <c r="AE79" s="341">
        <v>-9</v>
      </c>
      <c r="AF79" s="106">
        <v>-4.0000000000000001E-3</v>
      </c>
      <c r="AG79" s="44"/>
      <c r="AH79" s="341"/>
      <c r="AI79" s="341"/>
      <c r="AJ79" s="341"/>
    </row>
    <row r="80" spans="1:36" ht="14.4" customHeight="1" x14ac:dyDescent="0.3">
      <c r="A80" s="450"/>
      <c r="B80" s="341" t="s">
        <v>21</v>
      </c>
      <c r="C80" s="90">
        <v>22876</v>
      </c>
      <c r="D80" s="45">
        <v>0.13086881653995114</v>
      </c>
      <c r="E80" s="208">
        <v>22539</v>
      </c>
      <c r="F80" s="45">
        <v>0.13211064024336633</v>
      </c>
      <c r="G80" s="44">
        <v>-337</v>
      </c>
      <c r="H80" s="202">
        <v>-1.4731596432942822E-2</v>
      </c>
      <c r="I80" s="44">
        <v>21979</v>
      </c>
      <c r="J80" s="45">
        <v>0.12870452243062347</v>
      </c>
      <c r="K80" s="44">
        <v>-560</v>
      </c>
      <c r="L80" s="106">
        <v>-2.4845822796042416E-2</v>
      </c>
      <c r="M80" s="44">
        <v>16376</v>
      </c>
      <c r="N80" s="45">
        <v>0.122</v>
      </c>
      <c r="O80" s="208">
        <v>16512</v>
      </c>
      <c r="P80" s="45">
        <v>0.125</v>
      </c>
      <c r="Q80" s="341">
        <v>136</v>
      </c>
      <c r="R80" s="202">
        <v>8.0000000000000002E-3</v>
      </c>
      <c r="S80" s="44">
        <v>15787</v>
      </c>
      <c r="T80" s="45">
        <v>0.12</v>
      </c>
      <c r="U80" s="341">
        <v>-725</v>
      </c>
      <c r="V80" s="45">
        <v>-4.3999999999999997E-2</v>
      </c>
      <c r="W80" s="90">
        <v>7057</v>
      </c>
      <c r="X80" s="45">
        <v>0.152</v>
      </c>
      <c r="Y80" s="208">
        <v>6544</v>
      </c>
      <c r="Z80" s="45">
        <v>0.15</v>
      </c>
      <c r="AA80" s="341">
        <v>-513</v>
      </c>
      <c r="AB80" s="202">
        <v>-7.2999999999999995E-2</v>
      </c>
      <c r="AC80" s="44">
        <v>6726</v>
      </c>
      <c r="AD80" s="45">
        <v>0.152</v>
      </c>
      <c r="AE80" s="341">
        <v>182</v>
      </c>
      <c r="AF80" s="106">
        <v>2.8000000000000001E-2</v>
      </c>
      <c r="AG80" s="44"/>
      <c r="AH80" s="341"/>
      <c r="AI80" s="341"/>
      <c r="AJ80" s="341"/>
    </row>
    <row r="81" spans="1:36" ht="14.4" customHeight="1" x14ac:dyDescent="0.3">
      <c r="A81" s="450"/>
      <c r="B81" s="341" t="s">
        <v>22</v>
      </c>
      <c r="C81" s="90">
        <v>174801</v>
      </c>
      <c r="D81" s="45">
        <v>1</v>
      </c>
      <c r="E81" s="208">
        <v>170607</v>
      </c>
      <c r="F81" s="45">
        <v>1</v>
      </c>
      <c r="G81" s="44">
        <v>-4194</v>
      </c>
      <c r="H81" s="202">
        <v>-2.3992997751729108E-2</v>
      </c>
      <c r="I81" s="44">
        <v>170772</v>
      </c>
      <c r="J81" s="45">
        <v>1</v>
      </c>
      <c r="K81" s="44">
        <v>165</v>
      </c>
      <c r="L81" s="106">
        <v>9.6127357025209989E-4</v>
      </c>
      <c r="M81" s="44">
        <v>134499</v>
      </c>
      <c r="N81" s="45">
        <v>1</v>
      </c>
      <c r="O81" s="208">
        <v>132376</v>
      </c>
      <c r="P81" s="45">
        <v>1</v>
      </c>
      <c r="Q81" s="44">
        <v>-2123</v>
      </c>
      <c r="R81" s="202">
        <v>-1.6E-2</v>
      </c>
      <c r="S81" s="44">
        <v>131855</v>
      </c>
      <c r="T81" s="45">
        <v>1</v>
      </c>
      <c r="U81" s="341">
        <v>-521</v>
      </c>
      <c r="V81" s="45">
        <v>-4.0000000000000001E-3</v>
      </c>
      <c r="W81" s="90">
        <v>46288</v>
      </c>
      <c r="X81" s="45">
        <v>1</v>
      </c>
      <c r="Y81" s="208">
        <v>43684</v>
      </c>
      <c r="Z81" s="45">
        <v>1</v>
      </c>
      <c r="AA81" s="44">
        <v>-2604</v>
      </c>
      <c r="AB81" s="202">
        <v>-5.6000000000000001E-2</v>
      </c>
      <c r="AC81" s="67">
        <v>44187</v>
      </c>
      <c r="AD81" s="45">
        <v>1</v>
      </c>
      <c r="AE81" s="62">
        <v>503</v>
      </c>
      <c r="AF81" s="106">
        <v>1.2E-2</v>
      </c>
      <c r="AG81" s="347"/>
      <c r="AH81" s="348"/>
      <c r="AI81" s="341"/>
      <c r="AJ81" s="341"/>
    </row>
    <row r="82" spans="1:36" x14ac:dyDescent="0.3">
      <c r="A82" s="450" t="s">
        <v>110</v>
      </c>
      <c r="B82" s="341" t="s">
        <v>15</v>
      </c>
      <c r="C82" s="90">
        <v>209416</v>
      </c>
      <c r="D82" s="45">
        <v>0.50344499310039759</v>
      </c>
      <c r="E82" s="208">
        <v>194903</v>
      </c>
      <c r="F82" s="45">
        <v>0.47409773219850015</v>
      </c>
      <c r="G82" s="44">
        <v>-14513</v>
      </c>
      <c r="H82" s="202">
        <v>-6.9302250066852575E-2</v>
      </c>
      <c r="I82" s="44">
        <v>180384</v>
      </c>
      <c r="J82" s="45">
        <v>0.45491549018717753</v>
      </c>
      <c r="K82" s="44">
        <v>-14519</v>
      </c>
      <c r="L82" s="106">
        <v>-7.4493465980513388E-2</v>
      </c>
      <c r="M82" s="44">
        <v>159548</v>
      </c>
      <c r="N82" s="45">
        <v>0.50900000000000001</v>
      </c>
      <c r="O82" s="208">
        <v>149377</v>
      </c>
      <c r="P82" s="45">
        <v>0.48199999999999998</v>
      </c>
      <c r="Q82" s="44">
        <v>-10171</v>
      </c>
      <c r="R82" s="202">
        <v>-6.4000000000000001E-2</v>
      </c>
      <c r="S82" s="44">
        <v>136988</v>
      </c>
      <c r="T82" s="45">
        <v>0.46600000000000003</v>
      </c>
      <c r="U82" s="44">
        <v>-12389</v>
      </c>
      <c r="V82" s="45">
        <v>-8.3000000000000004E-2</v>
      </c>
      <c r="W82" s="90">
        <v>56592</v>
      </c>
      <c r="X82" s="45">
        <v>0.48799999999999999</v>
      </c>
      <c r="Y82" s="208">
        <v>51002</v>
      </c>
      <c r="Z82" s="45">
        <v>0.45300000000000001</v>
      </c>
      <c r="AA82" s="44">
        <v>-5590</v>
      </c>
      <c r="AB82" s="202">
        <v>-9.9000000000000005E-2</v>
      </c>
      <c r="AC82" s="44">
        <v>48548</v>
      </c>
      <c r="AD82" s="45">
        <v>0.42699999999999999</v>
      </c>
      <c r="AE82" s="44">
        <v>-2454</v>
      </c>
      <c r="AF82" s="106">
        <v>-4.8000000000000001E-2</v>
      </c>
      <c r="AG82" s="341"/>
      <c r="AH82" s="341"/>
      <c r="AI82" s="341"/>
      <c r="AJ82" s="341"/>
    </row>
    <row r="83" spans="1:36" x14ac:dyDescent="0.3">
      <c r="A83" s="450"/>
      <c r="B83" s="341" t="s">
        <v>16</v>
      </c>
      <c r="C83" s="90">
        <v>20409</v>
      </c>
      <c r="D83" s="45">
        <v>4.9064106200987584E-2</v>
      </c>
      <c r="E83" s="208">
        <v>19762</v>
      </c>
      <c r="F83" s="45">
        <v>4.8070678151217579E-2</v>
      </c>
      <c r="G83" s="44">
        <v>-647</v>
      </c>
      <c r="H83" s="202">
        <v>-3.1701700230290557E-2</v>
      </c>
      <c r="I83" s="44">
        <v>19987</v>
      </c>
      <c r="J83" s="45">
        <v>5.0405778241812561E-2</v>
      </c>
      <c r="K83" s="44">
        <v>225</v>
      </c>
      <c r="L83" s="106">
        <v>1.1385487298856391E-2</v>
      </c>
      <c r="M83" s="44">
        <v>15911</v>
      </c>
      <c r="N83" s="45">
        <v>5.0999999999999997E-2</v>
      </c>
      <c r="O83" s="208">
        <v>15319</v>
      </c>
      <c r="P83" s="45">
        <v>4.9000000000000002E-2</v>
      </c>
      <c r="Q83" s="341">
        <v>-592</v>
      </c>
      <c r="R83" s="202">
        <v>-3.6999999999999998E-2</v>
      </c>
      <c r="S83" s="44">
        <v>15442</v>
      </c>
      <c r="T83" s="45">
        <v>5.2999999999999999E-2</v>
      </c>
      <c r="U83" s="341">
        <v>123</v>
      </c>
      <c r="V83" s="45">
        <v>8.0000000000000002E-3</v>
      </c>
      <c r="W83" s="90">
        <v>5324</v>
      </c>
      <c r="X83" s="45">
        <v>4.5999999999999999E-2</v>
      </c>
      <c r="Y83" s="208">
        <v>5201</v>
      </c>
      <c r="Z83" s="45">
        <v>4.5999999999999999E-2</v>
      </c>
      <c r="AA83" s="341">
        <v>-123</v>
      </c>
      <c r="AB83" s="202">
        <v>-2.3E-2</v>
      </c>
      <c r="AC83" s="44">
        <v>5287</v>
      </c>
      <c r="AD83" s="45">
        <v>4.7E-2</v>
      </c>
      <c r="AE83" s="341">
        <v>86</v>
      </c>
      <c r="AF83" s="106">
        <v>1.7000000000000001E-2</v>
      </c>
      <c r="AG83" s="341"/>
      <c r="AH83" s="341"/>
      <c r="AI83" s="341"/>
      <c r="AJ83" s="341"/>
    </row>
    <row r="84" spans="1:36" x14ac:dyDescent="0.3">
      <c r="A84" s="450"/>
      <c r="B84" s="341" t="s">
        <v>17</v>
      </c>
      <c r="C84" s="90">
        <v>46564</v>
      </c>
      <c r="D84" s="45">
        <v>0.11194184140049908</v>
      </c>
      <c r="E84" s="208">
        <v>42198</v>
      </c>
      <c r="F84" s="45">
        <v>0.10264580895785241</v>
      </c>
      <c r="G84" s="44">
        <v>-4366</v>
      </c>
      <c r="H84" s="202">
        <v>-9.3763422386392917E-2</v>
      </c>
      <c r="I84" s="44">
        <v>39549</v>
      </c>
      <c r="J84" s="45">
        <v>9.9739737013330915E-2</v>
      </c>
      <c r="K84" s="44">
        <v>-2649</v>
      </c>
      <c r="L84" s="106">
        <v>-6.2775486989904733E-2</v>
      </c>
      <c r="M84" s="44">
        <v>33679</v>
      </c>
      <c r="N84" s="45">
        <v>0.107</v>
      </c>
      <c r="O84" s="208">
        <v>30671</v>
      </c>
      <c r="P84" s="45">
        <v>9.9000000000000005E-2</v>
      </c>
      <c r="Q84" s="44">
        <v>-3008</v>
      </c>
      <c r="R84" s="202">
        <v>-8.8999999999999996E-2</v>
      </c>
      <c r="S84" s="44">
        <v>28509</v>
      </c>
      <c r="T84" s="45">
        <v>9.7000000000000003E-2</v>
      </c>
      <c r="U84" s="44">
        <v>-2162</v>
      </c>
      <c r="V84" s="45">
        <v>-7.0000000000000007E-2</v>
      </c>
      <c r="W84" s="90">
        <v>14382</v>
      </c>
      <c r="X84" s="45">
        <v>0.124</v>
      </c>
      <c r="Y84" s="208">
        <v>12859</v>
      </c>
      <c r="Z84" s="45">
        <v>0.114</v>
      </c>
      <c r="AA84" s="44">
        <v>-1523</v>
      </c>
      <c r="AB84" s="202">
        <v>-0.106</v>
      </c>
      <c r="AC84" s="44">
        <v>12209</v>
      </c>
      <c r="AD84" s="45">
        <v>0.108</v>
      </c>
      <c r="AE84" s="341">
        <v>-650</v>
      </c>
      <c r="AF84" s="106">
        <v>-5.0999999999999997E-2</v>
      </c>
      <c r="AG84" s="341"/>
      <c r="AH84" s="341"/>
      <c r="AI84" s="341"/>
      <c r="AJ84" s="341"/>
    </row>
    <row r="85" spans="1:36" ht="14.4" customHeight="1" x14ac:dyDescent="0.3">
      <c r="A85" s="450"/>
      <c r="B85" s="341" t="s">
        <v>18</v>
      </c>
      <c r="C85" s="90">
        <v>69212</v>
      </c>
      <c r="D85" s="45">
        <v>0.16638619502555496</v>
      </c>
      <c r="E85" s="208">
        <v>71472</v>
      </c>
      <c r="F85" s="45">
        <v>0.17385424090799628</v>
      </c>
      <c r="G85" s="44">
        <v>2260</v>
      </c>
      <c r="H85" s="202">
        <v>3.2653297116107032E-2</v>
      </c>
      <c r="I85" s="44">
        <v>70303</v>
      </c>
      <c r="J85" s="45">
        <v>0.17729911581198521</v>
      </c>
      <c r="K85" s="44">
        <v>-1169</v>
      </c>
      <c r="L85" s="106">
        <v>-1.6356055518244907E-2</v>
      </c>
      <c r="M85" s="44">
        <v>52401</v>
      </c>
      <c r="N85" s="45">
        <v>0.16700000000000001</v>
      </c>
      <c r="O85" s="208">
        <v>54445</v>
      </c>
      <c r="P85" s="45">
        <v>0.17599999999999999</v>
      </c>
      <c r="Q85" s="44">
        <v>2044</v>
      </c>
      <c r="R85" s="202">
        <v>3.9E-2</v>
      </c>
      <c r="S85" s="44">
        <v>53144</v>
      </c>
      <c r="T85" s="45">
        <v>0.18099999999999999</v>
      </c>
      <c r="U85" s="44">
        <v>-1301</v>
      </c>
      <c r="V85" s="45">
        <v>-2.4E-2</v>
      </c>
      <c r="W85" s="90">
        <v>18952</v>
      </c>
      <c r="X85" s="45">
        <v>0.16400000000000001</v>
      </c>
      <c r="Y85" s="208">
        <v>19064</v>
      </c>
      <c r="Z85" s="45">
        <v>0.16900000000000001</v>
      </c>
      <c r="AA85" s="341">
        <v>112</v>
      </c>
      <c r="AB85" s="202">
        <v>6.0000000000000001E-3</v>
      </c>
      <c r="AC85" s="44">
        <v>19106</v>
      </c>
      <c r="AD85" s="45">
        <v>0.16800000000000001</v>
      </c>
      <c r="AE85" s="341">
        <v>42</v>
      </c>
      <c r="AF85" s="106">
        <v>2E-3</v>
      </c>
      <c r="AG85" s="341"/>
      <c r="AH85" s="341"/>
      <c r="AI85" s="341"/>
      <c r="AJ85" s="341"/>
    </row>
    <row r="86" spans="1:36" ht="14.4" customHeight="1" x14ac:dyDescent="0.3">
      <c r="A86" s="450"/>
      <c r="B86" s="341" t="s">
        <v>19</v>
      </c>
      <c r="C86" s="90">
        <v>3490</v>
      </c>
      <c r="D86" s="45">
        <v>8.3901088069698003E-3</v>
      </c>
      <c r="E86" s="208">
        <v>3134</v>
      </c>
      <c r="F86" s="45">
        <v>7.6233936507395959E-3</v>
      </c>
      <c r="G86" s="44">
        <v>-356</v>
      </c>
      <c r="H86" s="202">
        <v>-0.10200573065902578</v>
      </c>
      <c r="I86" s="44">
        <v>3049</v>
      </c>
      <c r="J86" s="45">
        <v>7.6893589762989187E-3</v>
      </c>
      <c r="K86" s="44">
        <v>-85</v>
      </c>
      <c r="L86" s="106">
        <v>-2.7121888959795788E-2</v>
      </c>
      <c r="M86" s="44">
        <v>2609</v>
      </c>
      <c r="N86" s="45">
        <v>8.0000000000000002E-3</v>
      </c>
      <c r="O86" s="208">
        <v>2331</v>
      </c>
      <c r="P86" s="45">
        <v>8.0000000000000002E-3</v>
      </c>
      <c r="Q86" s="341">
        <v>-278</v>
      </c>
      <c r="R86" s="202">
        <v>-0.107</v>
      </c>
      <c r="S86" s="44">
        <v>2230</v>
      </c>
      <c r="T86" s="45">
        <v>8.0000000000000002E-3</v>
      </c>
      <c r="U86" s="341">
        <v>-101</v>
      </c>
      <c r="V86" s="45">
        <v>-4.2999999999999997E-2</v>
      </c>
      <c r="W86" s="90">
        <v>1002</v>
      </c>
      <c r="X86" s="45">
        <v>8.9999999999999993E-3</v>
      </c>
      <c r="Y86" s="201">
        <v>901</v>
      </c>
      <c r="Z86" s="45">
        <v>8.0000000000000002E-3</v>
      </c>
      <c r="AA86" s="341">
        <v>-101</v>
      </c>
      <c r="AB86" s="202">
        <v>-0.10100000000000001</v>
      </c>
      <c r="AC86" s="341">
        <v>905</v>
      </c>
      <c r="AD86" s="45">
        <v>8.0000000000000002E-3</v>
      </c>
      <c r="AE86" s="341">
        <v>4</v>
      </c>
      <c r="AF86" s="106">
        <v>4.0000000000000001E-3</v>
      </c>
      <c r="AG86" s="341"/>
      <c r="AH86" s="341"/>
      <c r="AI86" s="341"/>
      <c r="AJ86" s="341"/>
    </row>
    <row r="87" spans="1:36" ht="14.4" customHeight="1" x14ac:dyDescent="0.3">
      <c r="A87" s="450"/>
      <c r="B87" s="341" t="s">
        <v>20</v>
      </c>
      <c r="C87" s="90">
        <v>22575</v>
      </c>
      <c r="D87" s="45">
        <v>5.4271262555112679E-2</v>
      </c>
      <c r="E87" s="208">
        <v>22341</v>
      </c>
      <c r="F87" s="45">
        <v>5.4344045166296526E-2</v>
      </c>
      <c r="G87" s="44">
        <v>-234</v>
      </c>
      <c r="H87" s="202">
        <v>-1.036544850498339E-2</v>
      </c>
      <c r="I87" s="44">
        <v>21228</v>
      </c>
      <c r="J87" s="45">
        <v>5.3535491095071649E-2</v>
      </c>
      <c r="K87" s="44">
        <v>-1113</v>
      </c>
      <c r="L87" s="106">
        <v>-4.9818718947227073E-2</v>
      </c>
      <c r="M87" s="44">
        <v>17365</v>
      </c>
      <c r="N87" s="45">
        <v>5.5E-2</v>
      </c>
      <c r="O87" s="208">
        <v>17160</v>
      </c>
      <c r="P87" s="45">
        <v>5.5E-2</v>
      </c>
      <c r="Q87" s="341">
        <v>-205</v>
      </c>
      <c r="R87" s="202">
        <v>-1.2E-2</v>
      </c>
      <c r="S87" s="44">
        <v>16090</v>
      </c>
      <c r="T87" s="45">
        <v>5.5E-2</v>
      </c>
      <c r="U87" s="44">
        <v>-1070</v>
      </c>
      <c r="V87" s="45">
        <v>-6.2E-2</v>
      </c>
      <c r="W87" s="90">
        <v>6017</v>
      </c>
      <c r="X87" s="45">
        <v>5.1999999999999998E-2</v>
      </c>
      <c r="Y87" s="208">
        <v>5867</v>
      </c>
      <c r="Z87" s="45">
        <v>5.1999999999999998E-2</v>
      </c>
      <c r="AA87" s="341">
        <v>-150</v>
      </c>
      <c r="AB87" s="202">
        <v>-2.5000000000000001E-2</v>
      </c>
      <c r="AC87" s="44">
        <v>5768</v>
      </c>
      <c r="AD87" s="45">
        <v>5.0999999999999997E-2</v>
      </c>
      <c r="AE87" s="341">
        <v>-99</v>
      </c>
      <c r="AF87" s="106">
        <v>-1.7000000000000001E-2</v>
      </c>
      <c r="AG87" s="341"/>
      <c r="AH87" s="341"/>
      <c r="AI87" s="341"/>
      <c r="AJ87" s="341"/>
    </row>
    <row r="88" spans="1:36" ht="14.4" customHeight="1" x14ac:dyDescent="0.3">
      <c r="A88" s="450"/>
      <c r="B88" s="341" t="s">
        <v>21</v>
      </c>
      <c r="C88" s="90">
        <v>44301</v>
      </c>
      <c r="D88" s="45">
        <v>0.10650149291047827</v>
      </c>
      <c r="E88" s="208">
        <v>57293</v>
      </c>
      <c r="F88" s="45">
        <v>0.13936410096739746</v>
      </c>
      <c r="G88" s="44">
        <v>12992</v>
      </c>
      <c r="H88" s="202">
        <v>0.29326651768583101</v>
      </c>
      <c r="I88" s="44">
        <v>62022</v>
      </c>
      <c r="J88" s="45">
        <v>0.15641502867432325</v>
      </c>
      <c r="K88" s="44">
        <v>4729</v>
      </c>
      <c r="L88" s="106">
        <v>8.2540624509102337E-2</v>
      </c>
      <c r="M88" s="44">
        <v>31880</v>
      </c>
      <c r="N88" s="45">
        <v>0.10199999999999999</v>
      </c>
      <c r="O88" s="208">
        <v>40661</v>
      </c>
      <c r="P88" s="45">
        <v>0.13100000000000001</v>
      </c>
      <c r="Q88" s="44">
        <v>8781</v>
      </c>
      <c r="R88" s="202">
        <v>0.27500000000000002</v>
      </c>
      <c r="S88" s="44">
        <v>41469</v>
      </c>
      <c r="T88" s="45">
        <v>0.14099999999999999</v>
      </c>
      <c r="U88" s="341">
        <v>808</v>
      </c>
      <c r="V88" s="45">
        <v>0.02</v>
      </c>
      <c r="W88" s="90">
        <v>13589</v>
      </c>
      <c r="X88" s="45">
        <v>0.11700000000000001</v>
      </c>
      <c r="Y88" s="208">
        <v>17765</v>
      </c>
      <c r="Z88" s="45">
        <v>0.158</v>
      </c>
      <c r="AA88" s="44">
        <v>4176</v>
      </c>
      <c r="AB88" s="202">
        <v>0.307</v>
      </c>
      <c r="AC88" s="44">
        <v>21742</v>
      </c>
      <c r="AD88" s="45">
        <v>0.191</v>
      </c>
      <c r="AE88" s="44">
        <v>3977</v>
      </c>
      <c r="AF88" s="106">
        <v>0.224</v>
      </c>
      <c r="AG88" s="341"/>
      <c r="AH88" s="341"/>
      <c r="AI88" s="341"/>
      <c r="AJ88" s="341"/>
    </row>
    <row r="89" spans="1:36" ht="14.4" customHeight="1" x14ac:dyDescent="0.3">
      <c r="A89" s="450"/>
      <c r="B89" s="341" t="s">
        <v>22</v>
      </c>
      <c r="C89" s="90">
        <v>415967</v>
      </c>
      <c r="D89" s="45">
        <v>1</v>
      </c>
      <c r="E89" s="208">
        <v>411103</v>
      </c>
      <c r="F89" s="45">
        <v>1</v>
      </c>
      <c r="G89" s="44">
        <v>-4864</v>
      </c>
      <c r="H89" s="202">
        <v>-1.1690859349081414E-2</v>
      </c>
      <c r="I89" s="44">
        <v>396522</v>
      </c>
      <c r="J89" s="45">
        <v>1</v>
      </c>
      <c r="K89" s="44">
        <v>-14581</v>
      </c>
      <c r="L89" s="106">
        <v>-3.5467997071293569E-2</v>
      </c>
      <c r="M89" s="44">
        <v>313393</v>
      </c>
      <c r="N89" s="45">
        <v>1</v>
      </c>
      <c r="O89" s="208">
        <v>309964</v>
      </c>
      <c r="P89" s="45">
        <v>1</v>
      </c>
      <c r="Q89" s="44">
        <v>-3429</v>
      </c>
      <c r="R89" s="202">
        <v>-1.0999999999999999E-2</v>
      </c>
      <c r="S89" s="44">
        <v>293872</v>
      </c>
      <c r="T89" s="45">
        <v>1</v>
      </c>
      <c r="U89" s="44">
        <v>-16092</v>
      </c>
      <c r="V89" s="45">
        <v>-5.1999999999999998E-2</v>
      </c>
      <c r="W89" s="90">
        <v>115858</v>
      </c>
      <c r="X89" s="45">
        <v>1</v>
      </c>
      <c r="Y89" s="208">
        <v>112659</v>
      </c>
      <c r="Z89" s="45">
        <v>1</v>
      </c>
      <c r="AA89" s="44">
        <v>-3199</v>
      </c>
      <c r="AB89" s="202">
        <v>-2.8000000000000001E-2</v>
      </c>
      <c r="AC89" s="44">
        <v>113565</v>
      </c>
      <c r="AD89" s="45">
        <v>1</v>
      </c>
      <c r="AE89" s="341">
        <v>906</v>
      </c>
      <c r="AF89" s="106">
        <v>8.0000000000000002E-3</v>
      </c>
      <c r="AG89" s="341"/>
      <c r="AH89" s="341"/>
      <c r="AI89" s="341"/>
      <c r="AJ89" s="341"/>
    </row>
    <row r="90" spans="1:36" x14ac:dyDescent="0.3">
      <c r="A90" s="450" t="s">
        <v>140</v>
      </c>
      <c r="B90" s="341" t="s">
        <v>15</v>
      </c>
      <c r="C90" s="90">
        <v>36137</v>
      </c>
      <c r="D90" s="45">
        <v>0.34405377357592376</v>
      </c>
      <c r="E90" s="208">
        <v>35467</v>
      </c>
      <c r="F90" s="45">
        <v>0.3358871884233654</v>
      </c>
      <c r="G90" s="44">
        <v>-670</v>
      </c>
      <c r="H90" s="202">
        <v>-1.854055400282259E-2</v>
      </c>
      <c r="I90" s="44">
        <v>32753</v>
      </c>
      <c r="J90" s="45">
        <v>0.32442846388525692</v>
      </c>
      <c r="K90" s="44">
        <v>-2714</v>
      </c>
      <c r="L90" s="106">
        <v>-7.6521837200778195E-2</v>
      </c>
      <c r="M90" s="44">
        <v>27548</v>
      </c>
      <c r="N90" s="45">
        <v>0.34200000000000003</v>
      </c>
      <c r="O90" s="208">
        <v>27277</v>
      </c>
      <c r="P90" s="45">
        <v>0.33500000000000002</v>
      </c>
      <c r="Q90" s="341">
        <v>-271</v>
      </c>
      <c r="R90" s="202">
        <v>-0.01</v>
      </c>
      <c r="S90" s="44">
        <v>24576</v>
      </c>
      <c r="T90" s="45">
        <v>0.32500000000000001</v>
      </c>
      <c r="U90" s="44">
        <v>-2701</v>
      </c>
      <c r="V90" s="45">
        <v>-9.9000000000000005E-2</v>
      </c>
      <c r="W90" s="90">
        <v>9550</v>
      </c>
      <c r="X90" s="45">
        <v>0.34899999999999998</v>
      </c>
      <c r="Y90" s="208">
        <v>9111</v>
      </c>
      <c r="Z90" s="45">
        <v>0.33900000000000002</v>
      </c>
      <c r="AA90" s="341">
        <v>-439</v>
      </c>
      <c r="AB90" s="202">
        <v>-4.5999999999999999E-2</v>
      </c>
      <c r="AC90" s="44">
        <v>9059</v>
      </c>
      <c r="AD90" s="45">
        <v>0.32200000000000001</v>
      </c>
      <c r="AE90" s="341">
        <v>-52</v>
      </c>
      <c r="AF90" s="106">
        <v>-6.0000000000000001E-3</v>
      </c>
      <c r="AG90" s="45"/>
      <c r="AH90" s="341"/>
      <c r="AI90" s="341"/>
      <c r="AJ90" s="341"/>
    </row>
    <row r="91" spans="1:36" x14ac:dyDescent="0.3">
      <c r="A91" s="450"/>
      <c r="B91" s="341" t="s">
        <v>16</v>
      </c>
      <c r="C91" s="90">
        <v>5470</v>
      </c>
      <c r="D91" s="45">
        <v>5.2078870450239449E-2</v>
      </c>
      <c r="E91" s="208">
        <v>5521</v>
      </c>
      <c r="F91" s="45">
        <v>5.2286158042275932E-2</v>
      </c>
      <c r="G91" s="44">
        <v>51</v>
      </c>
      <c r="H91" s="202">
        <v>9.3235831809872025E-3</v>
      </c>
      <c r="I91" s="44">
        <v>5487</v>
      </c>
      <c r="J91" s="45">
        <v>5.4350410079638652E-2</v>
      </c>
      <c r="K91" s="44">
        <v>-34</v>
      </c>
      <c r="L91" s="106">
        <v>-6.1583046549538124E-3</v>
      </c>
      <c r="M91" s="44">
        <v>4477</v>
      </c>
      <c r="N91" s="45">
        <v>5.6000000000000001E-2</v>
      </c>
      <c r="O91" s="208">
        <v>4507</v>
      </c>
      <c r="P91" s="45">
        <v>5.5E-2</v>
      </c>
      <c r="Q91" s="341">
        <v>30</v>
      </c>
      <c r="R91" s="202">
        <v>7.0000000000000001E-3</v>
      </c>
      <c r="S91" s="44">
        <v>4332</v>
      </c>
      <c r="T91" s="45">
        <v>5.7000000000000002E-2</v>
      </c>
      <c r="U91" s="341">
        <v>-175</v>
      </c>
      <c r="V91" s="45">
        <v>-3.9E-2</v>
      </c>
      <c r="W91" s="90">
        <v>1219</v>
      </c>
      <c r="X91" s="45">
        <v>4.4999999999999998E-2</v>
      </c>
      <c r="Y91" s="208">
        <v>1192</v>
      </c>
      <c r="Z91" s="45">
        <v>4.3999999999999997E-2</v>
      </c>
      <c r="AA91" s="341">
        <v>-27</v>
      </c>
      <c r="AB91" s="202">
        <v>-2.1999999999999999E-2</v>
      </c>
      <c r="AC91" s="44">
        <v>1334</v>
      </c>
      <c r="AD91" s="45">
        <v>4.7E-2</v>
      </c>
      <c r="AE91" s="341">
        <v>142</v>
      </c>
      <c r="AF91" s="106">
        <v>0.11899999999999999</v>
      </c>
      <c r="AG91" s="45"/>
      <c r="AH91" s="341"/>
      <c r="AI91" s="341"/>
      <c r="AJ91" s="341"/>
    </row>
    <row r="92" spans="1:36" x14ac:dyDescent="0.3">
      <c r="A92" s="450"/>
      <c r="B92" s="341" t="s">
        <v>17</v>
      </c>
      <c r="C92" s="90">
        <v>16536</v>
      </c>
      <c r="D92" s="45">
        <v>0.15743623432635456</v>
      </c>
      <c r="E92" s="208">
        <v>16243</v>
      </c>
      <c r="F92" s="45">
        <v>0.15382794151072052</v>
      </c>
      <c r="G92" s="44">
        <v>-293</v>
      </c>
      <c r="H92" s="202">
        <v>-1.7718916303821965E-2</v>
      </c>
      <c r="I92" s="44">
        <v>14708</v>
      </c>
      <c r="J92" s="45">
        <v>0.14568723008043108</v>
      </c>
      <c r="K92" s="44">
        <v>-1535</v>
      </c>
      <c r="L92" s="106">
        <v>-9.4502247121837094E-2</v>
      </c>
      <c r="M92" s="44">
        <v>12202</v>
      </c>
      <c r="N92" s="45">
        <v>0.152</v>
      </c>
      <c r="O92" s="208">
        <v>11946</v>
      </c>
      <c r="P92" s="45">
        <v>0.14699999999999999</v>
      </c>
      <c r="Q92" s="341">
        <v>-256</v>
      </c>
      <c r="R92" s="202">
        <v>-2.1000000000000001E-2</v>
      </c>
      <c r="S92" s="44">
        <v>10516</v>
      </c>
      <c r="T92" s="45">
        <v>0.13900000000000001</v>
      </c>
      <c r="U92" s="44">
        <v>-1430</v>
      </c>
      <c r="V92" s="45">
        <v>-0.12</v>
      </c>
      <c r="W92" s="90">
        <v>4832</v>
      </c>
      <c r="X92" s="45">
        <v>0.17699999999999999</v>
      </c>
      <c r="Y92" s="208">
        <v>4785</v>
      </c>
      <c r="Z92" s="45">
        <v>0.17799999999999999</v>
      </c>
      <c r="AA92" s="341">
        <v>-47</v>
      </c>
      <c r="AB92" s="202">
        <v>-0.01</v>
      </c>
      <c r="AC92" s="44">
        <v>4615</v>
      </c>
      <c r="AD92" s="45">
        <v>0.16400000000000001</v>
      </c>
      <c r="AE92" s="341">
        <v>-170</v>
      </c>
      <c r="AF92" s="106">
        <v>-3.5999999999999997E-2</v>
      </c>
      <c r="AG92" s="45"/>
      <c r="AH92" s="341"/>
      <c r="AI92" s="341"/>
      <c r="AJ92" s="341"/>
    </row>
    <row r="93" spans="1:36" ht="14.4" customHeight="1" x14ac:dyDescent="0.3">
      <c r="A93" s="450"/>
      <c r="B93" s="341" t="s">
        <v>18</v>
      </c>
      <c r="C93" s="90">
        <v>26320</v>
      </c>
      <c r="D93" s="45">
        <v>0.25058791046623441</v>
      </c>
      <c r="E93" s="208">
        <v>27470</v>
      </c>
      <c r="F93" s="45">
        <v>0.26015228426395937</v>
      </c>
      <c r="G93" s="44">
        <v>1150</v>
      </c>
      <c r="H93" s="202">
        <v>4.3693009118541036E-2</v>
      </c>
      <c r="I93" s="44">
        <v>28031</v>
      </c>
      <c r="J93" s="45">
        <v>0.27765561234597252</v>
      </c>
      <c r="K93" s="44">
        <v>561</v>
      </c>
      <c r="L93" s="106">
        <v>2.0422278849654169E-2</v>
      </c>
      <c r="M93" s="44">
        <v>20931</v>
      </c>
      <c r="N93" s="45">
        <v>0.26</v>
      </c>
      <c r="O93" s="208">
        <v>22103</v>
      </c>
      <c r="P93" s="45">
        <v>0.27100000000000002</v>
      </c>
      <c r="Q93" s="44">
        <v>1172</v>
      </c>
      <c r="R93" s="202">
        <v>5.6000000000000001E-2</v>
      </c>
      <c r="S93" s="44">
        <v>21771</v>
      </c>
      <c r="T93" s="45">
        <v>0.28799999999999998</v>
      </c>
      <c r="U93" s="341">
        <v>-332</v>
      </c>
      <c r="V93" s="45">
        <v>-1.4999999999999999E-2</v>
      </c>
      <c r="W93" s="90">
        <v>6104</v>
      </c>
      <c r="X93" s="45">
        <v>0.223</v>
      </c>
      <c r="Y93" s="208">
        <v>5995</v>
      </c>
      <c r="Z93" s="45">
        <v>0.223</v>
      </c>
      <c r="AA93" s="341">
        <v>-109</v>
      </c>
      <c r="AB93" s="202">
        <v>-1.7999999999999999E-2</v>
      </c>
      <c r="AC93" s="44">
        <v>7070</v>
      </c>
      <c r="AD93" s="45">
        <v>0.251</v>
      </c>
      <c r="AE93" s="44">
        <v>1075</v>
      </c>
      <c r="AF93" s="106">
        <v>0.17899999999999999</v>
      </c>
      <c r="AG93" s="45"/>
      <c r="AH93" s="341"/>
      <c r="AI93" s="341"/>
      <c r="AJ93" s="341"/>
    </row>
    <row r="94" spans="1:36" ht="14.4" customHeight="1" x14ac:dyDescent="0.3">
      <c r="A94" s="450"/>
      <c r="B94" s="341" t="s">
        <v>19</v>
      </c>
      <c r="C94" s="90">
        <v>1094</v>
      </c>
      <c r="D94" s="45">
        <v>1.041577409004789E-2</v>
      </c>
      <c r="E94" s="208">
        <v>1334</v>
      </c>
      <c r="F94" s="45">
        <v>1.2633532843397226E-2</v>
      </c>
      <c r="G94" s="44">
        <v>240</v>
      </c>
      <c r="H94" s="202">
        <v>0.21937842778793418</v>
      </c>
      <c r="I94" s="44">
        <v>1207</v>
      </c>
      <c r="J94" s="45">
        <v>1.1955703474781093E-2</v>
      </c>
      <c r="K94" s="44">
        <v>-127</v>
      </c>
      <c r="L94" s="106">
        <v>-9.5202398800599705E-2</v>
      </c>
      <c r="M94" s="341">
        <v>805</v>
      </c>
      <c r="N94" s="45">
        <v>0.01</v>
      </c>
      <c r="O94" s="208">
        <v>1010</v>
      </c>
      <c r="P94" s="45">
        <v>1.2E-2</v>
      </c>
      <c r="Q94" s="341">
        <v>205</v>
      </c>
      <c r="R94" s="202">
        <v>0.255</v>
      </c>
      <c r="S94" s="341">
        <v>874</v>
      </c>
      <c r="T94" s="45">
        <v>1.2E-2</v>
      </c>
      <c r="U94" s="341">
        <v>-136</v>
      </c>
      <c r="V94" s="45">
        <v>-0.13500000000000001</v>
      </c>
      <c r="W94" s="92">
        <v>315</v>
      </c>
      <c r="X94" s="45">
        <v>1.2E-2</v>
      </c>
      <c r="Y94" s="201">
        <v>365</v>
      </c>
      <c r="Z94" s="45">
        <v>1.4E-2</v>
      </c>
      <c r="AA94" s="341">
        <v>50</v>
      </c>
      <c r="AB94" s="202">
        <v>0.159</v>
      </c>
      <c r="AC94" s="341">
        <v>378</v>
      </c>
      <c r="AD94" s="45">
        <v>1.2999999999999999E-2</v>
      </c>
      <c r="AE94" s="341">
        <v>13</v>
      </c>
      <c r="AF94" s="106">
        <v>3.5999999999999997E-2</v>
      </c>
      <c r="AG94" s="45"/>
      <c r="AH94" s="341"/>
      <c r="AI94" s="341"/>
      <c r="AJ94" s="341"/>
    </row>
    <row r="95" spans="1:36" ht="14.4" customHeight="1" x14ac:dyDescent="0.3">
      <c r="A95" s="450"/>
      <c r="B95" s="341" t="s">
        <v>20</v>
      </c>
      <c r="C95" s="90">
        <v>5236</v>
      </c>
      <c r="D95" s="45">
        <v>4.9850999209772165E-2</v>
      </c>
      <c r="E95" s="208">
        <v>5222</v>
      </c>
      <c r="F95" s="45">
        <v>4.9454504129100692E-2</v>
      </c>
      <c r="G95" s="44">
        <v>-14</v>
      </c>
      <c r="H95" s="202">
        <v>-2.6737967914438501E-3</v>
      </c>
      <c r="I95" s="44">
        <v>4965</v>
      </c>
      <c r="J95" s="45">
        <v>4.9179840722691076E-2</v>
      </c>
      <c r="K95" s="44">
        <v>-257</v>
      </c>
      <c r="L95" s="106">
        <v>-4.9214860206817312E-2</v>
      </c>
      <c r="M95" s="44">
        <v>4298</v>
      </c>
      <c r="N95" s="45">
        <v>5.2999999999999999E-2</v>
      </c>
      <c r="O95" s="208">
        <v>4310</v>
      </c>
      <c r="P95" s="45">
        <v>5.2999999999999999E-2</v>
      </c>
      <c r="Q95" s="341">
        <v>12</v>
      </c>
      <c r="R95" s="202">
        <v>3.0000000000000001E-3</v>
      </c>
      <c r="S95" s="44">
        <v>3911</v>
      </c>
      <c r="T95" s="45">
        <v>5.1999999999999998E-2</v>
      </c>
      <c r="U95" s="341">
        <v>-399</v>
      </c>
      <c r="V95" s="45">
        <v>-9.2999999999999999E-2</v>
      </c>
      <c r="W95" s="90">
        <v>1076</v>
      </c>
      <c r="X95" s="45">
        <v>3.9E-2</v>
      </c>
      <c r="Y95" s="208">
        <v>1015</v>
      </c>
      <c r="Z95" s="45">
        <v>3.7999999999999999E-2</v>
      </c>
      <c r="AA95" s="341">
        <v>-61</v>
      </c>
      <c r="AB95" s="202">
        <v>-5.7000000000000002E-2</v>
      </c>
      <c r="AC95" s="44">
        <v>1182</v>
      </c>
      <c r="AD95" s="45">
        <v>4.2000000000000003E-2</v>
      </c>
      <c r="AE95" s="341">
        <v>167</v>
      </c>
      <c r="AF95" s="106">
        <v>0.16500000000000001</v>
      </c>
      <c r="AG95" s="45"/>
      <c r="AH95" s="341"/>
      <c r="AI95" s="341"/>
      <c r="AJ95" s="341"/>
    </row>
    <row r="96" spans="1:36" ht="14.4" customHeight="1" x14ac:dyDescent="0.3">
      <c r="A96" s="450"/>
      <c r="B96" s="341" t="s">
        <v>21</v>
      </c>
      <c r="C96" s="90">
        <v>14240</v>
      </c>
      <c r="D96" s="45">
        <v>0.13557643788142773</v>
      </c>
      <c r="E96" s="208">
        <v>14335</v>
      </c>
      <c r="F96" s="45">
        <v>0.13575839078718085</v>
      </c>
      <c r="G96" s="44">
        <v>95</v>
      </c>
      <c r="H96" s="202">
        <v>6.6713483146067414E-3</v>
      </c>
      <c r="I96" s="44">
        <v>13805</v>
      </c>
      <c r="J96" s="45">
        <v>0.13674273941122866</v>
      </c>
      <c r="K96" s="44">
        <v>-530</v>
      </c>
      <c r="L96" s="106">
        <v>-3.6972445064527383E-2</v>
      </c>
      <c r="M96" s="44">
        <v>10248</v>
      </c>
      <c r="N96" s="45">
        <v>0.127</v>
      </c>
      <c r="O96" s="208">
        <v>10276</v>
      </c>
      <c r="P96" s="45">
        <v>0.126</v>
      </c>
      <c r="Q96" s="341">
        <v>28</v>
      </c>
      <c r="R96" s="202">
        <v>3.0000000000000001E-3</v>
      </c>
      <c r="S96" s="44">
        <v>9558</v>
      </c>
      <c r="T96" s="45">
        <v>0.127</v>
      </c>
      <c r="U96" s="341">
        <v>-718</v>
      </c>
      <c r="V96" s="45">
        <v>-7.0000000000000007E-2</v>
      </c>
      <c r="W96" s="90">
        <v>4268</v>
      </c>
      <c r="X96" s="45">
        <v>0.156</v>
      </c>
      <c r="Y96" s="208">
        <v>4381</v>
      </c>
      <c r="Z96" s="45">
        <v>0.16300000000000001</v>
      </c>
      <c r="AA96" s="341">
        <v>113</v>
      </c>
      <c r="AB96" s="202">
        <v>2.5999999999999999E-2</v>
      </c>
      <c r="AC96" s="44">
        <v>4484</v>
      </c>
      <c r="AD96" s="45">
        <v>0.159</v>
      </c>
      <c r="AE96" s="341">
        <v>103</v>
      </c>
      <c r="AF96" s="106">
        <v>2.4E-2</v>
      </c>
      <c r="AG96" s="45"/>
      <c r="AH96" s="341"/>
      <c r="AI96" s="341"/>
      <c r="AJ96" s="341"/>
    </row>
    <row r="97" spans="1:36" ht="14.4" customHeight="1" x14ac:dyDescent="0.3">
      <c r="A97" s="450"/>
      <c r="B97" s="341" t="s">
        <v>22</v>
      </c>
      <c r="C97" s="90">
        <v>105033</v>
      </c>
      <c r="D97" s="45">
        <v>1</v>
      </c>
      <c r="E97" s="208">
        <v>105592</v>
      </c>
      <c r="F97" s="45">
        <v>1</v>
      </c>
      <c r="G97" s="44">
        <v>559</v>
      </c>
      <c r="H97" s="202">
        <v>5.3221368522273953E-3</v>
      </c>
      <c r="I97" s="44">
        <v>100956</v>
      </c>
      <c r="J97" s="45">
        <v>1</v>
      </c>
      <c r="K97" s="44">
        <v>-4636</v>
      </c>
      <c r="L97" s="106">
        <v>-4.3904841275854228E-2</v>
      </c>
      <c r="M97" s="44">
        <v>80509</v>
      </c>
      <c r="N97" s="45">
        <v>1</v>
      </c>
      <c r="O97" s="208">
        <v>81429</v>
      </c>
      <c r="P97" s="45">
        <v>1</v>
      </c>
      <c r="Q97" s="341">
        <v>920</v>
      </c>
      <c r="R97" s="202">
        <v>1.0999999999999999E-2</v>
      </c>
      <c r="S97" s="44">
        <v>75538</v>
      </c>
      <c r="T97" s="45">
        <v>1</v>
      </c>
      <c r="U97" s="44">
        <v>-5891</v>
      </c>
      <c r="V97" s="45">
        <v>-7.1999999999999995E-2</v>
      </c>
      <c r="W97" s="90">
        <v>27364</v>
      </c>
      <c r="X97" s="45">
        <v>1</v>
      </c>
      <c r="Y97" s="208">
        <v>26844</v>
      </c>
      <c r="Z97" s="45">
        <v>1</v>
      </c>
      <c r="AA97" s="341">
        <v>-520</v>
      </c>
      <c r="AB97" s="202">
        <v>-1.9E-2</v>
      </c>
      <c r="AC97" s="44">
        <v>28122</v>
      </c>
      <c r="AD97" s="45">
        <v>1</v>
      </c>
      <c r="AE97" s="44">
        <v>1278</v>
      </c>
      <c r="AF97" s="106">
        <v>4.8000000000000001E-2</v>
      </c>
      <c r="AG97" s="341"/>
      <c r="AH97" s="341"/>
      <c r="AI97" s="341"/>
      <c r="AJ97" s="341"/>
    </row>
    <row r="98" spans="1:36" x14ac:dyDescent="0.3">
      <c r="A98" s="450" t="s">
        <v>141</v>
      </c>
      <c r="B98" s="341" t="s">
        <v>15</v>
      </c>
      <c r="C98" s="90">
        <v>5918</v>
      </c>
      <c r="D98" s="45">
        <v>0.34824055549017302</v>
      </c>
      <c r="E98" s="208">
        <v>5689</v>
      </c>
      <c r="F98" s="45">
        <v>0.34180485460225907</v>
      </c>
      <c r="G98" s="44">
        <v>-229</v>
      </c>
      <c r="H98" s="202">
        <v>-3.869550523825617E-2</v>
      </c>
      <c r="I98" s="44">
        <v>4723</v>
      </c>
      <c r="J98" s="45">
        <v>0.32096500169894665</v>
      </c>
      <c r="K98" s="44">
        <v>-966</v>
      </c>
      <c r="L98" s="106">
        <v>-0.16980137106697135</v>
      </c>
      <c r="M98" s="44">
        <v>4110</v>
      </c>
      <c r="N98" s="45">
        <v>0.36</v>
      </c>
      <c r="O98" s="208">
        <v>3933</v>
      </c>
      <c r="P98" s="45">
        <v>0.35199999999999998</v>
      </c>
      <c r="Q98" s="341">
        <v>-177</v>
      </c>
      <c r="R98" s="202">
        <v>-4.2999999999999997E-2</v>
      </c>
      <c r="S98" s="44">
        <v>3258</v>
      </c>
      <c r="T98" s="45">
        <v>0.32600000000000001</v>
      </c>
      <c r="U98" s="341">
        <v>-675</v>
      </c>
      <c r="V98" s="45">
        <v>-0.17199999999999999</v>
      </c>
      <c r="W98" s="90">
        <v>1979</v>
      </c>
      <c r="X98" s="45">
        <v>0.32800000000000001</v>
      </c>
      <c r="Y98" s="208">
        <v>1883</v>
      </c>
      <c r="Z98" s="45">
        <v>0.32200000000000001</v>
      </c>
      <c r="AA98" s="341">
        <v>-96</v>
      </c>
      <c r="AB98" s="202">
        <v>-4.9000000000000002E-2</v>
      </c>
      <c r="AC98" s="44">
        <v>1573</v>
      </c>
      <c r="AD98" s="45">
        <v>0.313</v>
      </c>
      <c r="AE98" s="341">
        <v>-310</v>
      </c>
      <c r="AF98" s="106">
        <v>-0.16500000000000001</v>
      </c>
      <c r="AG98" s="45"/>
      <c r="AH98" s="341"/>
      <c r="AI98" s="341"/>
      <c r="AJ98" s="341"/>
    </row>
    <row r="99" spans="1:36" x14ac:dyDescent="0.3">
      <c r="A99" s="450"/>
      <c r="B99" s="341" t="s">
        <v>16</v>
      </c>
      <c r="C99" s="90">
        <v>242</v>
      </c>
      <c r="D99" s="45">
        <v>1.4240320112981052E-2</v>
      </c>
      <c r="E99" s="208">
        <v>253</v>
      </c>
      <c r="F99" s="45">
        <v>1.5200672915164623E-2</v>
      </c>
      <c r="G99" s="44">
        <v>11</v>
      </c>
      <c r="H99" s="202">
        <v>4.5454545454545456E-2</v>
      </c>
      <c r="I99" s="44">
        <v>196</v>
      </c>
      <c r="J99" s="45">
        <v>1.3319741760108732E-2</v>
      </c>
      <c r="K99" s="44">
        <v>-57</v>
      </c>
      <c r="L99" s="106">
        <v>-0.22529644268774704</v>
      </c>
      <c r="M99" s="341">
        <v>163</v>
      </c>
      <c r="N99" s="45">
        <v>1.4E-2</v>
      </c>
      <c r="O99" s="201">
        <v>170</v>
      </c>
      <c r="P99" s="45">
        <v>1.4999999999999999E-2</v>
      </c>
      <c r="Q99" s="341">
        <v>7</v>
      </c>
      <c r="R99" s="202">
        <v>4.2999999999999997E-2</v>
      </c>
      <c r="S99" s="341">
        <v>135</v>
      </c>
      <c r="T99" s="45">
        <v>1.4E-2</v>
      </c>
      <c r="U99" s="341">
        <v>-35</v>
      </c>
      <c r="V99" s="45">
        <v>-0.20599999999999999</v>
      </c>
      <c r="W99" s="92">
        <v>87</v>
      </c>
      <c r="X99" s="45">
        <v>1.4E-2</v>
      </c>
      <c r="Y99" s="201">
        <v>90</v>
      </c>
      <c r="Z99" s="45">
        <v>1.4999999999999999E-2</v>
      </c>
      <c r="AA99" s="341">
        <v>3</v>
      </c>
      <c r="AB99" s="202">
        <v>3.4000000000000002E-2</v>
      </c>
      <c r="AC99" s="341">
        <v>68</v>
      </c>
      <c r="AD99" s="45">
        <v>1.4E-2</v>
      </c>
      <c r="AE99" s="341">
        <v>-22</v>
      </c>
      <c r="AF99" s="106">
        <v>-0.24399999999999999</v>
      </c>
      <c r="AG99" s="45"/>
      <c r="AH99" s="341"/>
      <c r="AI99" s="341"/>
      <c r="AJ99" s="341"/>
    </row>
    <row r="100" spans="1:36" x14ac:dyDescent="0.3">
      <c r="A100" s="450"/>
      <c r="B100" s="341" t="s">
        <v>17</v>
      </c>
      <c r="C100" s="90">
        <v>2196</v>
      </c>
      <c r="D100" s="45">
        <v>0.12922207838060493</v>
      </c>
      <c r="E100" s="208">
        <v>2143</v>
      </c>
      <c r="F100" s="45">
        <v>0.12875510694544581</v>
      </c>
      <c r="G100" s="44">
        <v>-53</v>
      </c>
      <c r="H100" s="202">
        <v>-2.4134790528233151E-2</v>
      </c>
      <c r="I100" s="44">
        <v>1804</v>
      </c>
      <c r="J100" s="45">
        <v>0.12259599048589874</v>
      </c>
      <c r="K100" s="44">
        <v>-339</v>
      </c>
      <c r="L100" s="106">
        <v>-0.15818945403639759</v>
      </c>
      <c r="M100" s="44">
        <v>1553</v>
      </c>
      <c r="N100" s="45">
        <v>0.13600000000000001</v>
      </c>
      <c r="O100" s="208">
        <v>1411</v>
      </c>
      <c r="P100" s="45">
        <v>0.126</v>
      </c>
      <c r="Q100" s="341">
        <v>-142</v>
      </c>
      <c r="R100" s="202">
        <v>-9.0999999999999998E-2</v>
      </c>
      <c r="S100" s="44">
        <v>1258</v>
      </c>
      <c r="T100" s="45">
        <v>0.126</v>
      </c>
      <c r="U100" s="341">
        <v>-153</v>
      </c>
      <c r="V100" s="45">
        <v>-0.108</v>
      </c>
      <c r="W100" s="92">
        <v>706</v>
      </c>
      <c r="X100" s="45">
        <v>0.11700000000000001</v>
      </c>
      <c r="Y100" s="201">
        <v>774</v>
      </c>
      <c r="Z100" s="45">
        <v>0.13200000000000001</v>
      </c>
      <c r="AA100" s="341">
        <v>68</v>
      </c>
      <c r="AB100" s="202">
        <v>9.6000000000000002E-2</v>
      </c>
      <c r="AC100" s="341">
        <v>580</v>
      </c>
      <c r="AD100" s="45">
        <v>0.115</v>
      </c>
      <c r="AE100" s="341">
        <v>-194</v>
      </c>
      <c r="AF100" s="106">
        <v>-0.251</v>
      </c>
      <c r="AG100" s="45"/>
      <c r="AH100" s="341"/>
      <c r="AI100" s="341"/>
      <c r="AJ100" s="341"/>
    </row>
    <row r="101" spans="1:36" ht="14.4" customHeight="1" x14ac:dyDescent="0.3">
      <c r="A101" s="450"/>
      <c r="B101" s="341" t="s">
        <v>18</v>
      </c>
      <c r="C101" s="90">
        <v>4217</v>
      </c>
      <c r="D101" s="45">
        <v>0.24814640461339296</v>
      </c>
      <c r="E101" s="208">
        <v>4273</v>
      </c>
      <c r="F101" s="45">
        <v>0.25672915164623888</v>
      </c>
      <c r="G101" s="44">
        <v>56</v>
      </c>
      <c r="H101" s="202">
        <v>1.3279582641688404E-2</v>
      </c>
      <c r="I101" s="44">
        <v>3960</v>
      </c>
      <c r="J101" s="45">
        <v>0.26911314984709478</v>
      </c>
      <c r="K101" s="44">
        <v>-313</v>
      </c>
      <c r="L101" s="106">
        <v>-7.3250643575941965E-2</v>
      </c>
      <c r="M101" s="44">
        <v>2753</v>
      </c>
      <c r="N101" s="45">
        <v>0.24099999999999999</v>
      </c>
      <c r="O101" s="208">
        <v>2869</v>
      </c>
      <c r="P101" s="45">
        <v>0.25700000000000001</v>
      </c>
      <c r="Q101" s="341">
        <v>116</v>
      </c>
      <c r="R101" s="202">
        <v>4.2000000000000003E-2</v>
      </c>
      <c r="S101" s="44">
        <v>2688</v>
      </c>
      <c r="T101" s="45">
        <v>0.26900000000000002</v>
      </c>
      <c r="U101" s="341">
        <v>-181</v>
      </c>
      <c r="V101" s="45">
        <v>-6.3E-2</v>
      </c>
      <c r="W101" s="90">
        <v>1612</v>
      </c>
      <c r="X101" s="45">
        <v>0.26700000000000002</v>
      </c>
      <c r="Y101" s="208">
        <v>1524</v>
      </c>
      <c r="Z101" s="45">
        <v>0.26</v>
      </c>
      <c r="AA101" s="341">
        <v>-88</v>
      </c>
      <c r="AB101" s="202">
        <v>-5.5E-2</v>
      </c>
      <c r="AC101" s="44">
        <v>1351</v>
      </c>
      <c r="AD101" s="45">
        <v>0.26900000000000002</v>
      </c>
      <c r="AE101" s="341">
        <v>-173</v>
      </c>
      <c r="AF101" s="106">
        <v>-0.114</v>
      </c>
      <c r="AG101" s="45"/>
      <c r="AH101" s="341"/>
      <c r="AI101" s="341"/>
      <c r="AJ101" s="341"/>
    </row>
    <row r="102" spans="1:36" ht="14.4" customHeight="1" x14ac:dyDescent="0.3">
      <c r="A102" s="450"/>
      <c r="B102" s="341" t="s">
        <v>19</v>
      </c>
      <c r="C102" s="90">
        <v>253</v>
      </c>
      <c r="D102" s="45">
        <v>1.4887607390843827E-2</v>
      </c>
      <c r="E102" s="208">
        <v>227</v>
      </c>
      <c r="F102" s="45">
        <v>1.3638548425859168E-2</v>
      </c>
      <c r="G102" s="44">
        <v>-26</v>
      </c>
      <c r="H102" s="202">
        <v>-0.10276679841897234</v>
      </c>
      <c r="I102" s="44">
        <v>214</v>
      </c>
      <c r="J102" s="45">
        <v>1.4542983350322799E-2</v>
      </c>
      <c r="K102" s="44">
        <v>-13</v>
      </c>
      <c r="L102" s="106">
        <v>-5.7268722466960353E-2</v>
      </c>
      <c r="M102" s="341">
        <v>166</v>
      </c>
      <c r="N102" s="45">
        <v>1.4999999999999999E-2</v>
      </c>
      <c r="O102" s="201">
        <v>173</v>
      </c>
      <c r="P102" s="45">
        <v>1.4999999999999999E-2</v>
      </c>
      <c r="Q102" s="341">
        <v>7</v>
      </c>
      <c r="R102" s="202">
        <v>4.2000000000000003E-2</v>
      </c>
      <c r="S102" s="341">
        <v>151</v>
      </c>
      <c r="T102" s="45">
        <v>1.4999999999999999E-2</v>
      </c>
      <c r="U102" s="341">
        <v>-22</v>
      </c>
      <c r="V102" s="45">
        <v>-0.127</v>
      </c>
      <c r="W102" s="92">
        <v>92</v>
      </c>
      <c r="X102" s="45">
        <v>1.4999999999999999E-2</v>
      </c>
      <c r="Y102" s="201">
        <v>61</v>
      </c>
      <c r="Z102" s="45">
        <v>0.01</v>
      </c>
      <c r="AA102" s="341">
        <v>-31</v>
      </c>
      <c r="AB102" s="202">
        <v>-0.33700000000000002</v>
      </c>
      <c r="AC102" s="341">
        <v>72</v>
      </c>
      <c r="AD102" s="45">
        <v>1.4E-2</v>
      </c>
      <c r="AE102" s="341">
        <v>11</v>
      </c>
      <c r="AF102" s="106">
        <v>0.18</v>
      </c>
      <c r="AG102" s="45"/>
      <c r="AH102" s="341"/>
      <c r="AI102" s="341"/>
      <c r="AJ102" s="341"/>
    </row>
    <row r="103" spans="1:36" ht="14.4" customHeight="1" x14ac:dyDescent="0.3">
      <c r="A103" s="450"/>
      <c r="B103" s="341" t="s">
        <v>20</v>
      </c>
      <c r="C103" s="90">
        <v>619</v>
      </c>
      <c r="D103" s="45">
        <v>3.6424620454277981E-2</v>
      </c>
      <c r="E103" s="208">
        <v>658</v>
      </c>
      <c r="F103" s="45">
        <v>3.9533765921653446E-2</v>
      </c>
      <c r="G103" s="44">
        <v>39</v>
      </c>
      <c r="H103" s="202">
        <v>6.3004846526655903E-2</v>
      </c>
      <c r="I103" s="44">
        <v>529</v>
      </c>
      <c r="J103" s="45">
        <v>3.5949711179068977E-2</v>
      </c>
      <c r="K103" s="44">
        <v>-129</v>
      </c>
      <c r="L103" s="106">
        <v>-0.196048632218845</v>
      </c>
      <c r="M103" s="341">
        <v>443</v>
      </c>
      <c r="N103" s="45">
        <v>3.9E-2</v>
      </c>
      <c r="O103" s="201">
        <v>445</v>
      </c>
      <c r="P103" s="45">
        <v>0.04</v>
      </c>
      <c r="Q103" s="341">
        <v>2</v>
      </c>
      <c r="R103" s="202">
        <v>5.0000000000000001E-3</v>
      </c>
      <c r="S103" s="341">
        <v>382</v>
      </c>
      <c r="T103" s="45">
        <v>3.7999999999999999E-2</v>
      </c>
      <c r="U103" s="341">
        <v>-63</v>
      </c>
      <c r="V103" s="45">
        <v>-0.14199999999999999</v>
      </c>
      <c r="W103" s="92">
        <v>192</v>
      </c>
      <c r="X103" s="45">
        <v>3.2000000000000001E-2</v>
      </c>
      <c r="Y103" s="201">
        <v>237</v>
      </c>
      <c r="Z103" s="45">
        <v>0.04</v>
      </c>
      <c r="AA103" s="341">
        <v>45</v>
      </c>
      <c r="AB103" s="202">
        <v>0.23400000000000001</v>
      </c>
      <c r="AC103" s="341">
        <v>156</v>
      </c>
      <c r="AD103" s="45">
        <v>3.1E-2</v>
      </c>
      <c r="AE103" s="341">
        <v>-81</v>
      </c>
      <c r="AF103" s="106">
        <v>-0.34200000000000003</v>
      </c>
      <c r="AG103" s="45"/>
      <c r="AH103" s="341"/>
      <c r="AI103" s="341"/>
      <c r="AJ103" s="341"/>
    </row>
    <row r="104" spans="1:36" ht="14.4" customHeight="1" x14ac:dyDescent="0.3">
      <c r="A104" s="450"/>
      <c r="B104" s="341" t="s">
        <v>21</v>
      </c>
      <c r="C104" s="90">
        <v>3549</v>
      </c>
      <c r="D104" s="45">
        <v>0.20883841355772625</v>
      </c>
      <c r="E104" s="208">
        <v>3401</v>
      </c>
      <c r="F104" s="45">
        <v>0.204337899543379</v>
      </c>
      <c r="G104" s="44">
        <v>-148</v>
      </c>
      <c r="H104" s="202">
        <v>-4.1701887855734011E-2</v>
      </c>
      <c r="I104" s="44">
        <v>3289</v>
      </c>
      <c r="J104" s="45">
        <v>0.22351342167855928</v>
      </c>
      <c r="K104" s="44">
        <v>-112</v>
      </c>
      <c r="L104" s="106">
        <v>-3.2931490738018231E-2</v>
      </c>
      <c r="M104" s="44">
        <v>2235</v>
      </c>
      <c r="N104" s="45">
        <v>0.19600000000000001</v>
      </c>
      <c r="O104" s="208">
        <v>2178</v>
      </c>
      <c r="P104" s="45">
        <v>0.19500000000000001</v>
      </c>
      <c r="Q104" s="341">
        <v>-57</v>
      </c>
      <c r="R104" s="202">
        <v>-2.5999999999999999E-2</v>
      </c>
      <c r="S104" s="44">
        <v>2115</v>
      </c>
      <c r="T104" s="45">
        <v>0.21199999999999999</v>
      </c>
      <c r="U104" s="341">
        <v>-63</v>
      </c>
      <c r="V104" s="45">
        <v>-2.9000000000000001E-2</v>
      </c>
      <c r="W104" s="90">
        <v>1371</v>
      </c>
      <c r="X104" s="45">
        <v>0.22700000000000001</v>
      </c>
      <c r="Y104" s="208">
        <v>1283</v>
      </c>
      <c r="Z104" s="45">
        <v>0.219</v>
      </c>
      <c r="AA104" s="341">
        <v>-88</v>
      </c>
      <c r="AB104" s="202">
        <v>-6.4000000000000001E-2</v>
      </c>
      <c r="AC104" s="44">
        <v>1229</v>
      </c>
      <c r="AD104" s="45">
        <v>0.24399999999999999</v>
      </c>
      <c r="AE104" s="341">
        <v>-54</v>
      </c>
      <c r="AF104" s="106">
        <v>-4.2000000000000003E-2</v>
      </c>
      <c r="AG104" s="45"/>
      <c r="AH104" s="341"/>
      <c r="AI104" s="341"/>
      <c r="AJ104" s="341"/>
    </row>
    <row r="105" spans="1:36" ht="14.4" customHeight="1" x14ac:dyDescent="0.3">
      <c r="A105" s="450"/>
      <c r="B105" s="341" t="s">
        <v>22</v>
      </c>
      <c r="C105" s="90">
        <v>16994</v>
      </c>
      <c r="D105" s="45">
        <v>1</v>
      </c>
      <c r="E105" s="208">
        <v>16644</v>
      </c>
      <c r="F105" s="45">
        <v>1</v>
      </c>
      <c r="G105" s="44">
        <v>-350</v>
      </c>
      <c r="H105" s="202">
        <v>-2.0595504295633754E-2</v>
      </c>
      <c r="I105" s="44">
        <v>14715</v>
      </c>
      <c r="J105" s="45">
        <v>1</v>
      </c>
      <c r="K105" s="44">
        <v>-1929</v>
      </c>
      <c r="L105" s="106">
        <v>-0.11589762076423936</v>
      </c>
      <c r="M105" s="44">
        <v>11423</v>
      </c>
      <c r="N105" s="45">
        <v>1</v>
      </c>
      <c r="O105" s="208">
        <v>11179</v>
      </c>
      <c r="P105" s="45">
        <v>1</v>
      </c>
      <c r="Q105" s="341">
        <v>-244</v>
      </c>
      <c r="R105" s="202">
        <v>-2.1000000000000001E-2</v>
      </c>
      <c r="S105" s="44">
        <v>9987</v>
      </c>
      <c r="T105" s="45">
        <v>1</v>
      </c>
      <c r="U105" s="44">
        <v>-1192</v>
      </c>
      <c r="V105" s="45">
        <v>-0.107</v>
      </c>
      <c r="W105" s="90">
        <v>6039</v>
      </c>
      <c r="X105" s="45">
        <v>1</v>
      </c>
      <c r="Y105" s="208">
        <v>5852</v>
      </c>
      <c r="Z105" s="45">
        <v>1</v>
      </c>
      <c r="AA105" s="341">
        <v>-187</v>
      </c>
      <c r="AB105" s="202">
        <v>-3.1E-2</v>
      </c>
      <c r="AC105" s="44">
        <v>5029</v>
      </c>
      <c r="AD105" s="45">
        <v>1</v>
      </c>
      <c r="AE105" s="341">
        <v>-823</v>
      </c>
      <c r="AF105" s="106">
        <v>-0.14099999999999999</v>
      </c>
      <c r="AG105" s="45"/>
      <c r="AH105" s="341"/>
      <c r="AI105" s="341"/>
      <c r="AJ105" s="341"/>
    </row>
    <row r="106" spans="1:36" x14ac:dyDescent="0.3">
      <c r="A106" s="450" t="s">
        <v>113</v>
      </c>
      <c r="B106" s="341" t="s">
        <v>15</v>
      </c>
      <c r="C106" s="90">
        <v>5843</v>
      </c>
      <c r="D106" s="45">
        <v>0.45798714532058316</v>
      </c>
      <c r="E106" s="208">
        <v>5824</v>
      </c>
      <c r="F106" s="45">
        <v>0.44983393836409979</v>
      </c>
      <c r="G106" s="44">
        <v>-19</v>
      </c>
      <c r="H106" s="202">
        <v>-3.2517542358377546E-3</v>
      </c>
      <c r="I106" s="44">
        <v>5627</v>
      </c>
      <c r="J106" s="45">
        <v>0.4380692876605683</v>
      </c>
      <c r="K106" s="44">
        <v>-197</v>
      </c>
      <c r="L106" s="106">
        <v>-3.3825549450549448E-2</v>
      </c>
      <c r="M106" s="44">
        <v>3745</v>
      </c>
      <c r="N106" s="45">
        <v>0.45700000000000002</v>
      </c>
      <c r="O106" s="208">
        <v>3660</v>
      </c>
      <c r="P106" s="45">
        <v>0.44600000000000001</v>
      </c>
      <c r="Q106" s="341">
        <v>-85</v>
      </c>
      <c r="R106" s="202">
        <v>-2.3E-2</v>
      </c>
      <c r="S106" s="44">
        <v>3518</v>
      </c>
      <c r="T106" s="45">
        <v>0.434</v>
      </c>
      <c r="U106" s="341">
        <v>-142</v>
      </c>
      <c r="V106" s="45">
        <v>-3.9E-2</v>
      </c>
      <c r="W106" s="90">
        <v>2256</v>
      </c>
      <c r="X106" s="45">
        <v>0.46</v>
      </c>
      <c r="Y106" s="208">
        <v>2321</v>
      </c>
      <c r="Z106" s="45">
        <v>0.45800000000000002</v>
      </c>
      <c r="AA106" s="341">
        <v>65</v>
      </c>
      <c r="AB106" s="202">
        <v>2.9000000000000001E-2</v>
      </c>
      <c r="AC106" s="44">
        <v>2266</v>
      </c>
      <c r="AD106" s="45">
        <v>0.44600000000000001</v>
      </c>
      <c r="AE106" s="341">
        <v>-55</v>
      </c>
      <c r="AF106" s="106">
        <v>-2.4E-2</v>
      </c>
      <c r="AG106" s="341"/>
      <c r="AH106" s="341"/>
      <c r="AI106" s="341"/>
      <c r="AJ106" s="341"/>
    </row>
    <row r="107" spans="1:36" x14ac:dyDescent="0.3">
      <c r="A107" s="450"/>
      <c r="B107" s="341" t="s">
        <v>16</v>
      </c>
      <c r="C107" s="90">
        <v>603</v>
      </c>
      <c r="D107" s="45">
        <v>4.7264461514343943E-2</v>
      </c>
      <c r="E107" s="208">
        <v>609</v>
      </c>
      <c r="F107" s="45">
        <v>4.7037923843361397E-2</v>
      </c>
      <c r="G107" s="44">
        <v>6</v>
      </c>
      <c r="H107" s="202">
        <v>9.9502487562189053E-3</v>
      </c>
      <c r="I107" s="44">
        <v>630</v>
      </c>
      <c r="J107" s="45">
        <v>4.9046321525885561E-2</v>
      </c>
      <c r="K107" s="44">
        <v>21</v>
      </c>
      <c r="L107" s="106">
        <v>3.4482758620689655E-2</v>
      </c>
      <c r="M107" s="341">
        <v>405</v>
      </c>
      <c r="N107" s="45">
        <v>4.9000000000000002E-2</v>
      </c>
      <c r="O107" s="201">
        <v>427</v>
      </c>
      <c r="P107" s="45">
        <v>5.1999999999999998E-2</v>
      </c>
      <c r="Q107" s="341">
        <v>22</v>
      </c>
      <c r="R107" s="202">
        <v>5.3999999999999999E-2</v>
      </c>
      <c r="S107" s="341">
        <v>420</v>
      </c>
      <c r="T107" s="45">
        <v>5.1999999999999998E-2</v>
      </c>
      <c r="U107" s="341">
        <v>-7</v>
      </c>
      <c r="V107" s="45">
        <v>-1.6E-2</v>
      </c>
      <c r="W107" s="92">
        <v>218</v>
      </c>
      <c r="X107" s="45">
        <v>4.3999999999999997E-2</v>
      </c>
      <c r="Y107" s="201">
        <v>199</v>
      </c>
      <c r="Z107" s="45">
        <v>3.9E-2</v>
      </c>
      <c r="AA107" s="341">
        <v>-19</v>
      </c>
      <c r="AB107" s="202">
        <v>-8.6999999999999994E-2</v>
      </c>
      <c r="AC107" s="341">
        <v>234</v>
      </c>
      <c r="AD107" s="45">
        <v>4.5999999999999999E-2</v>
      </c>
      <c r="AE107" s="341">
        <v>35</v>
      </c>
      <c r="AF107" s="106">
        <v>0.17599999999999999</v>
      </c>
      <c r="AG107" s="341"/>
      <c r="AH107" s="341"/>
      <c r="AI107" s="341"/>
      <c r="AJ107" s="341"/>
    </row>
    <row r="108" spans="1:36" x14ac:dyDescent="0.3">
      <c r="A108" s="450"/>
      <c r="B108" s="341" t="s">
        <v>17</v>
      </c>
      <c r="C108" s="90">
        <v>1531</v>
      </c>
      <c r="D108" s="45">
        <v>0.12000313528766264</v>
      </c>
      <c r="E108" s="208">
        <v>1498</v>
      </c>
      <c r="F108" s="45">
        <v>0.11570247933884298</v>
      </c>
      <c r="G108" s="44">
        <v>-33</v>
      </c>
      <c r="H108" s="202">
        <v>-2.1554539516655782E-2</v>
      </c>
      <c r="I108" s="44">
        <v>1570</v>
      </c>
      <c r="J108" s="45">
        <v>0.12222654729466718</v>
      </c>
      <c r="K108" s="44">
        <v>72</v>
      </c>
      <c r="L108" s="106">
        <v>4.8064085447263018E-2</v>
      </c>
      <c r="M108" s="341">
        <v>921</v>
      </c>
      <c r="N108" s="45">
        <v>0.112</v>
      </c>
      <c r="O108" s="201">
        <v>900</v>
      </c>
      <c r="P108" s="45">
        <v>0.11</v>
      </c>
      <c r="Q108" s="341">
        <v>-21</v>
      </c>
      <c r="R108" s="202">
        <v>-2.3E-2</v>
      </c>
      <c r="S108" s="341">
        <v>959</v>
      </c>
      <c r="T108" s="45">
        <v>0.11799999999999999</v>
      </c>
      <c r="U108" s="341">
        <v>59</v>
      </c>
      <c r="V108" s="45">
        <v>6.6000000000000003E-2</v>
      </c>
      <c r="W108" s="92">
        <v>657</v>
      </c>
      <c r="X108" s="45">
        <v>0.13400000000000001</v>
      </c>
      <c r="Y108" s="201">
        <v>639</v>
      </c>
      <c r="Z108" s="45">
        <v>0.126</v>
      </c>
      <c r="AA108" s="341">
        <v>-18</v>
      </c>
      <c r="AB108" s="202">
        <v>-2.7E-2</v>
      </c>
      <c r="AC108" s="341">
        <v>647</v>
      </c>
      <c r="AD108" s="45">
        <v>0.127</v>
      </c>
      <c r="AE108" s="341">
        <v>8</v>
      </c>
      <c r="AF108" s="106">
        <v>1.2999999999999999E-2</v>
      </c>
      <c r="AG108" s="341"/>
      <c r="AH108" s="341"/>
      <c r="AI108" s="341"/>
      <c r="AJ108" s="341"/>
    </row>
    <row r="109" spans="1:36" ht="14.4" customHeight="1" x14ac:dyDescent="0.3">
      <c r="A109" s="450"/>
      <c r="B109" s="341" t="s">
        <v>18</v>
      </c>
      <c r="C109" s="90">
        <v>1832</v>
      </c>
      <c r="D109" s="45">
        <v>0.14359617494905158</v>
      </c>
      <c r="E109" s="208">
        <v>2047</v>
      </c>
      <c r="F109" s="45">
        <v>0.15810612497103577</v>
      </c>
      <c r="G109" s="44">
        <v>215</v>
      </c>
      <c r="H109" s="202">
        <v>0.11735807860262008</v>
      </c>
      <c r="I109" s="44">
        <v>2136</v>
      </c>
      <c r="J109" s="45">
        <v>0.16629038536395485</v>
      </c>
      <c r="K109" s="44">
        <v>89</v>
      </c>
      <c r="L109" s="106">
        <v>4.3478260869565216E-2</v>
      </c>
      <c r="M109" s="44">
        <v>1193</v>
      </c>
      <c r="N109" s="45">
        <v>0.14599999999999999</v>
      </c>
      <c r="O109" s="208">
        <v>1287</v>
      </c>
      <c r="P109" s="45">
        <v>0.157</v>
      </c>
      <c r="Q109" s="341">
        <v>94</v>
      </c>
      <c r="R109" s="202">
        <v>7.9000000000000001E-2</v>
      </c>
      <c r="S109" s="44">
        <v>1345</v>
      </c>
      <c r="T109" s="45">
        <v>0.16600000000000001</v>
      </c>
      <c r="U109" s="341">
        <v>58</v>
      </c>
      <c r="V109" s="45">
        <v>4.4999999999999998E-2</v>
      </c>
      <c r="W109" s="92">
        <v>677</v>
      </c>
      <c r="X109" s="45">
        <v>0.13800000000000001</v>
      </c>
      <c r="Y109" s="201">
        <v>816</v>
      </c>
      <c r="Z109" s="45">
        <v>0.161</v>
      </c>
      <c r="AA109" s="341">
        <v>139</v>
      </c>
      <c r="AB109" s="202">
        <v>0.20499999999999999</v>
      </c>
      <c r="AC109" s="341">
        <v>836</v>
      </c>
      <c r="AD109" s="45">
        <v>0.16500000000000001</v>
      </c>
      <c r="AE109" s="341">
        <v>20</v>
      </c>
      <c r="AF109" s="106">
        <v>2.5000000000000001E-2</v>
      </c>
      <c r="AG109" s="341"/>
      <c r="AH109" s="341"/>
      <c r="AI109" s="341"/>
      <c r="AJ109" s="341"/>
    </row>
    <row r="110" spans="1:36" ht="14.4" customHeight="1" x14ac:dyDescent="0.3">
      <c r="A110" s="450"/>
      <c r="B110" s="341" t="s">
        <v>19</v>
      </c>
      <c r="C110" s="90">
        <v>65</v>
      </c>
      <c r="D110" s="45">
        <v>5.0948424517949526E-3</v>
      </c>
      <c r="E110" s="208">
        <v>83</v>
      </c>
      <c r="F110" s="45">
        <v>6.4107515254499111E-3</v>
      </c>
      <c r="G110" s="44">
        <v>18</v>
      </c>
      <c r="H110" s="202">
        <v>0.27692307692307694</v>
      </c>
      <c r="I110" s="44">
        <v>70</v>
      </c>
      <c r="J110" s="45">
        <v>5.4495912806539508E-3</v>
      </c>
      <c r="K110" s="44">
        <v>-13</v>
      </c>
      <c r="L110" s="106">
        <v>-0.15662650602409639</v>
      </c>
      <c r="M110" s="341">
        <v>37</v>
      </c>
      <c r="N110" s="45">
        <v>5.0000000000000001E-3</v>
      </c>
      <c r="O110" s="201">
        <v>51</v>
      </c>
      <c r="P110" s="45">
        <v>6.0000000000000001E-3</v>
      </c>
      <c r="Q110" s="341">
        <v>14</v>
      </c>
      <c r="R110" s="202">
        <v>0.378</v>
      </c>
      <c r="S110" s="341">
        <v>41</v>
      </c>
      <c r="T110" s="45">
        <v>5.0000000000000001E-3</v>
      </c>
      <c r="U110" s="341">
        <v>-10</v>
      </c>
      <c r="V110" s="45">
        <v>-0.19600000000000001</v>
      </c>
      <c r="W110" s="92">
        <v>29</v>
      </c>
      <c r="X110" s="45">
        <v>6.0000000000000001E-3</v>
      </c>
      <c r="Y110" s="201">
        <v>34</v>
      </c>
      <c r="Z110" s="45">
        <v>7.0000000000000001E-3</v>
      </c>
      <c r="AA110" s="341">
        <v>5</v>
      </c>
      <c r="AB110" s="202">
        <v>0.17199999999999999</v>
      </c>
      <c r="AC110" s="341">
        <v>31</v>
      </c>
      <c r="AD110" s="45">
        <v>6.0000000000000001E-3</v>
      </c>
      <c r="AE110" s="341">
        <v>-3</v>
      </c>
      <c r="AF110" s="106">
        <v>-8.7999999999999995E-2</v>
      </c>
      <c r="AG110" s="341"/>
      <c r="AH110" s="341"/>
      <c r="AI110" s="341"/>
      <c r="AJ110" s="341"/>
    </row>
    <row r="111" spans="1:36" ht="14.4" customHeight="1" x14ac:dyDescent="0.3">
      <c r="A111" s="450"/>
      <c r="B111" s="341" t="s">
        <v>20</v>
      </c>
      <c r="C111" s="90">
        <v>761</v>
      </c>
      <c r="D111" s="45">
        <v>5.9648847781783976E-2</v>
      </c>
      <c r="E111" s="208">
        <v>688</v>
      </c>
      <c r="F111" s="45">
        <v>5.3139723488066733E-2</v>
      </c>
      <c r="G111" s="44">
        <v>-73</v>
      </c>
      <c r="H111" s="202">
        <v>-9.5926412614980291E-2</v>
      </c>
      <c r="I111" s="44">
        <v>662</v>
      </c>
      <c r="J111" s="45">
        <v>5.1537563254184508E-2</v>
      </c>
      <c r="K111" s="44">
        <v>-26</v>
      </c>
      <c r="L111" s="106">
        <v>-3.7790697674418602E-2</v>
      </c>
      <c r="M111" s="341">
        <v>500</v>
      </c>
      <c r="N111" s="45">
        <v>6.0999999999999999E-2</v>
      </c>
      <c r="O111" s="201">
        <v>445</v>
      </c>
      <c r="P111" s="45">
        <v>5.3999999999999999E-2</v>
      </c>
      <c r="Q111" s="341">
        <v>-55</v>
      </c>
      <c r="R111" s="202">
        <v>-0.11</v>
      </c>
      <c r="S111" s="341">
        <v>459</v>
      </c>
      <c r="T111" s="45">
        <v>5.7000000000000002E-2</v>
      </c>
      <c r="U111" s="341">
        <v>14</v>
      </c>
      <c r="V111" s="45">
        <v>3.1E-2</v>
      </c>
      <c r="W111" s="92">
        <v>285</v>
      </c>
      <c r="X111" s="45">
        <v>5.8000000000000003E-2</v>
      </c>
      <c r="Y111" s="201">
        <v>259</v>
      </c>
      <c r="Z111" s="45">
        <v>5.0999999999999997E-2</v>
      </c>
      <c r="AA111" s="341">
        <v>-26</v>
      </c>
      <c r="AB111" s="202">
        <v>-9.0999999999999998E-2</v>
      </c>
      <c r="AC111" s="341">
        <v>222</v>
      </c>
      <c r="AD111" s="45">
        <v>4.3999999999999997E-2</v>
      </c>
      <c r="AE111" s="341">
        <v>-37</v>
      </c>
      <c r="AF111" s="106">
        <v>-0.14299999999999999</v>
      </c>
      <c r="AG111" s="341"/>
      <c r="AH111" s="341"/>
      <c r="AI111" s="341"/>
      <c r="AJ111" s="341"/>
    </row>
    <row r="112" spans="1:36" ht="14.4" customHeight="1" x14ac:dyDescent="0.3">
      <c r="A112" s="450"/>
      <c r="B112" s="341" t="s">
        <v>21</v>
      </c>
      <c r="C112" s="90">
        <v>2123</v>
      </c>
      <c r="D112" s="45">
        <v>0.16640539269477975</v>
      </c>
      <c r="E112" s="208">
        <v>2198</v>
      </c>
      <c r="F112" s="45">
        <v>0.16976905846914342</v>
      </c>
      <c r="G112" s="44">
        <v>75</v>
      </c>
      <c r="H112" s="202">
        <v>3.5327366933584549E-2</v>
      </c>
      <c r="I112" s="44">
        <v>2150</v>
      </c>
      <c r="J112" s="45">
        <v>0.16738030362008563</v>
      </c>
      <c r="K112" s="44">
        <v>-48</v>
      </c>
      <c r="L112" s="106">
        <v>-2.1838034576888082E-2</v>
      </c>
      <c r="M112" s="44">
        <v>1388</v>
      </c>
      <c r="N112" s="45">
        <v>0.16900000000000001</v>
      </c>
      <c r="O112" s="208">
        <v>1432</v>
      </c>
      <c r="P112" s="45">
        <v>0.17499999999999999</v>
      </c>
      <c r="Q112" s="341">
        <v>44</v>
      </c>
      <c r="R112" s="202">
        <v>3.2000000000000001E-2</v>
      </c>
      <c r="S112" s="44">
        <v>1356</v>
      </c>
      <c r="T112" s="45">
        <v>0.16700000000000001</v>
      </c>
      <c r="U112" s="341">
        <v>-76</v>
      </c>
      <c r="V112" s="45">
        <v>-5.2999999999999999E-2</v>
      </c>
      <c r="W112" s="92">
        <v>786</v>
      </c>
      <c r="X112" s="45">
        <v>0.16</v>
      </c>
      <c r="Y112" s="201">
        <v>805</v>
      </c>
      <c r="Z112" s="45">
        <v>0.159</v>
      </c>
      <c r="AA112" s="341">
        <v>19</v>
      </c>
      <c r="AB112" s="202">
        <v>2.4E-2</v>
      </c>
      <c r="AC112" s="341">
        <v>841</v>
      </c>
      <c r="AD112" s="45">
        <v>0.16600000000000001</v>
      </c>
      <c r="AE112" s="341">
        <v>36</v>
      </c>
      <c r="AF112" s="106">
        <v>4.4999999999999998E-2</v>
      </c>
      <c r="AG112" s="341"/>
      <c r="AH112" s="341"/>
      <c r="AI112" s="341"/>
      <c r="AJ112" s="341"/>
    </row>
    <row r="113" spans="1:36" ht="14.4" customHeight="1" x14ac:dyDescent="0.3">
      <c r="A113" s="450"/>
      <c r="B113" s="341" t="s">
        <v>22</v>
      </c>
      <c r="C113" s="90">
        <v>12758</v>
      </c>
      <c r="D113" s="45">
        <v>1</v>
      </c>
      <c r="E113" s="208">
        <v>12947</v>
      </c>
      <c r="F113" s="45">
        <v>1</v>
      </c>
      <c r="G113" s="44">
        <v>189</v>
      </c>
      <c r="H113" s="202">
        <v>1.4814234205988399E-2</v>
      </c>
      <c r="I113" s="44">
        <v>12845</v>
      </c>
      <c r="J113" s="45">
        <v>1</v>
      </c>
      <c r="K113" s="44">
        <v>-102</v>
      </c>
      <c r="L113" s="106">
        <v>-7.878272958986637E-3</v>
      </c>
      <c r="M113" s="44">
        <v>8189</v>
      </c>
      <c r="N113" s="45">
        <v>1</v>
      </c>
      <c r="O113" s="208">
        <v>8202</v>
      </c>
      <c r="P113" s="45">
        <v>1</v>
      </c>
      <c r="Q113" s="341">
        <v>13</v>
      </c>
      <c r="R113" s="202">
        <v>2E-3</v>
      </c>
      <c r="S113" s="44">
        <v>8098</v>
      </c>
      <c r="T113" s="45">
        <v>1</v>
      </c>
      <c r="U113" s="341">
        <v>-104</v>
      </c>
      <c r="V113" s="45">
        <v>-1.2999999999999999E-2</v>
      </c>
      <c r="W113" s="90">
        <v>4908</v>
      </c>
      <c r="X113" s="45">
        <v>1</v>
      </c>
      <c r="Y113" s="208">
        <v>5073</v>
      </c>
      <c r="Z113" s="45">
        <v>1</v>
      </c>
      <c r="AA113" s="341">
        <v>165</v>
      </c>
      <c r="AB113" s="202">
        <v>3.4000000000000002E-2</v>
      </c>
      <c r="AC113" s="44">
        <v>5077</v>
      </c>
      <c r="AD113" s="45">
        <v>1</v>
      </c>
      <c r="AE113" s="341">
        <v>4</v>
      </c>
      <c r="AF113" s="106">
        <v>1E-3</v>
      </c>
      <c r="AG113" s="341"/>
      <c r="AH113" s="341"/>
      <c r="AI113" s="341"/>
      <c r="AJ113" s="341"/>
    </row>
    <row r="114" spans="1:36" x14ac:dyDescent="0.3">
      <c r="A114" s="450" t="s">
        <v>114</v>
      </c>
      <c r="B114" s="341" t="s">
        <v>15</v>
      </c>
      <c r="C114" s="90">
        <v>37804</v>
      </c>
      <c r="D114" s="45">
        <v>0.28167167114959057</v>
      </c>
      <c r="E114" s="208">
        <v>37445</v>
      </c>
      <c r="F114" s="45">
        <v>0.28531262857926576</v>
      </c>
      <c r="G114" s="44">
        <v>-359</v>
      </c>
      <c r="H114" s="202">
        <v>-9.4963495926357003E-3</v>
      </c>
      <c r="I114" s="44">
        <v>37165</v>
      </c>
      <c r="J114" s="45">
        <v>0.27986114248708566</v>
      </c>
      <c r="K114" s="44">
        <v>-280</v>
      </c>
      <c r="L114" s="106">
        <v>-7.4776338629990655E-3</v>
      </c>
      <c r="M114" s="44">
        <v>23978</v>
      </c>
      <c r="N114" s="45">
        <v>0.28899999999999998</v>
      </c>
      <c r="O114" s="208">
        <v>23268</v>
      </c>
      <c r="P114" s="45">
        <v>0.28899999999999998</v>
      </c>
      <c r="Q114" s="341">
        <v>-710</v>
      </c>
      <c r="R114" s="202">
        <v>-0.03</v>
      </c>
      <c r="S114" s="44">
        <v>23352</v>
      </c>
      <c r="T114" s="45">
        <v>0.28100000000000003</v>
      </c>
      <c r="U114" s="341">
        <v>84</v>
      </c>
      <c r="V114" s="45">
        <v>4.0000000000000001E-3</v>
      </c>
      <c r="W114" s="90">
        <v>14783</v>
      </c>
      <c r="X114" s="45">
        <v>0.27400000000000002</v>
      </c>
      <c r="Y114" s="208">
        <v>15060</v>
      </c>
      <c r="Z114" s="45">
        <v>0.28299999999999997</v>
      </c>
      <c r="AA114" s="341">
        <v>277</v>
      </c>
      <c r="AB114" s="202">
        <v>1.9E-2</v>
      </c>
      <c r="AC114" s="44">
        <v>14482</v>
      </c>
      <c r="AD114" s="45">
        <v>0.28000000000000003</v>
      </c>
      <c r="AE114" s="341">
        <v>-578</v>
      </c>
      <c r="AF114" s="106">
        <v>-3.7999999999999999E-2</v>
      </c>
      <c r="AG114" s="341"/>
      <c r="AH114" s="341"/>
      <c r="AI114" s="341"/>
      <c r="AJ114" s="341"/>
    </row>
    <row r="115" spans="1:36" x14ac:dyDescent="0.3">
      <c r="A115" s="450"/>
      <c r="B115" s="341" t="s">
        <v>16</v>
      </c>
      <c r="C115" s="90">
        <v>3718</v>
      </c>
      <c r="D115" s="45">
        <v>2.7702234507834562E-2</v>
      </c>
      <c r="E115" s="208">
        <v>3559</v>
      </c>
      <c r="F115" s="45">
        <v>2.7117843373310375E-2</v>
      </c>
      <c r="G115" s="44">
        <v>-159</v>
      </c>
      <c r="H115" s="202">
        <v>-4.2764927380311998E-2</v>
      </c>
      <c r="I115" s="44">
        <v>3991</v>
      </c>
      <c r="J115" s="45">
        <v>3.0053163451256797E-2</v>
      </c>
      <c r="K115" s="44">
        <v>432</v>
      </c>
      <c r="L115" s="106">
        <v>0.12138241078954763</v>
      </c>
      <c r="M115" s="44">
        <v>2308</v>
      </c>
      <c r="N115" s="45">
        <v>2.8000000000000001E-2</v>
      </c>
      <c r="O115" s="208">
        <v>2120</v>
      </c>
      <c r="P115" s="45">
        <v>2.5999999999999999E-2</v>
      </c>
      <c r="Q115" s="341">
        <v>-188</v>
      </c>
      <c r="R115" s="202">
        <v>-8.1000000000000003E-2</v>
      </c>
      <c r="S115" s="44">
        <v>2448</v>
      </c>
      <c r="T115" s="45">
        <v>2.9000000000000001E-2</v>
      </c>
      <c r="U115" s="341">
        <v>328</v>
      </c>
      <c r="V115" s="45">
        <v>0.155</v>
      </c>
      <c r="W115" s="90">
        <v>1531</v>
      </c>
      <c r="X115" s="45">
        <v>2.8000000000000001E-2</v>
      </c>
      <c r="Y115" s="208">
        <v>1580</v>
      </c>
      <c r="Z115" s="45">
        <v>0.03</v>
      </c>
      <c r="AA115" s="341">
        <v>49</v>
      </c>
      <c r="AB115" s="202">
        <v>3.2000000000000001E-2</v>
      </c>
      <c r="AC115" s="44">
        <v>1646</v>
      </c>
      <c r="AD115" s="45">
        <v>3.2000000000000001E-2</v>
      </c>
      <c r="AE115" s="341">
        <v>66</v>
      </c>
      <c r="AF115" s="106">
        <v>4.2000000000000003E-2</v>
      </c>
      <c r="AG115" s="341"/>
      <c r="AH115" s="341"/>
      <c r="AI115" s="341"/>
      <c r="AJ115" s="341"/>
    </row>
    <row r="116" spans="1:36" x14ac:dyDescent="0.3">
      <c r="A116" s="450"/>
      <c r="B116" s="341" t="s">
        <v>17</v>
      </c>
      <c r="C116" s="90">
        <v>19485</v>
      </c>
      <c r="D116" s="45">
        <v>0.14517967708046164</v>
      </c>
      <c r="E116" s="208">
        <v>19931</v>
      </c>
      <c r="F116" s="45">
        <v>0.15186449459776596</v>
      </c>
      <c r="G116" s="44">
        <v>446</v>
      </c>
      <c r="H116" s="202">
        <v>2.2889402104182704E-2</v>
      </c>
      <c r="I116" s="44">
        <v>18056</v>
      </c>
      <c r="J116" s="45">
        <v>0.1359659031009503</v>
      </c>
      <c r="K116" s="44">
        <v>-1875</v>
      </c>
      <c r="L116" s="106">
        <v>-9.4074557222417338E-2</v>
      </c>
      <c r="M116" s="44">
        <v>11722</v>
      </c>
      <c r="N116" s="45">
        <v>0.14099999999999999</v>
      </c>
      <c r="O116" s="208">
        <v>11997</v>
      </c>
      <c r="P116" s="45">
        <v>0.14899999999999999</v>
      </c>
      <c r="Q116" s="341">
        <v>275</v>
      </c>
      <c r="R116" s="202">
        <v>2.3E-2</v>
      </c>
      <c r="S116" s="44">
        <v>11035</v>
      </c>
      <c r="T116" s="45">
        <v>0.13300000000000001</v>
      </c>
      <c r="U116" s="341">
        <v>-962</v>
      </c>
      <c r="V116" s="45">
        <v>-0.08</v>
      </c>
      <c r="W116" s="90">
        <v>8262</v>
      </c>
      <c r="X116" s="45">
        <v>0.153</v>
      </c>
      <c r="Y116" s="208">
        <v>8368</v>
      </c>
      <c r="Z116" s="45">
        <v>0.157</v>
      </c>
      <c r="AA116" s="341">
        <v>106</v>
      </c>
      <c r="AB116" s="202">
        <v>1.2999999999999999E-2</v>
      </c>
      <c r="AC116" s="44">
        <v>7354</v>
      </c>
      <c r="AD116" s="45">
        <v>0.14199999999999999</v>
      </c>
      <c r="AE116" s="44">
        <v>-1014</v>
      </c>
      <c r="AF116" s="106">
        <v>-0.121</v>
      </c>
      <c r="AG116" s="341"/>
      <c r="AH116" s="341"/>
      <c r="AI116" s="341"/>
      <c r="AJ116" s="341"/>
    </row>
    <row r="117" spans="1:36" ht="14.4" customHeight="1" x14ac:dyDescent="0.3">
      <c r="A117" s="450"/>
      <c r="B117" s="341" t="s">
        <v>18</v>
      </c>
      <c r="C117" s="90">
        <v>16085</v>
      </c>
      <c r="D117" s="45">
        <v>0.11984681066662693</v>
      </c>
      <c r="E117" s="208">
        <v>16225</v>
      </c>
      <c r="F117" s="45">
        <v>0.12362658295362765</v>
      </c>
      <c r="G117" s="44">
        <v>140</v>
      </c>
      <c r="H117" s="202">
        <v>8.7037612682623559E-3</v>
      </c>
      <c r="I117" s="44">
        <v>17548</v>
      </c>
      <c r="J117" s="45">
        <v>0.1321405442853055</v>
      </c>
      <c r="K117" s="44">
        <v>1323</v>
      </c>
      <c r="L117" s="106">
        <v>8.1540832049306622E-2</v>
      </c>
      <c r="M117" s="44">
        <v>10142</v>
      </c>
      <c r="N117" s="45">
        <v>0.122</v>
      </c>
      <c r="O117" s="208">
        <v>10186</v>
      </c>
      <c r="P117" s="45">
        <v>0.126</v>
      </c>
      <c r="Q117" s="341">
        <v>44</v>
      </c>
      <c r="R117" s="202">
        <v>4.0000000000000001E-3</v>
      </c>
      <c r="S117" s="44">
        <v>11098</v>
      </c>
      <c r="T117" s="45">
        <v>0.13400000000000001</v>
      </c>
      <c r="U117" s="341">
        <v>912</v>
      </c>
      <c r="V117" s="45">
        <v>0.09</v>
      </c>
      <c r="W117" s="90">
        <v>6347</v>
      </c>
      <c r="X117" s="45">
        <v>0.11799999999999999</v>
      </c>
      <c r="Y117" s="208">
        <v>6458</v>
      </c>
      <c r="Z117" s="45">
        <v>0.122</v>
      </c>
      <c r="AA117" s="341">
        <v>111</v>
      </c>
      <c r="AB117" s="202">
        <v>1.7000000000000001E-2</v>
      </c>
      <c r="AC117" s="44">
        <v>6752</v>
      </c>
      <c r="AD117" s="45">
        <v>0.13100000000000001</v>
      </c>
      <c r="AE117" s="341">
        <v>294</v>
      </c>
      <c r="AF117" s="106">
        <v>4.5999999999999999E-2</v>
      </c>
      <c r="AG117" s="341"/>
      <c r="AH117" s="341"/>
      <c r="AI117" s="341"/>
      <c r="AJ117" s="341"/>
    </row>
    <row r="118" spans="1:36" ht="14.4" customHeight="1" x14ac:dyDescent="0.3">
      <c r="A118" s="450"/>
      <c r="B118" s="341" t="s">
        <v>19</v>
      </c>
      <c r="C118" s="90">
        <v>927</v>
      </c>
      <c r="D118" s="45">
        <v>6.906931519301409E-3</v>
      </c>
      <c r="E118" s="208">
        <v>1018</v>
      </c>
      <c r="F118" s="45">
        <v>7.7566632632846194E-3</v>
      </c>
      <c r="G118" s="44">
        <v>91</v>
      </c>
      <c r="H118" s="202">
        <v>9.816612729234088E-2</v>
      </c>
      <c r="I118" s="44">
        <v>946</v>
      </c>
      <c r="J118" s="45">
        <v>7.1236012590551066E-3</v>
      </c>
      <c r="K118" s="44">
        <v>-72</v>
      </c>
      <c r="L118" s="106">
        <v>-7.072691552062868E-2</v>
      </c>
      <c r="M118" s="341">
        <v>588</v>
      </c>
      <c r="N118" s="45">
        <v>7.0000000000000001E-3</v>
      </c>
      <c r="O118" s="201">
        <v>666</v>
      </c>
      <c r="P118" s="45">
        <v>8.0000000000000002E-3</v>
      </c>
      <c r="Q118" s="341">
        <v>78</v>
      </c>
      <c r="R118" s="202">
        <v>0.13300000000000001</v>
      </c>
      <c r="S118" s="341">
        <v>570</v>
      </c>
      <c r="T118" s="45">
        <v>7.0000000000000001E-3</v>
      </c>
      <c r="U118" s="341">
        <v>-96</v>
      </c>
      <c r="V118" s="45">
        <v>-0.14399999999999999</v>
      </c>
      <c r="W118" s="92">
        <v>374</v>
      </c>
      <c r="X118" s="45">
        <v>7.0000000000000001E-3</v>
      </c>
      <c r="Y118" s="201">
        <v>378</v>
      </c>
      <c r="Z118" s="45">
        <v>7.0000000000000001E-3</v>
      </c>
      <c r="AA118" s="341">
        <v>4</v>
      </c>
      <c r="AB118" s="202">
        <v>1.0999999999999999E-2</v>
      </c>
      <c r="AC118" s="341">
        <v>394</v>
      </c>
      <c r="AD118" s="45">
        <v>8.0000000000000002E-3</v>
      </c>
      <c r="AE118" s="341">
        <v>16</v>
      </c>
      <c r="AF118" s="106">
        <v>4.2000000000000003E-2</v>
      </c>
      <c r="AG118" s="341"/>
      <c r="AH118" s="341"/>
      <c r="AI118" s="341"/>
      <c r="AJ118" s="341"/>
    </row>
    <row r="119" spans="1:36" ht="14.4" customHeight="1" x14ac:dyDescent="0.3">
      <c r="A119" s="450"/>
      <c r="B119" s="341" t="s">
        <v>20</v>
      </c>
      <c r="C119" s="90">
        <v>5283</v>
      </c>
      <c r="D119" s="45">
        <v>3.9362803901261428E-2</v>
      </c>
      <c r="E119" s="208">
        <v>5591</v>
      </c>
      <c r="F119" s="45">
        <v>4.2600691851693816E-2</v>
      </c>
      <c r="G119" s="44">
        <v>308</v>
      </c>
      <c r="H119" s="202">
        <v>5.8300208215029341E-2</v>
      </c>
      <c r="I119" s="44">
        <v>5780</v>
      </c>
      <c r="J119" s="45">
        <v>4.3524751878793358E-2</v>
      </c>
      <c r="K119" s="44">
        <v>189</v>
      </c>
      <c r="L119" s="106">
        <v>3.3804328384904311E-2</v>
      </c>
      <c r="M119" s="44">
        <v>3283</v>
      </c>
      <c r="N119" s="45">
        <v>0.04</v>
      </c>
      <c r="O119" s="208">
        <v>3522</v>
      </c>
      <c r="P119" s="45">
        <v>4.3999999999999997E-2</v>
      </c>
      <c r="Q119" s="341">
        <v>239</v>
      </c>
      <c r="R119" s="202">
        <v>7.2999999999999995E-2</v>
      </c>
      <c r="S119" s="44">
        <v>3568</v>
      </c>
      <c r="T119" s="45">
        <v>4.2999999999999997E-2</v>
      </c>
      <c r="U119" s="341">
        <v>46</v>
      </c>
      <c r="V119" s="45">
        <v>1.2999999999999999E-2</v>
      </c>
      <c r="W119" s="90">
        <v>2133</v>
      </c>
      <c r="X119" s="45">
        <v>0.04</v>
      </c>
      <c r="Y119" s="208">
        <v>2224</v>
      </c>
      <c r="Z119" s="45">
        <v>4.2000000000000003E-2</v>
      </c>
      <c r="AA119" s="341">
        <v>91</v>
      </c>
      <c r="AB119" s="202">
        <v>4.2999999999999997E-2</v>
      </c>
      <c r="AC119" s="44">
        <v>2300</v>
      </c>
      <c r="AD119" s="45">
        <v>4.4999999999999998E-2</v>
      </c>
      <c r="AE119" s="341">
        <v>76</v>
      </c>
      <c r="AF119" s="106">
        <v>3.4000000000000002E-2</v>
      </c>
      <c r="AG119" s="341"/>
      <c r="AH119" s="341"/>
      <c r="AI119" s="341"/>
      <c r="AJ119" s="341"/>
    </row>
    <row r="120" spans="1:36" ht="14.4" customHeight="1" x14ac:dyDescent="0.3">
      <c r="A120" s="450"/>
      <c r="B120" s="341" t="s">
        <v>21</v>
      </c>
      <c r="C120" s="90">
        <v>50911</v>
      </c>
      <c r="D120" s="45">
        <v>0.37932987117492345</v>
      </c>
      <c r="E120" s="208">
        <v>47473</v>
      </c>
      <c r="F120" s="45">
        <v>0.36172109538105179</v>
      </c>
      <c r="G120" s="44">
        <v>-3438</v>
      </c>
      <c r="H120" s="202">
        <v>-6.7529610496749229E-2</v>
      </c>
      <c r="I120" s="44">
        <v>49312</v>
      </c>
      <c r="J120" s="45">
        <v>0.37133089353755327</v>
      </c>
      <c r="K120" s="44">
        <v>1839</v>
      </c>
      <c r="L120" s="106">
        <v>3.8737808859772925E-2</v>
      </c>
      <c r="M120" s="44">
        <v>30873</v>
      </c>
      <c r="N120" s="45">
        <v>0.372</v>
      </c>
      <c r="O120" s="208">
        <v>28797</v>
      </c>
      <c r="P120" s="45">
        <v>0.35699999999999998</v>
      </c>
      <c r="Q120" s="44">
        <v>-2076</v>
      </c>
      <c r="R120" s="202">
        <v>-6.7000000000000004E-2</v>
      </c>
      <c r="S120" s="44">
        <v>30940</v>
      </c>
      <c r="T120" s="45">
        <v>0.373</v>
      </c>
      <c r="U120" s="44">
        <v>2143</v>
      </c>
      <c r="V120" s="45">
        <v>7.3999999999999996E-2</v>
      </c>
      <c r="W120" s="90">
        <v>20506</v>
      </c>
      <c r="X120" s="45">
        <v>0.38</v>
      </c>
      <c r="Y120" s="208">
        <v>19076</v>
      </c>
      <c r="Z120" s="45">
        <v>0.35899999999999999</v>
      </c>
      <c r="AA120" s="44">
        <v>-1430</v>
      </c>
      <c r="AB120" s="202">
        <v>-7.0000000000000007E-2</v>
      </c>
      <c r="AC120" s="44">
        <v>18710</v>
      </c>
      <c r="AD120" s="45">
        <v>0.36199999999999999</v>
      </c>
      <c r="AE120" s="341">
        <v>-366</v>
      </c>
      <c r="AF120" s="106">
        <v>-1.9E-2</v>
      </c>
      <c r="AG120" s="341"/>
      <c r="AH120" s="341"/>
      <c r="AI120" s="341"/>
      <c r="AJ120" s="341"/>
    </row>
    <row r="121" spans="1:36" ht="14.4" customHeight="1" x14ac:dyDescent="0.3">
      <c r="A121" s="450"/>
      <c r="B121" s="341" t="s">
        <v>22</v>
      </c>
      <c r="C121" s="90">
        <v>134213</v>
      </c>
      <c r="D121" s="45">
        <v>1</v>
      </c>
      <c r="E121" s="208">
        <v>131242</v>
      </c>
      <c r="F121" s="45">
        <v>1</v>
      </c>
      <c r="G121" s="44">
        <v>-2971</v>
      </c>
      <c r="H121" s="202">
        <v>-2.2136454739853813E-2</v>
      </c>
      <c r="I121" s="44">
        <v>132798</v>
      </c>
      <c r="J121" s="45">
        <v>1</v>
      </c>
      <c r="K121" s="44">
        <v>1556</v>
      </c>
      <c r="L121" s="106">
        <v>1.1855960744273936E-2</v>
      </c>
      <c r="M121" s="44">
        <v>82894</v>
      </c>
      <c r="N121" s="45">
        <v>1</v>
      </c>
      <c r="O121" s="208">
        <v>80556</v>
      </c>
      <c r="P121" s="45">
        <v>1</v>
      </c>
      <c r="Q121" s="44">
        <v>-2338</v>
      </c>
      <c r="R121" s="202">
        <v>-2.8000000000000001E-2</v>
      </c>
      <c r="S121" s="44">
        <v>83011</v>
      </c>
      <c r="T121" s="45">
        <v>1</v>
      </c>
      <c r="U121" s="44">
        <v>2455</v>
      </c>
      <c r="V121" s="45">
        <v>0.03</v>
      </c>
      <c r="W121" s="90">
        <v>53936</v>
      </c>
      <c r="X121" s="45">
        <v>1</v>
      </c>
      <c r="Y121" s="208">
        <v>53144</v>
      </c>
      <c r="Z121" s="45">
        <v>1</v>
      </c>
      <c r="AA121" s="341">
        <v>-792</v>
      </c>
      <c r="AB121" s="202">
        <v>-1.4999999999999999E-2</v>
      </c>
      <c r="AC121" s="44">
        <v>51638</v>
      </c>
      <c r="AD121" s="45">
        <v>1</v>
      </c>
      <c r="AE121" s="44">
        <v>-1506</v>
      </c>
      <c r="AF121" s="106">
        <v>-2.8000000000000001E-2</v>
      </c>
      <c r="AG121" s="341"/>
      <c r="AH121" s="341"/>
      <c r="AI121" s="341"/>
      <c r="AJ121" s="341"/>
    </row>
    <row r="122" spans="1:36" x14ac:dyDescent="0.3">
      <c r="A122" s="451" t="s">
        <v>12</v>
      </c>
      <c r="B122" s="451"/>
      <c r="C122" s="90">
        <v>933887</v>
      </c>
      <c r="D122" s="45">
        <v>1</v>
      </c>
      <c r="E122" s="208">
        <v>922468</v>
      </c>
      <c r="F122" s="45">
        <v>1</v>
      </c>
      <c r="G122" s="44">
        <v>-11419</v>
      </c>
      <c r="H122" s="202">
        <v>-1.2227389395076706E-2</v>
      </c>
      <c r="I122" s="44">
        <v>910588</v>
      </c>
      <c r="J122" s="45">
        <v>1</v>
      </c>
      <c r="K122" s="44">
        <v>-11880</v>
      </c>
      <c r="L122" s="106">
        <v>-1.287849551420754E-2</v>
      </c>
      <c r="M122" s="44">
        <v>692539</v>
      </c>
      <c r="N122" s="45">
        <v>1</v>
      </c>
      <c r="O122" s="208">
        <v>686696</v>
      </c>
      <c r="P122" s="45">
        <v>1</v>
      </c>
      <c r="Q122" s="44">
        <v>-5843</v>
      </c>
      <c r="R122" s="202">
        <v>-8.0000000000000002E-3</v>
      </c>
      <c r="S122" s="44">
        <v>671242</v>
      </c>
      <c r="T122" s="45">
        <v>1</v>
      </c>
      <c r="U122" s="44">
        <v>-15454</v>
      </c>
      <c r="V122" s="45">
        <v>-2.3E-2</v>
      </c>
      <c r="W122" s="126">
        <v>269984</v>
      </c>
      <c r="X122" s="45">
        <v>1</v>
      </c>
      <c r="Y122" s="208">
        <v>261254</v>
      </c>
      <c r="Z122" s="45">
        <v>1</v>
      </c>
      <c r="AA122" s="67">
        <v>-8730</v>
      </c>
      <c r="AB122" s="202">
        <v>-3.2000000000000001E-2</v>
      </c>
      <c r="AC122" s="67">
        <v>263617</v>
      </c>
      <c r="AD122" s="45">
        <v>1</v>
      </c>
      <c r="AE122" s="67">
        <v>2363</v>
      </c>
      <c r="AF122" s="106">
        <v>9.0448375910033921E-3</v>
      </c>
      <c r="AG122" s="341"/>
      <c r="AH122" s="341"/>
      <c r="AI122" s="341"/>
      <c r="AJ122" s="341"/>
    </row>
    <row r="123" spans="1:36" x14ac:dyDescent="0.3">
      <c r="A123" s="341"/>
      <c r="B123" s="341"/>
      <c r="C123" s="92"/>
      <c r="E123" s="201"/>
      <c r="G123" s="341"/>
      <c r="H123" s="202"/>
      <c r="I123" s="341"/>
      <c r="K123" s="341"/>
      <c r="L123" s="106"/>
      <c r="M123" s="341"/>
      <c r="O123" s="201"/>
      <c r="Q123" s="44"/>
      <c r="R123" s="202"/>
      <c r="S123" s="51"/>
      <c r="U123" s="44"/>
      <c r="W123" s="92"/>
      <c r="Y123" s="201"/>
      <c r="AA123" s="341"/>
      <c r="AB123" s="202"/>
      <c r="AC123" s="341"/>
      <c r="AE123" s="341"/>
      <c r="AF123" s="106"/>
      <c r="AG123" s="341"/>
      <c r="AH123" s="341"/>
      <c r="AI123" s="341"/>
      <c r="AJ123" s="341"/>
    </row>
    <row r="124" spans="1:36" ht="27" customHeight="1" x14ac:dyDescent="0.3">
      <c r="A124" s="448" t="s">
        <v>142</v>
      </c>
      <c r="B124" s="449"/>
      <c r="C124" s="92"/>
      <c r="E124" s="201"/>
      <c r="G124" s="341"/>
      <c r="H124" s="202"/>
      <c r="I124" s="341"/>
      <c r="K124" s="341"/>
      <c r="M124" s="92"/>
      <c r="N124" s="91"/>
      <c r="O124" s="201"/>
      <c r="P124" s="91"/>
      <c r="Q124" s="97"/>
      <c r="R124" s="202"/>
      <c r="S124" s="142"/>
      <c r="T124" s="91"/>
      <c r="U124" s="97"/>
      <c r="V124" s="106"/>
      <c r="W124" s="341"/>
      <c r="Y124" s="201"/>
      <c r="AA124" s="341"/>
      <c r="AB124" s="202"/>
      <c r="AC124" s="341"/>
      <c r="AE124" s="341"/>
      <c r="AF124" s="106"/>
      <c r="AG124" s="341"/>
      <c r="AH124" s="341"/>
      <c r="AI124" s="341"/>
      <c r="AJ124" s="341"/>
    </row>
    <row r="125" spans="1:36" x14ac:dyDescent="0.3">
      <c r="A125" s="453" t="s">
        <v>136</v>
      </c>
      <c r="B125" s="341" t="s">
        <v>91</v>
      </c>
      <c r="C125" s="90">
        <v>64143</v>
      </c>
      <c r="D125" s="45">
        <v>0.86939999999999995</v>
      </c>
      <c r="E125" s="208">
        <v>64187</v>
      </c>
      <c r="F125" s="45">
        <v>0.8669</v>
      </c>
      <c r="G125" s="44">
        <v>44</v>
      </c>
      <c r="H125" s="202">
        <v>1E-3</v>
      </c>
      <c r="I125" s="44">
        <v>69036</v>
      </c>
      <c r="J125" s="45">
        <v>0.84530000000000005</v>
      </c>
      <c r="K125" s="44">
        <v>4849</v>
      </c>
      <c r="L125" s="45">
        <v>7.5999999999999998E-2</v>
      </c>
      <c r="M125" s="90">
        <v>53527</v>
      </c>
      <c r="N125" s="45">
        <v>0.87329711386292075</v>
      </c>
      <c r="O125" s="208">
        <v>54578</v>
      </c>
      <c r="P125" s="45">
        <v>0.87037923005772977</v>
      </c>
      <c r="Q125" s="44">
        <v>1051</v>
      </c>
      <c r="R125" s="202">
        <v>1.9634950585685727E-2</v>
      </c>
      <c r="S125" s="44">
        <v>58367</v>
      </c>
      <c r="T125" s="45">
        <v>0.85078129555127979</v>
      </c>
      <c r="U125" s="44">
        <v>3789</v>
      </c>
      <c r="V125" s="106">
        <v>6.9423577265564876E-2</v>
      </c>
      <c r="W125" s="44">
        <v>13321</v>
      </c>
      <c r="X125" s="45">
        <v>0.85748310267138717</v>
      </c>
      <c r="Y125" s="208">
        <v>11845</v>
      </c>
      <c r="Z125" s="45">
        <v>0.84892137891492869</v>
      </c>
      <c r="AA125" s="44">
        <v>-1476</v>
      </c>
      <c r="AB125" s="202">
        <v>-0.11080249230538249</v>
      </c>
      <c r="AC125" s="44">
        <v>12908</v>
      </c>
      <c r="AD125" s="45">
        <v>0.81080402010050256</v>
      </c>
      <c r="AE125" s="44">
        <v>1063</v>
      </c>
      <c r="AF125" s="106">
        <v>8.9742507387083156E-2</v>
      </c>
      <c r="AG125" s="341"/>
      <c r="AH125" s="341"/>
      <c r="AI125" s="341"/>
      <c r="AJ125" s="341"/>
    </row>
    <row r="126" spans="1:36" x14ac:dyDescent="0.3">
      <c r="A126" s="453"/>
      <c r="B126" s="341" t="s">
        <v>92</v>
      </c>
      <c r="C126" s="90">
        <v>9632</v>
      </c>
      <c r="D126" s="45">
        <v>0.13059999999999999</v>
      </c>
      <c r="E126" s="208">
        <v>9858</v>
      </c>
      <c r="F126" s="45">
        <v>0.1331</v>
      </c>
      <c r="G126" s="44">
        <v>226</v>
      </c>
      <c r="H126" s="202">
        <v>2.3E-2</v>
      </c>
      <c r="I126" s="44">
        <v>12633</v>
      </c>
      <c r="J126" s="45">
        <v>0.1547</v>
      </c>
      <c r="K126" s="44">
        <v>2775</v>
      </c>
      <c r="L126" s="45">
        <v>0.28100000000000003</v>
      </c>
      <c r="M126" s="90">
        <v>7766</v>
      </c>
      <c r="N126" s="45">
        <v>0.12670288613707928</v>
      </c>
      <c r="O126" s="208">
        <v>8128</v>
      </c>
      <c r="P126" s="45">
        <v>0.12962076994227029</v>
      </c>
      <c r="Q126" s="44">
        <v>362</v>
      </c>
      <c r="R126" s="202">
        <v>4.6613443214009787E-2</v>
      </c>
      <c r="S126" s="44">
        <v>10237</v>
      </c>
      <c r="T126" s="45">
        <v>0.14921870444872018</v>
      </c>
      <c r="U126" s="44">
        <v>2109</v>
      </c>
      <c r="V126" s="106">
        <v>0.2594734251968504</v>
      </c>
      <c r="W126" s="44">
        <v>2214</v>
      </c>
      <c r="X126" s="45">
        <v>0.14251689732861281</v>
      </c>
      <c r="Y126" s="208">
        <v>2108</v>
      </c>
      <c r="Z126" s="45">
        <v>0.15107862108507131</v>
      </c>
      <c r="AA126" s="44">
        <v>-106</v>
      </c>
      <c r="AB126" s="202">
        <v>-4.7877145438121049E-2</v>
      </c>
      <c r="AC126" s="44">
        <v>3012</v>
      </c>
      <c r="AD126" s="45">
        <v>0.18919597989949749</v>
      </c>
      <c r="AE126" s="44">
        <v>904</v>
      </c>
      <c r="AF126" s="106">
        <v>0.42884250474383301</v>
      </c>
      <c r="AG126" s="341"/>
      <c r="AH126" s="341"/>
      <c r="AI126" s="341"/>
      <c r="AJ126" s="341"/>
    </row>
    <row r="127" spans="1:36" x14ac:dyDescent="0.3">
      <c r="A127" s="453"/>
      <c r="B127" s="341" t="s">
        <v>22</v>
      </c>
      <c r="C127" s="90">
        <v>73775</v>
      </c>
      <c r="D127" s="45">
        <v>1</v>
      </c>
      <c r="E127" s="208">
        <v>74045</v>
      </c>
      <c r="F127" s="45">
        <v>1</v>
      </c>
      <c r="G127" s="44">
        <v>270</v>
      </c>
      <c r="H127" s="202">
        <v>4.0000000000000001E-3</v>
      </c>
      <c r="I127" s="44">
        <v>81669</v>
      </c>
      <c r="J127" s="45">
        <v>1</v>
      </c>
      <c r="K127" s="44">
        <v>7624</v>
      </c>
      <c r="L127" s="45">
        <v>0.10299999999999999</v>
      </c>
      <c r="M127" s="90">
        <v>61293</v>
      </c>
      <c r="N127" s="45">
        <v>1</v>
      </c>
      <c r="O127" s="208">
        <v>62706</v>
      </c>
      <c r="P127" s="45">
        <v>1</v>
      </c>
      <c r="Q127" s="44">
        <v>1413</v>
      </c>
      <c r="R127" s="202">
        <v>2.3053203465322303E-2</v>
      </c>
      <c r="S127" s="44">
        <v>68604</v>
      </c>
      <c r="T127" s="45">
        <v>1</v>
      </c>
      <c r="U127" s="44">
        <v>5898</v>
      </c>
      <c r="V127" s="106">
        <v>9.4057984881829496E-2</v>
      </c>
      <c r="W127" s="44">
        <v>15535</v>
      </c>
      <c r="X127" s="45">
        <v>1</v>
      </c>
      <c r="Y127" s="208">
        <v>13953</v>
      </c>
      <c r="Z127" s="45">
        <v>1</v>
      </c>
      <c r="AA127" s="44">
        <v>-1582</v>
      </c>
      <c r="AB127" s="202">
        <v>-0.10183456710653363</v>
      </c>
      <c r="AC127" s="44">
        <v>15920</v>
      </c>
      <c r="AD127" s="45">
        <v>1</v>
      </c>
      <c r="AE127" s="44">
        <v>1967</v>
      </c>
      <c r="AF127" s="106">
        <v>0.14097326739769225</v>
      </c>
      <c r="AG127" s="341"/>
      <c r="AH127" s="341"/>
      <c r="AI127" s="341"/>
      <c r="AJ127" s="341"/>
    </row>
    <row r="128" spans="1:36" x14ac:dyDescent="0.3">
      <c r="A128" s="450" t="s">
        <v>137</v>
      </c>
      <c r="B128" s="341" t="s">
        <v>91</v>
      </c>
      <c r="C128" s="90">
        <v>18319</v>
      </c>
      <c r="D128" s="45">
        <v>0.79430000000000001</v>
      </c>
      <c r="E128" s="208">
        <v>18793</v>
      </c>
      <c r="F128" s="45">
        <v>0.80220000000000002</v>
      </c>
      <c r="G128" s="44">
        <v>474</v>
      </c>
      <c r="H128" s="202">
        <v>2.5999999999999999E-2</v>
      </c>
      <c r="I128" s="44">
        <v>21032</v>
      </c>
      <c r="J128" s="45">
        <v>0.76870000000000005</v>
      </c>
      <c r="K128" s="44">
        <v>2239</v>
      </c>
      <c r="L128" s="45">
        <v>0.11899999999999999</v>
      </c>
      <c r="M128" s="90">
        <v>15281</v>
      </c>
      <c r="N128" s="45">
        <v>0.80289999999999995</v>
      </c>
      <c r="O128" s="208">
        <v>16060</v>
      </c>
      <c r="P128" s="45">
        <v>0.81179999999999997</v>
      </c>
      <c r="Q128" s="44">
        <v>779</v>
      </c>
      <c r="R128" s="202">
        <v>5.0999999999999997E-2</v>
      </c>
      <c r="S128" s="44">
        <v>17602</v>
      </c>
      <c r="T128" s="45">
        <v>0.77569999999999995</v>
      </c>
      <c r="U128" s="44">
        <v>1542</v>
      </c>
      <c r="V128" s="106">
        <v>9.6000000000000002E-2</v>
      </c>
      <c r="W128" s="44">
        <v>3815</v>
      </c>
      <c r="X128" s="45">
        <v>0.76680000000000004</v>
      </c>
      <c r="Y128" s="208">
        <v>3432</v>
      </c>
      <c r="Z128" s="45">
        <v>0.75949999999999995</v>
      </c>
      <c r="AA128" s="44">
        <v>-383</v>
      </c>
      <c r="AB128" s="202">
        <v>-0.1004</v>
      </c>
      <c r="AC128" s="44">
        <v>4184</v>
      </c>
      <c r="AD128" s="45">
        <v>0.73240000000000005</v>
      </c>
      <c r="AE128" s="44">
        <v>752</v>
      </c>
      <c r="AF128" s="106">
        <v>0.21909999999999999</v>
      </c>
      <c r="AG128" s="341"/>
      <c r="AH128" s="341"/>
      <c r="AI128" s="341"/>
      <c r="AJ128" s="341"/>
    </row>
    <row r="129" spans="1:36" x14ac:dyDescent="0.3">
      <c r="A129" s="450"/>
      <c r="B129" s="341" t="s">
        <v>92</v>
      </c>
      <c r="C129" s="90">
        <v>4744</v>
      </c>
      <c r="D129" s="45">
        <v>0.20569999999999999</v>
      </c>
      <c r="E129" s="208">
        <v>4634</v>
      </c>
      <c r="F129" s="45">
        <v>0.1978</v>
      </c>
      <c r="G129" s="44">
        <v>-110</v>
      </c>
      <c r="H129" s="202">
        <v>-2.3E-2</v>
      </c>
      <c r="I129" s="44">
        <v>6327</v>
      </c>
      <c r="J129" s="45">
        <v>0.23130000000000001</v>
      </c>
      <c r="K129" s="44">
        <v>1693</v>
      </c>
      <c r="L129" s="45">
        <v>0.36499999999999999</v>
      </c>
      <c r="M129" s="90">
        <v>3752</v>
      </c>
      <c r="N129" s="45">
        <v>0.1971</v>
      </c>
      <c r="O129" s="208">
        <v>3723</v>
      </c>
      <c r="P129" s="45">
        <v>0.18820000000000001</v>
      </c>
      <c r="Q129" s="44">
        <v>-29</v>
      </c>
      <c r="R129" s="202">
        <v>-7.7000000000000002E-3</v>
      </c>
      <c r="S129" s="44">
        <v>5090</v>
      </c>
      <c r="T129" s="45">
        <v>0.2243</v>
      </c>
      <c r="U129" s="44">
        <v>1367</v>
      </c>
      <c r="V129" s="106">
        <v>0.36720000000000003</v>
      </c>
      <c r="W129" s="44">
        <v>1160</v>
      </c>
      <c r="X129" s="45">
        <v>0.23319999999999999</v>
      </c>
      <c r="Y129" s="208">
        <v>1087</v>
      </c>
      <c r="Z129" s="45">
        <v>0.24049999999999999</v>
      </c>
      <c r="AA129" s="44">
        <v>-73</v>
      </c>
      <c r="AB129" s="202">
        <v>-6.2899999999999998E-2</v>
      </c>
      <c r="AC129" s="44">
        <v>1529</v>
      </c>
      <c r="AD129" s="45">
        <v>0.2676</v>
      </c>
      <c r="AE129" s="44">
        <v>442</v>
      </c>
      <c r="AF129" s="106">
        <v>0.40660000000000002</v>
      </c>
      <c r="AG129" s="341"/>
      <c r="AH129" s="341"/>
      <c r="AI129" s="341"/>
      <c r="AJ129" s="341"/>
    </row>
    <row r="130" spans="1:36" x14ac:dyDescent="0.3">
      <c r="A130" s="450"/>
      <c r="B130" s="341" t="s">
        <v>22</v>
      </c>
      <c r="C130" s="90">
        <v>23063</v>
      </c>
      <c r="D130" s="45">
        <v>1</v>
      </c>
      <c r="E130" s="208">
        <v>23427</v>
      </c>
      <c r="F130" s="45">
        <v>1</v>
      </c>
      <c r="G130" s="44">
        <v>364</v>
      </c>
      <c r="H130" s="202">
        <v>1.6E-2</v>
      </c>
      <c r="I130" s="44">
        <v>27359</v>
      </c>
      <c r="J130" s="45">
        <v>1</v>
      </c>
      <c r="K130" s="44">
        <v>3932</v>
      </c>
      <c r="L130" s="45">
        <v>0.16800000000000001</v>
      </c>
      <c r="M130" s="90">
        <v>19033</v>
      </c>
      <c r="N130" s="45">
        <v>1</v>
      </c>
      <c r="O130" s="208">
        <v>19783</v>
      </c>
      <c r="P130" s="45">
        <v>1</v>
      </c>
      <c r="Q130" s="44">
        <v>750</v>
      </c>
      <c r="R130" s="202">
        <v>3.9399999999999998E-2</v>
      </c>
      <c r="S130" s="44">
        <v>22692</v>
      </c>
      <c r="T130" s="45">
        <v>1</v>
      </c>
      <c r="U130" s="44">
        <v>2909</v>
      </c>
      <c r="V130" s="106">
        <v>0.14699999999999999</v>
      </c>
      <c r="W130" s="44">
        <v>4975</v>
      </c>
      <c r="X130" s="45">
        <v>1</v>
      </c>
      <c r="Y130" s="208">
        <v>4519</v>
      </c>
      <c r="Z130" s="45">
        <v>1</v>
      </c>
      <c r="AA130" s="44">
        <v>-456</v>
      </c>
      <c r="AB130" s="202">
        <v>-9.1700000000000004E-2</v>
      </c>
      <c r="AC130" s="44">
        <v>5713</v>
      </c>
      <c r="AD130" s="45">
        <v>1</v>
      </c>
      <c r="AE130" s="44">
        <v>1194</v>
      </c>
      <c r="AF130" s="106">
        <v>0.26419999999999999</v>
      </c>
      <c r="AG130" s="341"/>
      <c r="AH130" s="341"/>
      <c r="AI130" s="341"/>
      <c r="AJ130" s="341"/>
    </row>
    <row r="131" spans="1:36" x14ac:dyDescent="0.3">
      <c r="A131" s="450" t="s">
        <v>138</v>
      </c>
      <c r="B131" s="341" t="s">
        <v>91</v>
      </c>
      <c r="C131" s="90">
        <v>45824</v>
      </c>
      <c r="D131" s="45">
        <v>0.90359999999999996</v>
      </c>
      <c r="E131" s="208">
        <v>45394</v>
      </c>
      <c r="F131" s="45">
        <v>0.89680000000000004</v>
      </c>
      <c r="G131" s="44">
        <v>-430</v>
      </c>
      <c r="H131" s="202">
        <v>-8.9999999999999993E-3</v>
      </c>
      <c r="I131" s="44">
        <v>48004</v>
      </c>
      <c r="J131" s="45">
        <v>0.88390000000000002</v>
      </c>
      <c r="K131" s="44">
        <v>2610</v>
      </c>
      <c r="L131" s="45">
        <v>5.7000000000000002E-2</v>
      </c>
      <c r="M131" s="90">
        <v>38246</v>
      </c>
      <c r="N131" s="45">
        <v>0.90500000000000003</v>
      </c>
      <c r="O131" s="208">
        <v>38518</v>
      </c>
      <c r="P131" s="45">
        <v>0.89739999999999998</v>
      </c>
      <c r="Q131" s="44">
        <v>272</v>
      </c>
      <c r="R131" s="202">
        <v>7.1000000000000004E-3</v>
      </c>
      <c r="S131" s="44">
        <v>40765</v>
      </c>
      <c r="T131" s="45">
        <v>0.88790000000000002</v>
      </c>
      <c r="U131" s="44">
        <v>2247</v>
      </c>
      <c r="V131" s="106">
        <v>5.8299999999999998E-2</v>
      </c>
      <c r="W131" s="44">
        <v>9506</v>
      </c>
      <c r="X131" s="45">
        <v>0.9002</v>
      </c>
      <c r="Y131" s="208">
        <v>8413</v>
      </c>
      <c r="Z131" s="45">
        <v>0.89180000000000004</v>
      </c>
      <c r="AA131" s="44">
        <v>-1093</v>
      </c>
      <c r="AB131" s="202">
        <v>-0.115</v>
      </c>
      <c r="AC131" s="44">
        <v>8724</v>
      </c>
      <c r="AD131" s="45">
        <v>0.85470000000000002</v>
      </c>
      <c r="AE131" s="44">
        <v>311</v>
      </c>
      <c r="AF131" s="106">
        <v>3.6999999999999998E-2</v>
      </c>
      <c r="AG131" s="341"/>
      <c r="AH131" s="341"/>
      <c r="AI131" s="341"/>
      <c r="AJ131" s="341"/>
    </row>
    <row r="132" spans="1:36" x14ac:dyDescent="0.3">
      <c r="A132" s="450"/>
      <c r="B132" s="341" t="s">
        <v>92</v>
      </c>
      <c r="C132" s="90">
        <v>4888</v>
      </c>
      <c r="D132" s="45">
        <v>9.64E-2</v>
      </c>
      <c r="E132" s="208">
        <v>5224</v>
      </c>
      <c r="F132" s="45">
        <v>0.1032</v>
      </c>
      <c r="G132" s="44">
        <v>336</v>
      </c>
      <c r="H132" s="202">
        <v>6.9000000000000006E-2</v>
      </c>
      <c r="I132" s="44">
        <v>6306</v>
      </c>
      <c r="J132" s="45">
        <v>0.11609999999999999</v>
      </c>
      <c r="K132" s="44">
        <v>1082</v>
      </c>
      <c r="L132" s="45">
        <v>0.20699999999999999</v>
      </c>
      <c r="M132" s="90">
        <v>4014</v>
      </c>
      <c r="N132" s="45">
        <v>9.5000000000000001E-2</v>
      </c>
      <c r="O132" s="208">
        <v>4405</v>
      </c>
      <c r="P132" s="45">
        <v>0.1026</v>
      </c>
      <c r="Q132" s="44">
        <v>391</v>
      </c>
      <c r="R132" s="202">
        <v>9.74E-2</v>
      </c>
      <c r="S132" s="44">
        <v>5147</v>
      </c>
      <c r="T132" s="45">
        <v>0.11210000000000001</v>
      </c>
      <c r="U132" s="44">
        <v>742</v>
      </c>
      <c r="V132" s="106">
        <v>0.16839999999999999</v>
      </c>
      <c r="W132" s="44">
        <v>1054</v>
      </c>
      <c r="X132" s="45">
        <v>9.98E-2</v>
      </c>
      <c r="Y132" s="208">
        <v>1021</v>
      </c>
      <c r="Z132" s="45">
        <v>0.1082</v>
      </c>
      <c r="AA132" s="44">
        <v>-33</v>
      </c>
      <c r="AB132" s="202">
        <v>-3.1300000000000001E-2</v>
      </c>
      <c r="AC132" s="44">
        <v>1483</v>
      </c>
      <c r="AD132" s="45">
        <v>0.14530000000000001</v>
      </c>
      <c r="AE132" s="44">
        <v>462</v>
      </c>
      <c r="AF132" s="106">
        <v>0.45250000000000001</v>
      </c>
      <c r="AG132" s="341"/>
      <c r="AH132" s="341"/>
      <c r="AI132" s="341"/>
      <c r="AJ132" s="341"/>
    </row>
    <row r="133" spans="1:36" x14ac:dyDescent="0.3">
      <c r="A133" s="450"/>
      <c r="B133" s="341" t="s">
        <v>22</v>
      </c>
      <c r="C133" s="90">
        <v>50712</v>
      </c>
      <c r="D133" s="45">
        <v>1</v>
      </c>
      <c r="E133" s="208">
        <v>50618</v>
      </c>
      <c r="F133" s="45">
        <v>1</v>
      </c>
      <c r="G133" s="44">
        <v>-94</v>
      </c>
      <c r="H133" s="202">
        <v>-2E-3</v>
      </c>
      <c r="I133" s="44">
        <v>54310</v>
      </c>
      <c r="J133" s="45">
        <v>1</v>
      </c>
      <c r="K133" s="44">
        <v>3692</v>
      </c>
      <c r="L133" s="45">
        <v>7.2999999999999995E-2</v>
      </c>
      <c r="M133" s="90">
        <v>42260</v>
      </c>
      <c r="N133" s="45">
        <v>1</v>
      </c>
      <c r="O133" s="208">
        <v>42923</v>
      </c>
      <c r="P133" s="45">
        <v>1</v>
      </c>
      <c r="Q133" s="44">
        <v>663</v>
      </c>
      <c r="R133" s="202">
        <v>1.5699999999999999E-2</v>
      </c>
      <c r="S133" s="44">
        <v>45912</v>
      </c>
      <c r="T133" s="45">
        <v>1</v>
      </c>
      <c r="U133" s="44">
        <v>2989</v>
      </c>
      <c r="V133" s="106">
        <v>6.9599999999999995E-2</v>
      </c>
      <c r="W133" s="44">
        <v>10560</v>
      </c>
      <c r="X133" s="45">
        <v>1</v>
      </c>
      <c r="Y133" s="208">
        <v>9434</v>
      </c>
      <c r="Z133" s="45">
        <v>1</v>
      </c>
      <c r="AA133" s="44">
        <v>-1126</v>
      </c>
      <c r="AB133" s="202">
        <v>-0.1066</v>
      </c>
      <c r="AC133" s="44">
        <v>10207</v>
      </c>
      <c r="AD133" s="45">
        <v>1</v>
      </c>
      <c r="AE133" s="44">
        <v>773</v>
      </c>
      <c r="AF133" s="106">
        <v>8.1900000000000001E-2</v>
      </c>
      <c r="AG133" s="341"/>
      <c r="AH133" s="341"/>
      <c r="AI133" s="341"/>
      <c r="AJ133" s="341"/>
    </row>
    <row r="134" spans="1:36" x14ac:dyDescent="0.3">
      <c r="A134" s="450" t="s">
        <v>139</v>
      </c>
      <c r="B134" s="341" t="s">
        <v>91</v>
      </c>
      <c r="C134" s="90">
        <v>139746</v>
      </c>
      <c r="D134" s="45">
        <v>0.8145</v>
      </c>
      <c r="E134" s="208">
        <v>136127</v>
      </c>
      <c r="F134" s="45">
        <v>0.81230000000000002</v>
      </c>
      <c r="G134" s="44">
        <v>-3619</v>
      </c>
      <c r="H134" s="202">
        <v>-2.5999999999999999E-2</v>
      </c>
      <c r="I134" s="44">
        <v>134258</v>
      </c>
      <c r="J134" s="45">
        <v>0.79869999999999997</v>
      </c>
      <c r="K134" s="44">
        <v>-1869</v>
      </c>
      <c r="L134" s="45">
        <v>-1.4E-2</v>
      </c>
      <c r="M134" s="90">
        <v>108593</v>
      </c>
      <c r="N134" s="45">
        <v>0.82230000000000003</v>
      </c>
      <c r="O134" s="208">
        <v>107166</v>
      </c>
      <c r="P134" s="45">
        <v>0.8236</v>
      </c>
      <c r="Q134" s="44">
        <v>-1427</v>
      </c>
      <c r="R134" s="202">
        <v>-1.3100000000000001E-2</v>
      </c>
      <c r="S134" s="44">
        <v>105343</v>
      </c>
      <c r="T134" s="45">
        <v>0.81179999999999997</v>
      </c>
      <c r="U134" s="44">
        <v>-1823</v>
      </c>
      <c r="V134" s="106">
        <v>-1.7000000000000001E-2</v>
      </c>
      <c r="W134" s="44">
        <v>36200</v>
      </c>
      <c r="X134" s="45">
        <v>0.80630000000000002</v>
      </c>
      <c r="Y134" s="208">
        <v>33525</v>
      </c>
      <c r="Z134" s="45">
        <v>0.79120000000000001</v>
      </c>
      <c r="AA134" s="44">
        <v>-2675</v>
      </c>
      <c r="AB134" s="202">
        <v>-7.3899999999999993E-2</v>
      </c>
      <c r="AC134" s="44">
        <v>33118</v>
      </c>
      <c r="AD134" s="45">
        <v>0.7681</v>
      </c>
      <c r="AE134" s="44">
        <v>-407</v>
      </c>
      <c r="AF134" s="106">
        <v>-1.21E-2</v>
      </c>
      <c r="AG134" s="341"/>
      <c r="AH134" s="341"/>
      <c r="AI134" s="341"/>
      <c r="AJ134" s="341"/>
    </row>
    <row r="135" spans="1:36" x14ac:dyDescent="0.3">
      <c r="A135" s="450"/>
      <c r="B135" s="341" t="s">
        <v>92</v>
      </c>
      <c r="C135" s="90">
        <v>31830</v>
      </c>
      <c r="D135" s="45">
        <v>0.1855</v>
      </c>
      <c r="E135" s="208">
        <v>31465</v>
      </c>
      <c r="F135" s="45">
        <v>0.18770000000000001</v>
      </c>
      <c r="G135" s="44">
        <v>-365</v>
      </c>
      <c r="H135" s="202">
        <v>-1.0999999999999999E-2</v>
      </c>
      <c r="I135" s="44">
        <v>33833</v>
      </c>
      <c r="J135" s="45">
        <v>0.20130000000000001</v>
      </c>
      <c r="K135" s="44">
        <v>2368</v>
      </c>
      <c r="L135" s="45">
        <v>7.4999999999999997E-2</v>
      </c>
      <c r="M135" s="90">
        <v>23475</v>
      </c>
      <c r="N135" s="45">
        <v>0.1777</v>
      </c>
      <c r="O135" s="208">
        <v>22954</v>
      </c>
      <c r="P135" s="45">
        <v>0.1764</v>
      </c>
      <c r="Q135" s="44">
        <v>-521</v>
      </c>
      <c r="R135" s="202">
        <v>-2.2200000000000001E-2</v>
      </c>
      <c r="S135" s="44">
        <v>24421</v>
      </c>
      <c r="T135" s="45">
        <v>0.18820000000000001</v>
      </c>
      <c r="U135" s="44">
        <v>1467</v>
      </c>
      <c r="V135" s="106">
        <v>6.3899999999999998E-2</v>
      </c>
      <c r="W135" s="44">
        <v>8699</v>
      </c>
      <c r="X135" s="45">
        <v>0.19370000000000001</v>
      </c>
      <c r="Y135" s="208">
        <v>8848</v>
      </c>
      <c r="Z135" s="45">
        <v>0.20880000000000001</v>
      </c>
      <c r="AA135" s="44">
        <v>149</v>
      </c>
      <c r="AB135" s="202">
        <v>1.7100000000000001E-2</v>
      </c>
      <c r="AC135" s="44">
        <v>10001</v>
      </c>
      <c r="AD135" s="45">
        <v>0.2319</v>
      </c>
      <c r="AE135" s="44">
        <v>1153</v>
      </c>
      <c r="AF135" s="106">
        <v>0.1303</v>
      </c>
      <c r="AG135" s="341"/>
      <c r="AH135" s="341"/>
      <c r="AI135" s="341"/>
      <c r="AJ135" s="341"/>
    </row>
    <row r="136" spans="1:36" x14ac:dyDescent="0.3">
      <c r="A136" s="450"/>
      <c r="B136" s="341" t="s">
        <v>22</v>
      </c>
      <c r="C136" s="90">
        <v>171576</v>
      </c>
      <c r="D136" s="45">
        <v>1</v>
      </c>
      <c r="E136" s="208">
        <v>167592</v>
      </c>
      <c r="F136" s="45">
        <v>1</v>
      </c>
      <c r="G136" s="44">
        <v>-3984</v>
      </c>
      <c r="H136" s="202">
        <v>-2.3E-2</v>
      </c>
      <c r="I136" s="44">
        <v>168091</v>
      </c>
      <c r="J136" s="45">
        <v>1</v>
      </c>
      <c r="K136" s="44">
        <v>499</v>
      </c>
      <c r="L136" s="45">
        <v>3.0000000000000001E-3</v>
      </c>
      <c r="M136" s="90">
        <v>132068</v>
      </c>
      <c r="N136" s="45">
        <v>1</v>
      </c>
      <c r="O136" s="208">
        <v>130120</v>
      </c>
      <c r="P136" s="45">
        <v>1</v>
      </c>
      <c r="Q136" s="44">
        <v>-1948</v>
      </c>
      <c r="R136" s="202">
        <v>-1.47E-2</v>
      </c>
      <c r="S136" s="44">
        <v>129764</v>
      </c>
      <c r="T136" s="45">
        <v>1</v>
      </c>
      <c r="U136" s="44">
        <v>-356</v>
      </c>
      <c r="V136" s="106">
        <v>-2.7000000000000001E-3</v>
      </c>
      <c r="W136" s="44">
        <v>44899</v>
      </c>
      <c r="X136" s="45">
        <v>1</v>
      </c>
      <c r="Y136" s="208">
        <v>42373</v>
      </c>
      <c r="Z136" s="45">
        <v>1</v>
      </c>
      <c r="AA136" s="44">
        <v>-2526</v>
      </c>
      <c r="AB136" s="202">
        <v>-5.6300000000000003E-2</v>
      </c>
      <c r="AC136" s="44">
        <v>43119</v>
      </c>
      <c r="AD136" s="45">
        <v>1</v>
      </c>
      <c r="AE136" s="44">
        <v>746</v>
      </c>
      <c r="AF136" s="106">
        <v>1.7600000000000001E-2</v>
      </c>
      <c r="AG136" s="341"/>
      <c r="AH136" s="341"/>
      <c r="AI136" s="341"/>
      <c r="AJ136" s="341"/>
    </row>
    <row r="137" spans="1:36" x14ac:dyDescent="0.3">
      <c r="A137" s="450" t="s">
        <v>110</v>
      </c>
      <c r="B137" s="341" t="s">
        <v>91</v>
      </c>
      <c r="C137" s="90">
        <v>320121</v>
      </c>
      <c r="D137" s="45">
        <v>0.78749999999999998</v>
      </c>
      <c r="E137" s="208">
        <v>313454</v>
      </c>
      <c r="F137" s="45">
        <v>0.77839999999999998</v>
      </c>
      <c r="G137" s="44">
        <v>-6667</v>
      </c>
      <c r="H137" s="202">
        <v>-2.1000000000000001E-2</v>
      </c>
      <c r="I137" s="44">
        <v>299497</v>
      </c>
      <c r="J137" s="45">
        <v>0.76900000000000002</v>
      </c>
      <c r="K137" s="44">
        <v>-13957</v>
      </c>
      <c r="L137" s="45">
        <v>-4.4999999999999998E-2</v>
      </c>
      <c r="M137" s="90">
        <v>247004</v>
      </c>
      <c r="N137" s="45">
        <v>0.80459999999999998</v>
      </c>
      <c r="O137" s="208">
        <v>243126</v>
      </c>
      <c r="P137" s="45">
        <v>0.79920000000000002</v>
      </c>
      <c r="Q137" s="44">
        <v>-3878</v>
      </c>
      <c r="R137" s="202">
        <v>-1.5699999999999999E-2</v>
      </c>
      <c r="S137" s="44">
        <v>228740</v>
      </c>
      <c r="T137" s="45">
        <v>0.79300000000000004</v>
      </c>
      <c r="U137" s="44">
        <v>-14386</v>
      </c>
      <c r="V137" s="106">
        <v>-5.9200000000000003E-2</v>
      </c>
      <c r="W137" s="44">
        <v>84095</v>
      </c>
      <c r="X137" s="45">
        <v>0.75509999999999999</v>
      </c>
      <c r="Y137" s="208">
        <v>79848</v>
      </c>
      <c r="Z137" s="45">
        <v>0.73580000000000001</v>
      </c>
      <c r="AA137" s="44">
        <v>-4247</v>
      </c>
      <c r="AB137" s="202">
        <v>-5.0500000000000003E-2</v>
      </c>
      <c r="AC137" s="44">
        <v>79581</v>
      </c>
      <c r="AD137" s="45">
        <v>0.71960000000000002</v>
      </c>
      <c r="AE137" s="44">
        <v>-267</v>
      </c>
      <c r="AF137" s="106">
        <v>-3.3E-3</v>
      </c>
      <c r="AG137" s="341"/>
      <c r="AH137" s="341"/>
      <c r="AI137" s="341"/>
      <c r="AJ137" s="341"/>
    </row>
    <row r="138" spans="1:36" x14ac:dyDescent="0.3">
      <c r="A138" s="450"/>
      <c r="B138" s="341" t="s">
        <v>92</v>
      </c>
      <c r="C138" s="90">
        <v>86383</v>
      </c>
      <c r="D138" s="45">
        <v>0.21249999999999999</v>
      </c>
      <c r="E138" s="208">
        <v>89232</v>
      </c>
      <c r="F138" s="45">
        <v>0.22159999999999999</v>
      </c>
      <c r="G138" s="44">
        <v>2849</v>
      </c>
      <c r="H138" s="202">
        <v>3.3000000000000002E-2</v>
      </c>
      <c r="I138" s="44">
        <v>89956</v>
      </c>
      <c r="J138" s="45">
        <v>0.23100000000000001</v>
      </c>
      <c r="K138" s="44">
        <v>724</v>
      </c>
      <c r="L138" s="45">
        <v>8.0000000000000002E-3</v>
      </c>
      <c r="M138" s="90">
        <v>59984</v>
      </c>
      <c r="N138" s="45">
        <v>0.19539999999999999</v>
      </c>
      <c r="O138" s="208">
        <v>61070</v>
      </c>
      <c r="P138" s="45">
        <v>0.20080000000000001</v>
      </c>
      <c r="Q138" s="44">
        <v>1086</v>
      </c>
      <c r="R138" s="202">
        <v>1.8100000000000002E-2</v>
      </c>
      <c r="S138" s="44">
        <v>59718</v>
      </c>
      <c r="T138" s="45">
        <v>0.20699999999999999</v>
      </c>
      <c r="U138" s="44">
        <v>-1352</v>
      </c>
      <c r="V138" s="106">
        <v>-2.2100000000000002E-2</v>
      </c>
      <c r="W138" s="44">
        <v>27272</v>
      </c>
      <c r="X138" s="45">
        <v>0.24490000000000001</v>
      </c>
      <c r="Y138" s="208">
        <v>28665</v>
      </c>
      <c r="Z138" s="45">
        <v>0.26419999999999999</v>
      </c>
      <c r="AA138" s="44">
        <v>1393</v>
      </c>
      <c r="AB138" s="202">
        <v>5.11E-2</v>
      </c>
      <c r="AC138" s="44">
        <v>31002</v>
      </c>
      <c r="AD138" s="45">
        <v>0.28039999999999998</v>
      </c>
      <c r="AE138" s="44">
        <v>2337</v>
      </c>
      <c r="AF138" s="106">
        <v>8.1500000000000003E-2</v>
      </c>
      <c r="AG138" s="341"/>
      <c r="AH138" s="341"/>
      <c r="AI138" s="341"/>
      <c r="AJ138" s="341"/>
    </row>
    <row r="139" spans="1:36" x14ac:dyDescent="0.3">
      <c r="A139" s="450"/>
      <c r="B139" s="341" t="s">
        <v>22</v>
      </c>
      <c r="C139" s="90">
        <v>406504</v>
      </c>
      <c r="D139" s="45">
        <v>1</v>
      </c>
      <c r="E139" s="208">
        <v>402686</v>
      </c>
      <c r="F139" s="45">
        <v>1</v>
      </c>
      <c r="G139" s="44">
        <v>-3818</v>
      </c>
      <c r="H139" s="202">
        <v>-8.9999999999999993E-3</v>
      </c>
      <c r="I139" s="44">
        <v>389453</v>
      </c>
      <c r="J139" s="45">
        <v>1</v>
      </c>
      <c r="K139" s="44">
        <v>-13233</v>
      </c>
      <c r="L139" s="45">
        <v>-3.3000000000000002E-2</v>
      </c>
      <c r="M139" s="90">
        <v>306988</v>
      </c>
      <c r="N139" s="45">
        <v>1</v>
      </c>
      <c r="O139" s="208">
        <v>304196</v>
      </c>
      <c r="P139" s="45">
        <v>1</v>
      </c>
      <c r="Q139" s="44">
        <v>-2792</v>
      </c>
      <c r="R139" s="202">
        <v>-9.1000000000000004E-3</v>
      </c>
      <c r="S139" s="44">
        <v>288458</v>
      </c>
      <c r="T139" s="45">
        <v>1</v>
      </c>
      <c r="U139" s="44">
        <v>-15738</v>
      </c>
      <c r="V139" s="106">
        <v>-5.1700000000000003E-2</v>
      </c>
      <c r="W139" s="44">
        <v>111367</v>
      </c>
      <c r="X139" s="45">
        <v>1</v>
      </c>
      <c r="Y139" s="208">
        <v>108513</v>
      </c>
      <c r="Z139" s="45">
        <v>1</v>
      </c>
      <c r="AA139" s="44">
        <v>-2854</v>
      </c>
      <c r="AB139" s="202">
        <v>-2.5600000000000001E-2</v>
      </c>
      <c r="AC139" s="44">
        <v>110583</v>
      </c>
      <c r="AD139" s="45">
        <v>1</v>
      </c>
      <c r="AE139" s="44">
        <v>2070</v>
      </c>
      <c r="AF139" s="106">
        <v>1.9099999999999999E-2</v>
      </c>
      <c r="AG139" s="341"/>
      <c r="AH139" s="341"/>
      <c r="AI139" s="341"/>
      <c r="AJ139" s="341"/>
    </row>
    <row r="140" spans="1:36" x14ac:dyDescent="0.3">
      <c r="A140" s="450" t="s">
        <v>140</v>
      </c>
      <c r="B140" s="341" t="s">
        <v>91</v>
      </c>
      <c r="C140" s="90">
        <v>87266</v>
      </c>
      <c r="D140" s="45">
        <v>0.87680000000000002</v>
      </c>
      <c r="E140" s="208">
        <v>87874</v>
      </c>
      <c r="F140" s="45">
        <v>0.88049999999999995</v>
      </c>
      <c r="G140" s="44">
        <v>608</v>
      </c>
      <c r="H140" s="202">
        <v>7.0000000000000001E-3</v>
      </c>
      <c r="I140" s="44">
        <v>84410</v>
      </c>
      <c r="J140" s="45">
        <v>0.88339999999999996</v>
      </c>
      <c r="K140" s="44">
        <v>-3464</v>
      </c>
      <c r="L140" s="45">
        <v>-3.9E-2</v>
      </c>
      <c r="M140" s="90">
        <v>68390</v>
      </c>
      <c r="N140" s="45">
        <v>0.88880000000000003</v>
      </c>
      <c r="O140" s="208">
        <v>69547</v>
      </c>
      <c r="P140" s="45">
        <v>0.89259999999999995</v>
      </c>
      <c r="Q140" s="44">
        <v>1157</v>
      </c>
      <c r="R140" s="202">
        <v>1.6899999999999998E-2</v>
      </c>
      <c r="S140" s="44">
        <v>64502</v>
      </c>
      <c r="T140" s="45">
        <v>0.89459999999999995</v>
      </c>
      <c r="U140" s="44">
        <v>-5045</v>
      </c>
      <c r="V140" s="106">
        <v>-7.2499999999999995E-2</v>
      </c>
      <c r="W140" s="44">
        <v>21277</v>
      </c>
      <c r="X140" s="45">
        <v>0.85</v>
      </c>
      <c r="Y140" s="208">
        <v>20577</v>
      </c>
      <c r="Z140" s="45">
        <v>0.85070000000000001</v>
      </c>
      <c r="AA140" s="44">
        <v>-700</v>
      </c>
      <c r="AB140" s="202">
        <v>-3.2899999999999999E-2</v>
      </c>
      <c r="AC140" s="44">
        <v>22265</v>
      </c>
      <c r="AD140" s="45">
        <v>0.86329999999999996</v>
      </c>
      <c r="AE140" s="44">
        <v>1688</v>
      </c>
      <c r="AF140" s="106">
        <v>8.2000000000000003E-2</v>
      </c>
      <c r="AG140" s="341"/>
      <c r="AH140" s="341"/>
      <c r="AI140" s="341"/>
      <c r="AJ140" s="341"/>
    </row>
    <row r="141" spans="1:36" x14ac:dyDescent="0.3">
      <c r="A141" s="450"/>
      <c r="B141" s="341" t="s">
        <v>92</v>
      </c>
      <c r="C141" s="90">
        <v>12257</v>
      </c>
      <c r="D141" s="45">
        <v>0.1232</v>
      </c>
      <c r="E141" s="208">
        <v>11921</v>
      </c>
      <c r="F141" s="45">
        <v>0.1195</v>
      </c>
      <c r="G141" s="44">
        <v>-336</v>
      </c>
      <c r="H141" s="202">
        <v>-2.7E-2</v>
      </c>
      <c r="I141" s="44">
        <v>11142</v>
      </c>
      <c r="J141" s="45">
        <v>0.1166</v>
      </c>
      <c r="K141" s="44">
        <v>-779</v>
      </c>
      <c r="L141" s="45">
        <v>-6.5000000000000002E-2</v>
      </c>
      <c r="M141" s="90">
        <v>8560</v>
      </c>
      <c r="N141" s="45">
        <v>0.11119999999999999</v>
      </c>
      <c r="O141" s="208">
        <v>8368</v>
      </c>
      <c r="P141" s="45">
        <v>0.1074</v>
      </c>
      <c r="Q141" s="44">
        <v>-192</v>
      </c>
      <c r="R141" s="202">
        <v>-2.24E-2</v>
      </c>
      <c r="S141" s="44">
        <v>7603</v>
      </c>
      <c r="T141" s="45">
        <v>0.10539999999999999</v>
      </c>
      <c r="U141" s="44">
        <v>-765</v>
      </c>
      <c r="V141" s="106">
        <v>-9.1399999999999995E-2</v>
      </c>
      <c r="W141" s="44">
        <v>3756</v>
      </c>
      <c r="X141" s="45">
        <v>0.15</v>
      </c>
      <c r="Y141" s="208">
        <v>3611</v>
      </c>
      <c r="Z141" s="45">
        <v>0.14929999999999999</v>
      </c>
      <c r="AA141" s="44">
        <v>-145</v>
      </c>
      <c r="AB141" s="202">
        <v>-3.8600000000000002E-2</v>
      </c>
      <c r="AC141" s="44">
        <v>3526</v>
      </c>
      <c r="AD141" s="45">
        <v>0.13669999999999999</v>
      </c>
      <c r="AE141" s="44">
        <v>-85</v>
      </c>
      <c r="AF141" s="106">
        <v>-2.35E-2</v>
      </c>
      <c r="AG141" s="341"/>
      <c r="AH141" s="341"/>
      <c r="AI141" s="341"/>
      <c r="AJ141" s="341"/>
    </row>
    <row r="142" spans="1:36" x14ac:dyDescent="0.3">
      <c r="A142" s="450"/>
      <c r="B142" s="341" t="s">
        <v>22</v>
      </c>
      <c r="C142" s="90">
        <v>99523</v>
      </c>
      <c r="D142" s="45">
        <v>1</v>
      </c>
      <c r="E142" s="208">
        <v>99795</v>
      </c>
      <c r="F142" s="45">
        <v>1</v>
      </c>
      <c r="G142" s="44">
        <v>272</v>
      </c>
      <c r="H142" s="202">
        <v>3.0000000000000001E-3</v>
      </c>
      <c r="I142" s="44">
        <v>95552</v>
      </c>
      <c r="J142" s="45">
        <v>1</v>
      </c>
      <c r="K142" s="44">
        <v>-4243</v>
      </c>
      <c r="L142" s="45">
        <v>-4.2999999999999997E-2</v>
      </c>
      <c r="M142" s="90">
        <v>76950</v>
      </c>
      <c r="N142" s="45">
        <v>1</v>
      </c>
      <c r="O142" s="208">
        <v>77915</v>
      </c>
      <c r="P142" s="45">
        <v>1</v>
      </c>
      <c r="Q142" s="44">
        <v>965</v>
      </c>
      <c r="R142" s="202">
        <v>1.2500000000000001E-2</v>
      </c>
      <c r="S142" s="44">
        <v>72105</v>
      </c>
      <c r="T142" s="45">
        <v>1</v>
      </c>
      <c r="U142" s="44">
        <v>-5810</v>
      </c>
      <c r="V142" s="106">
        <v>-7.46E-2</v>
      </c>
      <c r="W142" s="44">
        <v>25033</v>
      </c>
      <c r="X142" s="45">
        <v>1</v>
      </c>
      <c r="Y142" s="208">
        <v>24188</v>
      </c>
      <c r="Z142" s="45">
        <v>1</v>
      </c>
      <c r="AA142" s="44">
        <v>-845</v>
      </c>
      <c r="AB142" s="202">
        <v>-3.3799999999999997E-2</v>
      </c>
      <c r="AC142" s="44">
        <v>25791</v>
      </c>
      <c r="AD142" s="45">
        <v>1</v>
      </c>
      <c r="AE142" s="44">
        <v>1603</v>
      </c>
      <c r="AF142" s="106">
        <v>6.6299999999999998E-2</v>
      </c>
      <c r="AG142" s="341"/>
      <c r="AH142" s="341"/>
      <c r="AI142" s="341"/>
      <c r="AJ142" s="341"/>
    </row>
    <row r="143" spans="1:36" x14ac:dyDescent="0.3">
      <c r="A143" s="450" t="s">
        <v>141</v>
      </c>
      <c r="B143" s="341" t="s">
        <v>91</v>
      </c>
      <c r="C143" s="90">
        <v>11041</v>
      </c>
      <c r="D143" s="45">
        <v>0.64970000000000006</v>
      </c>
      <c r="E143" s="208">
        <v>10517</v>
      </c>
      <c r="F143" s="45">
        <v>0.63190000000000002</v>
      </c>
      <c r="G143" s="44">
        <v>-524</v>
      </c>
      <c r="H143" s="202">
        <v>-4.7E-2</v>
      </c>
      <c r="I143" s="44">
        <v>9277</v>
      </c>
      <c r="J143" s="45">
        <v>0.63039999999999996</v>
      </c>
      <c r="K143" s="44">
        <v>-1240</v>
      </c>
      <c r="L143" s="45">
        <v>-0.11799999999999999</v>
      </c>
      <c r="M143" s="90">
        <v>7503</v>
      </c>
      <c r="N143" s="45">
        <v>0.66020000000000001</v>
      </c>
      <c r="O143" s="208">
        <v>7161</v>
      </c>
      <c r="P143" s="45">
        <v>0.64459999999999995</v>
      </c>
      <c r="Q143" s="44">
        <v>-342</v>
      </c>
      <c r="R143" s="202">
        <v>-4.5600000000000002E-2</v>
      </c>
      <c r="S143" s="44">
        <v>6232</v>
      </c>
      <c r="T143" s="45">
        <v>0.62729999999999997</v>
      </c>
      <c r="U143" s="44">
        <v>-929</v>
      </c>
      <c r="V143" s="106">
        <v>-0.12970000000000001</v>
      </c>
      <c r="W143" s="44">
        <v>3874</v>
      </c>
      <c r="X143" s="45">
        <v>0.64570000000000005</v>
      </c>
      <c r="Y143" s="208">
        <v>3619</v>
      </c>
      <c r="Z143" s="45">
        <v>0.62190000000000001</v>
      </c>
      <c r="AA143" s="44">
        <v>-255</v>
      </c>
      <c r="AB143" s="202">
        <v>-6.5799999999999997E-2</v>
      </c>
      <c r="AC143" s="44">
        <v>3233</v>
      </c>
      <c r="AD143" s="45">
        <v>0.64749999999999996</v>
      </c>
      <c r="AE143" s="44">
        <v>-386</v>
      </c>
      <c r="AF143" s="106">
        <v>-0.1067</v>
      </c>
      <c r="AG143" s="341"/>
      <c r="AH143" s="341"/>
      <c r="AI143" s="341"/>
      <c r="AJ143" s="341"/>
    </row>
    <row r="144" spans="1:36" x14ac:dyDescent="0.3">
      <c r="A144" s="450"/>
      <c r="B144" s="341" t="s">
        <v>92</v>
      </c>
      <c r="C144" s="90">
        <v>5953</v>
      </c>
      <c r="D144" s="45">
        <v>0.3503</v>
      </c>
      <c r="E144" s="208">
        <v>6127</v>
      </c>
      <c r="F144" s="45">
        <v>0.36809999999999998</v>
      </c>
      <c r="G144" s="44">
        <v>174</v>
      </c>
      <c r="H144" s="202">
        <v>2.9000000000000001E-2</v>
      </c>
      <c r="I144" s="44">
        <v>5438</v>
      </c>
      <c r="J144" s="45">
        <v>0.36959999999999998</v>
      </c>
      <c r="K144" s="44">
        <v>-689</v>
      </c>
      <c r="L144" s="45">
        <v>-0.112</v>
      </c>
      <c r="M144" s="90">
        <v>3862</v>
      </c>
      <c r="N144" s="45">
        <v>0.33979999999999999</v>
      </c>
      <c r="O144" s="208">
        <v>3948</v>
      </c>
      <c r="P144" s="45">
        <v>0.35539999999999999</v>
      </c>
      <c r="Q144" s="44">
        <v>86</v>
      </c>
      <c r="R144" s="202">
        <v>2.23E-2</v>
      </c>
      <c r="S144" s="44">
        <v>3703</v>
      </c>
      <c r="T144" s="45">
        <v>0.37269999999999998</v>
      </c>
      <c r="U144" s="44">
        <v>-245</v>
      </c>
      <c r="V144" s="106">
        <v>-6.2100000000000002E-2</v>
      </c>
      <c r="W144" s="44">
        <v>2126</v>
      </c>
      <c r="X144" s="45">
        <v>0.3543</v>
      </c>
      <c r="Y144" s="208">
        <v>2200</v>
      </c>
      <c r="Z144" s="45">
        <v>0.37809999999999999</v>
      </c>
      <c r="AA144" s="44">
        <v>74</v>
      </c>
      <c r="AB144" s="202">
        <v>3.4799999999999998E-2</v>
      </c>
      <c r="AC144" s="44">
        <v>1760</v>
      </c>
      <c r="AD144" s="45">
        <v>0.35249999999999998</v>
      </c>
      <c r="AE144" s="44">
        <v>-440</v>
      </c>
      <c r="AF144" s="106">
        <v>-0.2</v>
      </c>
      <c r="AG144" s="341"/>
      <c r="AH144" s="341"/>
      <c r="AI144" s="341"/>
      <c r="AJ144" s="341"/>
    </row>
    <row r="145" spans="1:36" x14ac:dyDescent="0.3">
      <c r="A145" s="450"/>
      <c r="B145" s="341" t="s">
        <v>22</v>
      </c>
      <c r="C145" s="90">
        <v>16994</v>
      </c>
      <c r="D145" s="45">
        <v>1</v>
      </c>
      <c r="E145" s="208">
        <v>16644</v>
      </c>
      <c r="F145" s="45">
        <v>1</v>
      </c>
      <c r="G145" s="44">
        <v>-350</v>
      </c>
      <c r="H145" s="202">
        <v>-2.1000000000000001E-2</v>
      </c>
      <c r="I145" s="44">
        <v>14715</v>
      </c>
      <c r="J145" s="45">
        <v>1</v>
      </c>
      <c r="K145" s="44">
        <v>-1929</v>
      </c>
      <c r="L145" s="45">
        <v>-0.11600000000000001</v>
      </c>
      <c r="M145" s="90">
        <v>11365</v>
      </c>
      <c r="N145" s="45">
        <v>1</v>
      </c>
      <c r="O145" s="208">
        <v>11109</v>
      </c>
      <c r="P145" s="45">
        <v>1</v>
      </c>
      <c r="Q145" s="44">
        <v>-256</v>
      </c>
      <c r="R145" s="202">
        <v>-2.2499999999999999E-2</v>
      </c>
      <c r="S145" s="44">
        <v>9935</v>
      </c>
      <c r="T145" s="45">
        <v>1</v>
      </c>
      <c r="U145" s="44">
        <v>-1174</v>
      </c>
      <c r="V145" s="106">
        <v>-0.1057</v>
      </c>
      <c r="W145" s="44">
        <v>6000</v>
      </c>
      <c r="X145" s="45">
        <v>1</v>
      </c>
      <c r="Y145" s="208">
        <v>5819</v>
      </c>
      <c r="Z145" s="45">
        <v>1</v>
      </c>
      <c r="AA145" s="44">
        <v>-181</v>
      </c>
      <c r="AB145" s="202">
        <v>-3.0200000000000001E-2</v>
      </c>
      <c r="AC145" s="44">
        <v>4993</v>
      </c>
      <c r="AD145" s="45">
        <v>1</v>
      </c>
      <c r="AE145" s="44">
        <v>-826</v>
      </c>
      <c r="AF145" s="106">
        <v>-0.1419</v>
      </c>
      <c r="AG145" s="341"/>
      <c r="AH145" s="341"/>
      <c r="AI145" s="341"/>
      <c r="AJ145" s="341"/>
    </row>
    <row r="146" spans="1:36" x14ac:dyDescent="0.3">
      <c r="A146" s="450" t="s">
        <v>113</v>
      </c>
      <c r="B146" s="341" t="s">
        <v>91</v>
      </c>
      <c r="C146" s="90">
        <v>7206</v>
      </c>
      <c r="D146" s="45">
        <v>0.56479999999999997</v>
      </c>
      <c r="E146" s="208">
        <v>7461</v>
      </c>
      <c r="F146" s="45">
        <v>0.57630000000000003</v>
      </c>
      <c r="G146" s="44">
        <v>255</v>
      </c>
      <c r="H146" s="202">
        <v>3.5000000000000003E-2</v>
      </c>
      <c r="I146" s="44">
        <v>7351</v>
      </c>
      <c r="J146" s="45">
        <v>0.57230000000000003</v>
      </c>
      <c r="K146" s="44">
        <v>-110</v>
      </c>
      <c r="L146" s="45">
        <v>-1.4999999999999999E-2</v>
      </c>
      <c r="M146" s="90">
        <v>4671</v>
      </c>
      <c r="N146" s="45">
        <v>0.57479999999999998</v>
      </c>
      <c r="O146" s="208">
        <v>4749</v>
      </c>
      <c r="P146" s="45">
        <v>0.58350000000000002</v>
      </c>
      <c r="Q146" s="44">
        <v>78</v>
      </c>
      <c r="R146" s="202">
        <v>1.67E-2</v>
      </c>
      <c r="S146" s="44">
        <v>4730</v>
      </c>
      <c r="T146" s="45">
        <v>0.58819999999999995</v>
      </c>
      <c r="U146" s="44">
        <v>-19</v>
      </c>
      <c r="V146" s="106">
        <v>-4.0000000000000001E-3</v>
      </c>
      <c r="W146" s="44">
        <v>2748</v>
      </c>
      <c r="X146" s="45">
        <v>0.56879999999999997</v>
      </c>
      <c r="Y146" s="208">
        <v>2933</v>
      </c>
      <c r="Z146" s="45">
        <v>0.58379999999999999</v>
      </c>
      <c r="AA146" s="44">
        <v>185</v>
      </c>
      <c r="AB146" s="202">
        <v>6.7299999999999999E-2</v>
      </c>
      <c r="AC146" s="44">
        <v>2808</v>
      </c>
      <c r="AD146" s="45">
        <v>0.55659999999999998</v>
      </c>
      <c r="AE146" s="44">
        <v>-125</v>
      </c>
      <c r="AF146" s="106">
        <v>-4.2599999999999999E-2</v>
      </c>
      <c r="AG146" s="341"/>
      <c r="AH146" s="341"/>
      <c r="AI146" s="341"/>
      <c r="AJ146" s="341"/>
    </row>
    <row r="147" spans="1:36" x14ac:dyDescent="0.3">
      <c r="A147" s="450"/>
      <c r="B147" s="341" t="s">
        <v>92</v>
      </c>
      <c r="C147" s="90">
        <v>5552</v>
      </c>
      <c r="D147" s="45">
        <v>0.43519999999999998</v>
      </c>
      <c r="E147" s="208">
        <v>5486</v>
      </c>
      <c r="F147" s="45">
        <v>0.42370000000000002</v>
      </c>
      <c r="G147" s="44">
        <v>-66</v>
      </c>
      <c r="H147" s="202">
        <v>-1.2E-2</v>
      </c>
      <c r="I147" s="44">
        <v>5494</v>
      </c>
      <c r="J147" s="45">
        <v>0.42770000000000002</v>
      </c>
      <c r="K147" s="44">
        <v>8</v>
      </c>
      <c r="L147" s="45">
        <v>1E-3</v>
      </c>
      <c r="M147" s="90">
        <v>3455</v>
      </c>
      <c r="N147" s="45">
        <v>0.42520000000000002</v>
      </c>
      <c r="O147" s="208">
        <v>3390</v>
      </c>
      <c r="P147" s="45">
        <v>0.41649999999999998</v>
      </c>
      <c r="Q147" s="44">
        <v>-65</v>
      </c>
      <c r="R147" s="202">
        <v>-1.8800000000000001E-2</v>
      </c>
      <c r="S147" s="44">
        <v>3312</v>
      </c>
      <c r="T147" s="45">
        <v>0.4118</v>
      </c>
      <c r="U147" s="44">
        <v>-78</v>
      </c>
      <c r="V147" s="106">
        <v>-2.3E-2</v>
      </c>
      <c r="W147" s="44">
        <v>2083</v>
      </c>
      <c r="X147" s="45">
        <v>0.43120000000000003</v>
      </c>
      <c r="Y147" s="208">
        <v>2091</v>
      </c>
      <c r="Z147" s="45">
        <v>0.41620000000000001</v>
      </c>
      <c r="AA147" s="44">
        <v>8</v>
      </c>
      <c r="AB147" s="202">
        <v>3.8E-3</v>
      </c>
      <c r="AC147" s="44">
        <v>2237</v>
      </c>
      <c r="AD147" s="45">
        <v>0.44340000000000002</v>
      </c>
      <c r="AE147" s="44">
        <v>146</v>
      </c>
      <c r="AF147" s="106">
        <v>6.9800000000000001E-2</v>
      </c>
      <c r="AG147" s="341"/>
      <c r="AH147" s="341"/>
      <c r="AI147" s="341"/>
      <c r="AJ147" s="341"/>
    </row>
    <row r="148" spans="1:36" x14ac:dyDescent="0.3">
      <c r="A148" s="450"/>
      <c r="B148" s="341" t="s">
        <v>22</v>
      </c>
      <c r="C148" s="90">
        <v>12758</v>
      </c>
      <c r="D148" s="45">
        <v>1</v>
      </c>
      <c r="E148" s="208">
        <v>12947</v>
      </c>
      <c r="F148" s="45">
        <v>1</v>
      </c>
      <c r="G148" s="44">
        <v>189</v>
      </c>
      <c r="H148" s="202">
        <v>1.4999999999999999E-2</v>
      </c>
      <c r="I148" s="44">
        <v>12845</v>
      </c>
      <c r="J148" s="45">
        <v>1</v>
      </c>
      <c r="K148" s="44">
        <v>-102</v>
      </c>
      <c r="L148" s="45">
        <v>-8.0000000000000002E-3</v>
      </c>
      <c r="M148" s="90">
        <v>8126</v>
      </c>
      <c r="N148" s="45">
        <v>1</v>
      </c>
      <c r="O148" s="208">
        <v>8139</v>
      </c>
      <c r="P148" s="45">
        <v>1</v>
      </c>
      <c r="Q148" s="44">
        <v>13</v>
      </c>
      <c r="R148" s="202">
        <v>1.6000000000000001E-3</v>
      </c>
      <c r="S148" s="44">
        <v>8042</v>
      </c>
      <c r="T148" s="45">
        <v>1</v>
      </c>
      <c r="U148" s="44">
        <v>-97</v>
      </c>
      <c r="V148" s="106">
        <v>-1.1900000000000001E-2</v>
      </c>
      <c r="W148" s="44">
        <v>4831</v>
      </c>
      <c r="X148" s="45">
        <v>1</v>
      </c>
      <c r="Y148" s="208">
        <v>5024</v>
      </c>
      <c r="Z148" s="45">
        <v>1</v>
      </c>
      <c r="AA148" s="44">
        <v>193</v>
      </c>
      <c r="AB148" s="202">
        <v>0.04</v>
      </c>
      <c r="AC148" s="44">
        <v>5045</v>
      </c>
      <c r="AD148" s="45">
        <v>1</v>
      </c>
      <c r="AE148" s="44">
        <v>21</v>
      </c>
      <c r="AF148" s="106">
        <v>4.1999999999999997E-3</v>
      </c>
      <c r="AG148" s="341"/>
      <c r="AH148" s="341"/>
      <c r="AI148" s="341"/>
      <c r="AJ148" s="341"/>
    </row>
    <row r="149" spans="1:36" x14ac:dyDescent="0.3">
      <c r="A149" s="450" t="s">
        <v>114</v>
      </c>
      <c r="B149" s="341" t="s">
        <v>91</v>
      </c>
      <c r="C149" s="90">
        <v>35625</v>
      </c>
      <c r="D149" s="45">
        <v>0.42599999999999999</v>
      </c>
      <c r="E149" s="208">
        <v>35003</v>
      </c>
      <c r="F149" s="45">
        <v>0.434</v>
      </c>
      <c r="G149" s="44">
        <v>-622</v>
      </c>
      <c r="H149" s="202">
        <v>-1.7000000000000001E-2</v>
      </c>
      <c r="I149" s="44">
        <v>35336</v>
      </c>
      <c r="J149" s="45">
        <v>0.40379999999999999</v>
      </c>
      <c r="K149" s="44">
        <v>333</v>
      </c>
      <c r="L149" s="45">
        <v>0.01</v>
      </c>
      <c r="M149" s="90">
        <v>23763</v>
      </c>
      <c r="N149" s="45">
        <v>0.44769999999999999</v>
      </c>
      <c r="O149" s="208">
        <v>23393</v>
      </c>
      <c r="P149" s="45">
        <v>0.4577</v>
      </c>
      <c r="Q149" s="44">
        <v>-370</v>
      </c>
      <c r="R149" s="202">
        <v>-1.5599999999999999E-2</v>
      </c>
      <c r="S149" s="44">
        <v>23630</v>
      </c>
      <c r="T149" s="45">
        <v>0.42659999999999998</v>
      </c>
      <c r="U149" s="44">
        <v>237</v>
      </c>
      <c r="V149" s="106">
        <v>1.01E-2</v>
      </c>
      <c r="W149" s="44">
        <v>13143</v>
      </c>
      <c r="X149" s="45">
        <v>0.4163</v>
      </c>
      <c r="Y149" s="208">
        <v>12810</v>
      </c>
      <c r="Z149" s="45">
        <v>0.42120000000000002</v>
      </c>
      <c r="AA149" s="44">
        <v>-333</v>
      </c>
      <c r="AB149" s="202">
        <v>-2.53E-2</v>
      </c>
      <c r="AC149" s="44">
        <v>12547</v>
      </c>
      <c r="AD149" s="45">
        <v>0.38690000000000002</v>
      </c>
      <c r="AE149" s="44">
        <v>-263</v>
      </c>
      <c r="AF149" s="106">
        <v>-2.0500000000000001E-2</v>
      </c>
      <c r="AG149" s="341"/>
      <c r="AH149" s="341"/>
      <c r="AI149" s="341"/>
      <c r="AJ149" s="341"/>
    </row>
    <row r="150" spans="1:36" x14ac:dyDescent="0.3">
      <c r="A150" s="450"/>
      <c r="B150" s="341" t="s">
        <v>92</v>
      </c>
      <c r="C150" s="90">
        <v>48006</v>
      </c>
      <c r="D150" s="45">
        <v>0.57399999999999995</v>
      </c>
      <c r="E150" s="208">
        <v>45641</v>
      </c>
      <c r="F150" s="45">
        <v>0.56599999999999995</v>
      </c>
      <c r="G150" s="44">
        <v>-2365</v>
      </c>
      <c r="H150" s="202">
        <v>-4.9000000000000002E-2</v>
      </c>
      <c r="I150" s="44">
        <v>52181</v>
      </c>
      <c r="J150" s="45">
        <v>0.59619999999999995</v>
      </c>
      <c r="K150" s="44">
        <v>6540</v>
      </c>
      <c r="L150" s="45">
        <v>0.14299999999999999</v>
      </c>
      <c r="M150" s="90">
        <v>29318</v>
      </c>
      <c r="N150" s="45">
        <v>0.55230000000000001</v>
      </c>
      <c r="O150" s="208">
        <v>27719</v>
      </c>
      <c r="P150" s="45">
        <v>0.5423</v>
      </c>
      <c r="Q150" s="44">
        <v>-1599</v>
      </c>
      <c r="R150" s="202">
        <v>-5.45E-2</v>
      </c>
      <c r="S150" s="44">
        <v>31765</v>
      </c>
      <c r="T150" s="45">
        <v>0.57340000000000002</v>
      </c>
      <c r="U150" s="44">
        <v>4046</v>
      </c>
      <c r="V150" s="106">
        <v>0.14599999999999999</v>
      </c>
      <c r="W150" s="44">
        <v>18427</v>
      </c>
      <c r="X150" s="45">
        <v>0.5837</v>
      </c>
      <c r="Y150" s="208">
        <v>17602</v>
      </c>
      <c r="Z150" s="45">
        <v>0.57879999999999998</v>
      </c>
      <c r="AA150" s="44">
        <v>-825</v>
      </c>
      <c r="AB150" s="202">
        <v>-4.48E-2</v>
      </c>
      <c r="AC150" s="44">
        <v>19882</v>
      </c>
      <c r="AD150" s="45">
        <v>0.61309999999999998</v>
      </c>
      <c r="AE150" s="44">
        <v>2280</v>
      </c>
      <c r="AF150" s="106">
        <v>0.1295</v>
      </c>
      <c r="AG150" s="341"/>
      <c r="AH150" s="341"/>
      <c r="AI150" s="341"/>
      <c r="AJ150" s="341"/>
    </row>
    <row r="151" spans="1:36" x14ac:dyDescent="0.3">
      <c r="A151" s="450"/>
      <c r="B151" s="341" t="s">
        <v>22</v>
      </c>
      <c r="C151" s="90">
        <v>83631</v>
      </c>
      <c r="D151" s="45">
        <v>1</v>
      </c>
      <c r="E151" s="208">
        <v>80644</v>
      </c>
      <c r="F151" s="45">
        <v>1</v>
      </c>
      <c r="G151" s="44">
        <v>-2987</v>
      </c>
      <c r="H151" s="202">
        <v>-3.5999999999999997E-2</v>
      </c>
      <c r="I151" s="44">
        <v>87517</v>
      </c>
      <c r="J151" s="45">
        <v>1</v>
      </c>
      <c r="K151" s="44">
        <v>6873</v>
      </c>
      <c r="L151" s="45">
        <v>8.5000000000000006E-2</v>
      </c>
      <c r="M151" s="90">
        <v>53081</v>
      </c>
      <c r="N151" s="45">
        <v>1</v>
      </c>
      <c r="O151" s="208">
        <v>51112</v>
      </c>
      <c r="P151" s="45">
        <v>1</v>
      </c>
      <c r="Q151" s="44">
        <v>-1969</v>
      </c>
      <c r="R151" s="202">
        <v>-3.7100000000000001E-2</v>
      </c>
      <c r="S151" s="44">
        <v>55395</v>
      </c>
      <c r="T151" s="45">
        <v>1</v>
      </c>
      <c r="U151" s="44">
        <v>4283</v>
      </c>
      <c r="V151" s="106">
        <v>8.3799999999999999E-2</v>
      </c>
      <c r="W151" s="44">
        <v>31570</v>
      </c>
      <c r="X151" s="45">
        <v>1</v>
      </c>
      <c r="Y151" s="208">
        <v>30412</v>
      </c>
      <c r="Z151" s="45">
        <v>1</v>
      </c>
      <c r="AA151" s="44">
        <v>-1158</v>
      </c>
      <c r="AB151" s="202">
        <v>-3.6700000000000003E-2</v>
      </c>
      <c r="AC151" s="44">
        <v>32429</v>
      </c>
      <c r="AD151" s="45">
        <v>1</v>
      </c>
      <c r="AE151" s="44">
        <v>2017</v>
      </c>
      <c r="AF151" s="106">
        <v>6.6299999999999998E-2</v>
      </c>
      <c r="AG151" s="341"/>
      <c r="AH151" s="341"/>
      <c r="AI151" s="341"/>
      <c r="AJ151" s="341"/>
    </row>
    <row r="152" spans="1:36" x14ac:dyDescent="0.3">
      <c r="A152" s="451" t="s">
        <v>12</v>
      </c>
      <c r="B152" s="451"/>
      <c r="C152" s="90">
        <v>864761</v>
      </c>
      <c r="D152" s="45">
        <v>1</v>
      </c>
      <c r="E152" s="208">
        <v>854353</v>
      </c>
      <c r="F152" s="45">
        <v>1</v>
      </c>
      <c r="G152" s="44">
        <v>-10408</v>
      </c>
      <c r="H152" s="202">
        <v>-1.2E-2</v>
      </c>
      <c r="I152" s="44">
        <v>849842</v>
      </c>
      <c r="J152" s="45">
        <v>1</v>
      </c>
      <c r="K152" s="44">
        <v>-4511</v>
      </c>
      <c r="L152" s="45">
        <v>-5.0000000000000001E-3</v>
      </c>
      <c r="M152" s="90">
        <v>649871</v>
      </c>
      <c r="N152" s="45">
        <v>1</v>
      </c>
      <c r="O152" s="208">
        <v>645297</v>
      </c>
      <c r="P152" s="45">
        <v>1</v>
      </c>
      <c r="Q152" s="44">
        <v>-4574</v>
      </c>
      <c r="R152" s="202">
        <v>-7.0000000000000001E-3</v>
      </c>
      <c r="S152" s="44">
        <v>632303</v>
      </c>
      <c r="T152" s="45">
        <v>1</v>
      </c>
      <c r="U152" s="44">
        <v>-12994</v>
      </c>
      <c r="V152" s="106">
        <v>-2.01E-2</v>
      </c>
      <c r="W152" s="44">
        <v>239235</v>
      </c>
      <c r="X152" s="45">
        <v>1</v>
      </c>
      <c r="Y152" s="208">
        <v>230282</v>
      </c>
      <c r="Z152" s="45">
        <v>1</v>
      </c>
      <c r="AA152" s="44">
        <v>-8953</v>
      </c>
      <c r="AB152" s="202">
        <v>-3.7400000000000003E-2</v>
      </c>
      <c r="AC152" s="44">
        <v>237880</v>
      </c>
      <c r="AD152" s="45">
        <v>1</v>
      </c>
      <c r="AE152" s="44">
        <v>7598</v>
      </c>
      <c r="AF152" s="106">
        <v>3.3000000000000002E-2</v>
      </c>
      <c r="AG152" s="341"/>
      <c r="AH152" s="341"/>
      <c r="AI152" s="341"/>
      <c r="AJ152" s="341"/>
    </row>
    <row r="153" spans="1:36" x14ac:dyDescent="0.3">
      <c r="A153" s="341"/>
      <c r="B153" s="341"/>
      <c r="C153" s="90"/>
      <c r="E153" s="201"/>
      <c r="G153" s="341"/>
      <c r="H153" s="202"/>
      <c r="I153" s="341"/>
      <c r="K153" s="341"/>
      <c r="L153" s="106"/>
      <c r="M153" s="44"/>
      <c r="O153" s="208"/>
      <c r="Q153" s="44"/>
      <c r="R153" s="202"/>
      <c r="S153" s="44"/>
      <c r="U153" s="44"/>
      <c r="W153" s="92"/>
      <c r="Y153" s="201"/>
      <c r="AA153" s="341"/>
      <c r="AB153" s="202"/>
      <c r="AC153" s="341"/>
      <c r="AE153" s="341"/>
      <c r="AF153" s="106"/>
      <c r="AG153" s="341"/>
      <c r="AH153" s="341"/>
      <c r="AI153" s="341"/>
      <c r="AJ153" s="341"/>
    </row>
    <row r="154" spans="1:36" ht="29.4" customHeight="1" x14ac:dyDescent="0.3">
      <c r="A154" s="448" t="s">
        <v>143</v>
      </c>
      <c r="B154" s="449"/>
      <c r="C154" s="92"/>
      <c r="E154" s="201"/>
      <c r="G154" s="341"/>
      <c r="H154" s="202"/>
      <c r="I154" s="341"/>
      <c r="K154" s="341"/>
      <c r="L154" s="106"/>
      <c r="M154" s="44"/>
      <c r="O154" s="208"/>
      <c r="Q154" s="44"/>
      <c r="R154" s="202"/>
      <c r="S154" s="44"/>
      <c r="U154" s="44"/>
      <c r="W154" s="92"/>
      <c r="Y154" s="201"/>
      <c r="AA154" s="341"/>
      <c r="AB154" s="202"/>
      <c r="AC154" s="341"/>
      <c r="AE154" s="341"/>
      <c r="AF154" s="106"/>
      <c r="AG154" s="341"/>
      <c r="AH154" s="341"/>
      <c r="AI154" s="341"/>
      <c r="AJ154" s="341"/>
    </row>
    <row r="155" spans="1:36" x14ac:dyDescent="0.3">
      <c r="A155" s="453" t="s">
        <v>136</v>
      </c>
      <c r="B155" s="341" t="s">
        <v>26</v>
      </c>
      <c r="C155" s="90">
        <v>34378</v>
      </c>
      <c r="D155" s="55">
        <v>0.46380917688644246</v>
      </c>
      <c r="E155" s="208">
        <v>34459</v>
      </c>
      <c r="F155" s="45">
        <v>0.46357606984784683</v>
      </c>
      <c r="G155" s="44">
        <v>81</v>
      </c>
      <c r="H155" s="202">
        <v>2.3561580080283901E-3</v>
      </c>
      <c r="I155" s="44">
        <v>36918</v>
      </c>
      <c r="J155" s="45">
        <v>0.45032934862161506</v>
      </c>
      <c r="K155" s="44">
        <v>2459</v>
      </c>
      <c r="L155" s="106">
        <v>7.1360167155169907E-2</v>
      </c>
      <c r="M155" s="44">
        <v>28319</v>
      </c>
      <c r="N155" s="45">
        <v>0.45900000000000002</v>
      </c>
      <c r="O155" s="208">
        <v>28838</v>
      </c>
      <c r="P155" s="45">
        <v>0.45800000000000002</v>
      </c>
      <c r="Q155" s="341">
        <v>519</v>
      </c>
      <c r="R155" s="202">
        <v>1.7999999999999999E-2</v>
      </c>
      <c r="S155" s="44">
        <v>30745</v>
      </c>
      <c r="T155" s="45">
        <v>0.44600000000000001</v>
      </c>
      <c r="U155" s="44">
        <v>1907</v>
      </c>
      <c r="V155" s="45">
        <v>6.6000000000000003E-2</v>
      </c>
      <c r="W155" s="90">
        <v>7583</v>
      </c>
      <c r="X155" s="45">
        <v>0.48599999999999999</v>
      </c>
      <c r="Y155" s="208">
        <v>6874</v>
      </c>
      <c r="Z155" s="45">
        <v>0.49099999999999999</v>
      </c>
      <c r="AA155" s="341">
        <v>-709</v>
      </c>
      <c r="AB155" s="202">
        <v>-9.2999999999999999E-2</v>
      </c>
      <c r="AC155" s="44">
        <v>7521</v>
      </c>
      <c r="AD155" s="45">
        <v>0.47</v>
      </c>
      <c r="AE155" s="341">
        <v>647</v>
      </c>
      <c r="AF155" s="106">
        <v>9.4E-2</v>
      </c>
      <c r="AG155" s="341"/>
      <c r="AH155" s="341"/>
      <c r="AI155" s="341"/>
      <c r="AJ155" s="341"/>
    </row>
    <row r="156" spans="1:36" x14ac:dyDescent="0.3">
      <c r="A156" s="453"/>
      <c r="B156" s="341" t="s">
        <v>27</v>
      </c>
      <c r="C156" s="90">
        <v>37623</v>
      </c>
      <c r="D156" s="55">
        <v>0.50758894240498642</v>
      </c>
      <c r="E156" s="208">
        <v>37678</v>
      </c>
      <c r="F156" s="45">
        <v>0.50688119677666721</v>
      </c>
      <c r="G156" s="44">
        <v>55</v>
      </c>
      <c r="H156" s="202">
        <v>1.4618717274007922E-3</v>
      </c>
      <c r="I156" s="44">
        <v>42263</v>
      </c>
      <c r="J156" s="45">
        <v>0.5155281776042937</v>
      </c>
      <c r="K156" s="44">
        <v>4585</v>
      </c>
      <c r="L156" s="106">
        <v>0.12168904931259621</v>
      </c>
      <c r="M156" s="44">
        <v>31435</v>
      </c>
      <c r="N156" s="45">
        <v>0.51</v>
      </c>
      <c r="O156" s="208">
        <v>32194</v>
      </c>
      <c r="P156" s="45">
        <v>0.51100000000000001</v>
      </c>
      <c r="Q156" s="341">
        <v>759</v>
      </c>
      <c r="R156" s="202">
        <v>2.4E-2</v>
      </c>
      <c r="S156" s="44">
        <v>35651</v>
      </c>
      <c r="T156" s="45">
        <v>0.51800000000000002</v>
      </c>
      <c r="U156" s="44">
        <v>3457</v>
      </c>
      <c r="V156" s="45">
        <v>0.107</v>
      </c>
      <c r="W156" s="90">
        <v>7683</v>
      </c>
      <c r="X156" s="45">
        <v>0.49299999999999999</v>
      </c>
      <c r="Y156" s="208">
        <v>6818</v>
      </c>
      <c r="Z156" s="45">
        <v>0.48699999999999999</v>
      </c>
      <c r="AA156" s="341">
        <v>-865</v>
      </c>
      <c r="AB156" s="202">
        <v>-0.113</v>
      </c>
      <c r="AC156" s="44">
        <v>8085</v>
      </c>
      <c r="AD156" s="45">
        <v>0.505</v>
      </c>
      <c r="AE156" s="44">
        <v>1267</v>
      </c>
      <c r="AF156" s="106">
        <v>0.186</v>
      </c>
      <c r="AG156" s="341"/>
      <c r="AH156" s="341"/>
      <c r="AI156" s="341"/>
      <c r="AJ156" s="341"/>
    </row>
    <row r="157" spans="1:36" x14ac:dyDescent="0.3">
      <c r="A157" s="453"/>
      <c r="B157" s="341" t="s">
        <v>21</v>
      </c>
      <c r="C157" s="90">
        <v>2120</v>
      </c>
      <c r="D157" s="55">
        <v>2.8601880708571122E-2</v>
      </c>
      <c r="E157" s="208">
        <v>2196</v>
      </c>
      <c r="F157" s="45">
        <v>2.9542733375485988E-2</v>
      </c>
      <c r="G157" s="44">
        <v>76</v>
      </c>
      <c r="H157" s="202">
        <v>3.5849056603773584E-2</v>
      </c>
      <c r="I157" s="44">
        <v>2799</v>
      </c>
      <c r="J157" s="45">
        <v>3.4142473774091242E-2</v>
      </c>
      <c r="K157" s="44">
        <v>603</v>
      </c>
      <c r="L157" s="106">
        <v>0.27459016393442626</v>
      </c>
      <c r="M157" s="44">
        <v>1878</v>
      </c>
      <c r="N157" s="45">
        <v>0.03</v>
      </c>
      <c r="O157" s="208">
        <v>1958</v>
      </c>
      <c r="P157" s="45">
        <v>3.1E-2</v>
      </c>
      <c r="Q157" s="341">
        <v>80</v>
      </c>
      <c r="R157" s="202">
        <v>4.2999999999999997E-2</v>
      </c>
      <c r="S157" s="44">
        <v>2485</v>
      </c>
      <c r="T157" s="45">
        <v>3.5999999999999997E-2</v>
      </c>
      <c r="U157" s="341">
        <v>527</v>
      </c>
      <c r="V157" s="45">
        <v>0.26900000000000002</v>
      </c>
      <c r="W157" s="92">
        <v>325</v>
      </c>
      <c r="X157" s="45">
        <v>2.1000000000000001E-2</v>
      </c>
      <c r="Y157" s="201">
        <v>306</v>
      </c>
      <c r="Z157" s="45">
        <v>2.1999999999999999E-2</v>
      </c>
      <c r="AA157" s="341">
        <v>-19</v>
      </c>
      <c r="AB157" s="202">
        <v>-5.8000000000000003E-2</v>
      </c>
      <c r="AC157" s="341">
        <v>393</v>
      </c>
      <c r="AD157" s="45">
        <v>2.5000000000000001E-2</v>
      </c>
      <c r="AE157" s="341">
        <v>87</v>
      </c>
      <c r="AF157" s="106">
        <v>0.28399999999999997</v>
      </c>
      <c r="AG157" s="341"/>
      <c r="AH157" s="341"/>
      <c r="AI157" s="341"/>
      <c r="AJ157" s="341"/>
    </row>
    <row r="158" spans="1:36" x14ac:dyDescent="0.3">
      <c r="A158" s="453"/>
      <c r="B158" s="341" t="s">
        <v>22</v>
      </c>
      <c r="C158" s="90">
        <v>74121</v>
      </c>
      <c r="D158" s="55">
        <v>1</v>
      </c>
      <c r="E158" s="208">
        <v>74333</v>
      </c>
      <c r="F158" s="45">
        <v>1</v>
      </c>
      <c r="G158" s="44">
        <v>212</v>
      </c>
      <c r="H158" s="202">
        <v>2.8601880708571119E-3</v>
      </c>
      <c r="I158" s="44">
        <v>81980</v>
      </c>
      <c r="J158" s="45">
        <v>1</v>
      </c>
      <c r="K158" s="44">
        <v>7647</v>
      </c>
      <c r="L158" s="106">
        <v>0.10287490078430846</v>
      </c>
      <c r="M158" s="44">
        <v>61632</v>
      </c>
      <c r="N158" s="45">
        <v>1</v>
      </c>
      <c r="O158" s="208">
        <v>62990</v>
      </c>
      <c r="P158" s="45">
        <v>1</v>
      </c>
      <c r="Q158" s="44">
        <v>1358</v>
      </c>
      <c r="R158" s="202">
        <v>2.1999999999999999E-2</v>
      </c>
      <c r="S158" s="44">
        <v>68881</v>
      </c>
      <c r="T158" s="45">
        <v>1</v>
      </c>
      <c r="U158" s="44">
        <v>5891</v>
      </c>
      <c r="V158" s="45">
        <v>9.4E-2</v>
      </c>
      <c r="W158" s="90">
        <v>15591</v>
      </c>
      <c r="X158" s="45">
        <v>1</v>
      </c>
      <c r="Y158" s="208">
        <v>13998</v>
      </c>
      <c r="Z158" s="45">
        <v>1</v>
      </c>
      <c r="AA158" s="44">
        <v>-1593</v>
      </c>
      <c r="AB158" s="202">
        <v>-0.10199999999999999</v>
      </c>
      <c r="AC158" s="44">
        <v>15999</v>
      </c>
      <c r="AD158" s="45">
        <v>1</v>
      </c>
      <c r="AE158" s="44">
        <v>2001</v>
      </c>
      <c r="AF158" s="106">
        <v>0.14299999999999999</v>
      </c>
      <c r="AG158" s="341"/>
      <c r="AH158" s="341"/>
      <c r="AI158" s="341"/>
      <c r="AJ158" s="341"/>
    </row>
    <row r="159" spans="1:36" x14ac:dyDescent="0.3">
      <c r="A159" s="450" t="s">
        <v>137</v>
      </c>
      <c r="B159" s="341" t="s">
        <v>26</v>
      </c>
      <c r="C159" s="111">
        <v>10505</v>
      </c>
      <c r="D159" s="55">
        <v>0.45132325141776936</v>
      </c>
      <c r="E159" s="214">
        <v>10589</v>
      </c>
      <c r="F159" s="45">
        <v>0.44881956512524901</v>
      </c>
      <c r="G159" s="292">
        <v>84</v>
      </c>
      <c r="H159" s="215">
        <v>8.0000000000000002E-3</v>
      </c>
      <c r="I159" s="61">
        <v>12007</v>
      </c>
      <c r="J159" s="45">
        <v>0.43558860874297117</v>
      </c>
      <c r="K159" s="61">
        <v>1418</v>
      </c>
      <c r="L159" s="108">
        <v>0.13400000000000001</v>
      </c>
      <c r="M159" s="61">
        <v>8648</v>
      </c>
      <c r="N159" s="82">
        <v>0.44940000000000002</v>
      </c>
      <c r="O159" s="214">
        <v>8867</v>
      </c>
      <c r="P159" s="82">
        <v>0.44450000000000001</v>
      </c>
      <c r="Q159" s="292">
        <v>219</v>
      </c>
      <c r="R159" s="215">
        <v>2.53E-2</v>
      </c>
      <c r="S159" s="61">
        <v>9909</v>
      </c>
      <c r="T159" s="82">
        <v>0.43309999999999998</v>
      </c>
      <c r="U159" s="61">
        <v>1042</v>
      </c>
      <c r="V159" s="82">
        <v>0.11749999999999999</v>
      </c>
      <c r="W159" s="111">
        <v>2315</v>
      </c>
      <c r="X159" s="82">
        <v>0.46100000000000002</v>
      </c>
      <c r="Y159" s="214">
        <v>2127</v>
      </c>
      <c r="Z159" s="82">
        <v>0.46739999999999998</v>
      </c>
      <c r="AA159" s="292">
        <v>-188</v>
      </c>
      <c r="AB159" s="215">
        <v>-8.1199999999999994E-2</v>
      </c>
      <c r="AC159" s="61">
        <v>2557</v>
      </c>
      <c r="AD159" s="82">
        <v>0.44359999999999999</v>
      </c>
      <c r="AE159" s="292">
        <v>430</v>
      </c>
      <c r="AF159" s="108">
        <v>0.20219999999999999</v>
      </c>
      <c r="AG159" s="341"/>
      <c r="AH159" s="341"/>
      <c r="AI159" s="341"/>
      <c r="AJ159" s="341"/>
    </row>
    <row r="160" spans="1:36" x14ac:dyDescent="0.3">
      <c r="A160" s="450"/>
      <c r="B160" s="341" t="s">
        <v>27</v>
      </c>
      <c r="C160" s="111">
        <v>12021</v>
      </c>
      <c r="D160" s="55">
        <v>0.51645471730537895</v>
      </c>
      <c r="E160" s="214">
        <v>12152</v>
      </c>
      <c r="F160" s="45">
        <v>0.5150680286525664</v>
      </c>
      <c r="G160" s="292">
        <v>131</v>
      </c>
      <c r="H160" s="215">
        <v>1.0999999999999999E-2</v>
      </c>
      <c r="I160" s="61">
        <v>14523</v>
      </c>
      <c r="J160" s="45">
        <v>0.52686377652820604</v>
      </c>
      <c r="K160" s="61">
        <v>2371</v>
      </c>
      <c r="L160" s="108">
        <v>0.19500000000000001</v>
      </c>
      <c r="M160" s="61">
        <v>9924</v>
      </c>
      <c r="N160" s="82">
        <v>0.51570000000000005</v>
      </c>
      <c r="O160" s="214">
        <v>10314</v>
      </c>
      <c r="P160" s="82">
        <v>0.5171</v>
      </c>
      <c r="Q160" s="292">
        <v>390</v>
      </c>
      <c r="R160" s="215">
        <v>3.9300000000000002E-2</v>
      </c>
      <c r="S160" s="61">
        <v>12071</v>
      </c>
      <c r="T160" s="82">
        <v>0.52759999999999996</v>
      </c>
      <c r="U160" s="61">
        <v>1757</v>
      </c>
      <c r="V160" s="82">
        <v>0.1704</v>
      </c>
      <c r="W160" s="111">
        <v>2600</v>
      </c>
      <c r="X160" s="82">
        <v>0.51770000000000005</v>
      </c>
      <c r="Y160" s="214">
        <v>2320</v>
      </c>
      <c r="Z160" s="82">
        <v>0.50980000000000003</v>
      </c>
      <c r="AA160" s="292">
        <v>-280</v>
      </c>
      <c r="AB160" s="215">
        <v>-0.1077</v>
      </c>
      <c r="AC160" s="61">
        <v>3036</v>
      </c>
      <c r="AD160" s="82">
        <v>0.52669999999999995</v>
      </c>
      <c r="AE160" s="292">
        <v>716</v>
      </c>
      <c r="AF160" s="108">
        <v>0.30859999999999999</v>
      </c>
      <c r="AG160" s="341"/>
      <c r="AH160" s="341"/>
      <c r="AI160" s="341"/>
      <c r="AJ160" s="341"/>
    </row>
    <row r="161" spans="1:36" x14ac:dyDescent="0.3">
      <c r="A161" s="450"/>
      <c r="B161" s="341" t="s">
        <v>21</v>
      </c>
      <c r="C161" s="176">
        <v>750</v>
      </c>
      <c r="D161" s="55">
        <v>3.2222031276851693E-2</v>
      </c>
      <c r="E161" s="227">
        <v>852</v>
      </c>
      <c r="F161" s="45">
        <v>3.6112406222184548E-2</v>
      </c>
      <c r="G161" s="292">
        <v>102</v>
      </c>
      <c r="H161" s="215">
        <v>0.13600000000000001</v>
      </c>
      <c r="I161" s="61">
        <v>1035</v>
      </c>
      <c r="J161" s="45">
        <v>3.754761472882278E-2</v>
      </c>
      <c r="K161" s="292">
        <v>183</v>
      </c>
      <c r="L161" s="108">
        <v>0.215</v>
      </c>
      <c r="M161" s="292">
        <v>670</v>
      </c>
      <c r="N161" s="82">
        <v>3.4799999999999998E-2</v>
      </c>
      <c r="O161" s="227">
        <v>766</v>
      </c>
      <c r="P161" s="82">
        <v>3.8399999999999997E-2</v>
      </c>
      <c r="Q161" s="292">
        <v>96</v>
      </c>
      <c r="R161" s="215">
        <v>0.14330000000000001</v>
      </c>
      <c r="S161" s="292">
        <v>899</v>
      </c>
      <c r="T161" s="82">
        <v>3.9300000000000002E-2</v>
      </c>
      <c r="U161" s="292">
        <v>133</v>
      </c>
      <c r="V161" s="82">
        <v>0.1736</v>
      </c>
      <c r="W161" s="176">
        <v>107</v>
      </c>
      <c r="X161" s="82">
        <v>2.1299999999999999E-2</v>
      </c>
      <c r="Y161" s="227">
        <v>104</v>
      </c>
      <c r="Z161" s="82">
        <v>2.29E-2</v>
      </c>
      <c r="AA161" s="292">
        <v>-3</v>
      </c>
      <c r="AB161" s="215">
        <v>-2.8000000000000001E-2</v>
      </c>
      <c r="AC161" s="292">
        <v>171</v>
      </c>
      <c r="AD161" s="82">
        <v>2.9700000000000001E-2</v>
      </c>
      <c r="AE161" s="292">
        <v>67</v>
      </c>
      <c r="AF161" s="108">
        <v>0.64419999999999999</v>
      </c>
      <c r="AG161" s="341"/>
      <c r="AH161" s="341"/>
      <c r="AI161" s="341"/>
      <c r="AJ161" s="341"/>
    </row>
    <row r="162" spans="1:36" x14ac:dyDescent="0.3">
      <c r="A162" s="450"/>
      <c r="B162" s="341" t="s">
        <v>22</v>
      </c>
      <c r="C162" s="90">
        <v>23276</v>
      </c>
      <c r="D162" s="55">
        <v>1</v>
      </c>
      <c r="E162" s="208">
        <v>23593</v>
      </c>
      <c r="F162" s="45">
        <v>1</v>
      </c>
      <c r="G162" s="44">
        <v>317</v>
      </c>
      <c r="H162" s="202">
        <v>1.3619178553015983E-2</v>
      </c>
      <c r="I162" s="44">
        <v>27565</v>
      </c>
      <c r="J162" s="45">
        <v>1</v>
      </c>
      <c r="K162" s="44">
        <v>3972</v>
      </c>
      <c r="L162" s="106">
        <v>0.16835502055694485</v>
      </c>
      <c r="M162" s="61">
        <v>19242</v>
      </c>
      <c r="N162" s="82">
        <v>1</v>
      </c>
      <c r="O162" s="214">
        <v>19947</v>
      </c>
      <c r="P162" s="82">
        <v>1</v>
      </c>
      <c r="Q162" s="292">
        <v>705</v>
      </c>
      <c r="R162" s="215">
        <v>3.6600000000000001E-2</v>
      </c>
      <c r="S162" s="61">
        <v>22879</v>
      </c>
      <c r="T162" s="82">
        <v>1</v>
      </c>
      <c r="U162" s="61">
        <v>2932</v>
      </c>
      <c r="V162" s="82">
        <v>0.14699999999999999</v>
      </c>
      <c r="W162" s="111">
        <v>5022</v>
      </c>
      <c r="X162" s="82">
        <v>1</v>
      </c>
      <c r="Y162" s="214">
        <v>4551</v>
      </c>
      <c r="Z162" s="82">
        <v>1</v>
      </c>
      <c r="AA162" s="292">
        <v>-471</v>
      </c>
      <c r="AB162" s="215">
        <v>-9.3799999999999994E-2</v>
      </c>
      <c r="AC162" s="61">
        <v>5764</v>
      </c>
      <c r="AD162" s="82">
        <v>1</v>
      </c>
      <c r="AE162" s="61">
        <v>1213</v>
      </c>
      <c r="AF162" s="108">
        <v>0.26650000000000001</v>
      </c>
      <c r="AG162" s="341"/>
      <c r="AH162" s="341"/>
      <c r="AI162" s="341"/>
      <c r="AJ162" s="341"/>
    </row>
    <row r="163" spans="1:36" x14ac:dyDescent="0.3">
      <c r="A163" s="450" t="s">
        <v>138</v>
      </c>
      <c r="B163" s="341" t="s">
        <v>26</v>
      </c>
      <c r="C163" s="111">
        <v>23873</v>
      </c>
      <c r="D163" s="55">
        <v>0.46952502704297372</v>
      </c>
      <c r="E163" s="214">
        <v>23870</v>
      </c>
      <c r="F163" s="45">
        <v>0.47043752463539612</v>
      </c>
      <c r="G163" s="292">
        <v>-3</v>
      </c>
      <c r="H163" s="215">
        <v>0</v>
      </c>
      <c r="I163" s="61">
        <v>24911</v>
      </c>
      <c r="J163" s="45">
        <v>0.4577965634475788</v>
      </c>
      <c r="K163" s="61">
        <v>1041</v>
      </c>
      <c r="L163" s="108">
        <v>4.3999999999999997E-2</v>
      </c>
      <c r="M163" s="61">
        <v>19671</v>
      </c>
      <c r="N163" s="82">
        <v>0.46400000000000002</v>
      </c>
      <c r="O163" s="214">
        <v>19971</v>
      </c>
      <c r="P163" s="82">
        <v>0.46400000000000002</v>
      </c>
      <c r="Q163" s="292">
        <v>300</v>
      </c>
      <c r="R163" s="215">
        <v>1.5299999999999999E-2</v>
      </c>
      <c r="S163" s="61">
        <v>20836</v>
      </c>
      <c r="T163" s="82">
        <v>0.45290000000000002</v>
      </c>
      <c r="U163" s="292">
        <v>865</v>
      </c>
      <c r="V163" s="82">
        <v>4.3299999999999998E-2</v>
      </c>
      <c r="W163" s="111">
        <v>5268</v>
      </c>
      <c r="X163" s="82">
        <v>0.49840000000000001</v>
      </c>
      <c r="Y163" s="214">
        <v>4747</v>
      </c>
      <c r="Z163" s="82">
        <v>0.50249999999999995</v>
      </c>
      <c r="AA163" s="292">
        <v>-521</v>
      </c>
      <c r="AB163" s="215">
        <v>-9.8900000000000002E-2</v>
      </c>
      <c r="AC163" s="61">
        <v>4964</v>
      </c>
      <c r="AD163" s="82">
        <v>0.48499999999999999</v>
      </c>
      <c r="AE163" s="292">
        <v>217</v>
      </c>
      <c r="AF163" s="108">
        <v>4.5699999999999998E-2</v>
      </c>
      <c r="AG163" s="341"/>
      <c r="AH163" s="341"/>
      <c r="AI163" s="341"/>
      <c r="AJ163" s="341"/>
    </row>
    <row r="164" spans="1:36" x14ac:dyDescent="0.3">
      <c r="A164" s="450"/>
      <c r="B164" s="341" t="s">
        <v>27</v>
      </c>
      <c r="C164" s="111">
        <v>25602</v>
      </c>
      <c r="D164" s="55">
        <v>0.50353033729963614</v>
      </c>
      <c r="E164" s="214">
        <v>25526</v>
      </c>
      <c r="F164" s="45">
        <v>0.50307449743791877</v>
      </c>
      <c r="G164" s="292">
        <v>-76</v>
      </c>
      <c r="H164" s="215">
        <v>-3.0000000000000001E-3</v>
      </c>
      <c r="I164" s="61">
        <v>27740</v>
      </c>
      <c r="J164" s="45">
        <v>0.50978590462188733</v>
      </c>
      <c r="K164" s="61">
        <v>2214</v>
      </c>
      <c r="L164" s="108">
        <v>8.6999999999999994E-2</v>
      </c>
      <c r="M164" s="61">
        <v>21511</v>
      </c>
      <c r="N164" s="82">
        <v>0.50749999999999995</v>
      </c>
      <c r="O164" s="214">
        <v>21880</v>
      </c>
      <c r="P164" s="82">
        <v>0.50829999999999997</v>
      </c>
      <c r="Q164" s="292">
        <v>369</v>
      </c>
      <c r="R164" s="215">
        <v>1.72E-2</v>
      </c>
      <c r="S164" s="61">
        <v>23580</v>
      </c>
      <c r="T164" s="82">
        <v>0.51259999999999994</v>
      </c>
      <c r="U164" s="61">
        <v>1700</v>
      </c>
      <c r="V164" s="82">
        <v>7.7700000000000005E-2</v>
      </c>
      <c r="W164" s="111">
        <v>5083</v>
      </c>
      <c r="X164" s="82">
        <v>0.48089999999999999</v>
      </c>
      <c r="Y164" s="214">
        <v>4498</v>
      </c>
      <c r="Z164" s="82">
        <v>0.47610000000000002</v>
      </c>
      <c r="AA164" s="292">
        <v>-585</v>
      </c>
      <c r="AB164" s="215">
        <v>-0.11509999999999999</v>
      </c>
      <c r="AC164" s="61">
        <v>5049</v>
      </c>
      <c r="AD164" s="82">
        <v>0.49330000000000002</v>
      </c>
      <c r="AE164" s="292">
        <v>551</v>
      </c>
      <c r="AF164" s="353">
        <v>0.122499</v>
      </c>
      <c r="AG164" s="44"/>
      <c r="AH164" s="341"/>
      <c r="AI164" s="341"/>
      <c r="AJ164" s="341"/>
    </row>
    <row r="165" spans="1:36" x14ac:dyDescent="0.3">
      <c r="A165" s="450"/>
      <c r="B165" s="341" t="s">
        <v>21</v>
      </c>
      <c r="C165" s="111">
        <v>1370</v>
      </c>
      <c r="D165" s="55">
        <v>2.6944635657390106E-2</v>
      </c>
      <c r="E165" s="214">
        <v>1344</v>
      </c>
      <c r="F165" s="45">
        <v>2.6487977926685061E-2</v>
      </c>
      <c r="G165" s="292">
        <v>-26</v>
      </c>
      <c r="H165" s="215">
        <v>-1.9E-2</v>
      </c>
      <c r="I165" s="61">
        <v>1764</v>
      </c>
      <c r="J165" s="45">
        <v>3.2417531930533858E-2</v>
      </c>
      <c r="K165" s="292">
        <v>420</v>
      </c>
      <c r="L165" s="108">
        <v>0.313</v>
      </c>
      <c r="M165" s="61">
        <v>1208</v>
      </c>
      <c r="N165" s="82">
        <v>2.8500000000000001E-2</v>
      </c>
      <c r="O165" s="214">
        <v>1192</v>
      </c>
      <c r="P165" s="82">
        <v>2.7699999999999999E-2</v>
      </c>
      <c r="Q165" s="292">
        <v>-16</v>
      </c>
      <c r="R165" s="215">
        <v>-1.32E-2</v>
      </c>
      <c r="S165" s="61">
        <v>1586</v>
      </c>
      <c r="T165" s="82">
        <v>3.4500000000000003E-2</v>
      </c>
      <c r="U165" s="292">
        <v>394</v>
      </c>
      <c r="V165" s="82">
        <v>0.33050000000000002</v>
      </c>
      <c r="W165" s="176">
        <v>218</v>
      </c>
      <c r="X165" s="82">
        <v>2.06E-2</v>
      </c>
      <c r="Y165" s="227">
        <v>202</v>
      </c>
      <c r="Z165" s="82">
        <v>2.1399999999999999E-2</v>
      </c>
      <c r="AA165" s="292">
        <v>-16</v>
      </c>
      <c r="AB165" s="215">
        <v>-7.3400000000000007E-2</v>
      </c>
      <c r="AC165" s="292">
        <v>222</v>
      </c>
      <c r="AD165" s="82">
        <v>2.1700000000000001E-2</v>
      </c>
      <c r="AE165" s="292">
        <v>20</v>
      </c>
      <c r="AF165" s="108">
        <v>9.9000000000000005E-2</v>
      </c>
      <c r="AG165" s="341"/>
      <c r="AH165" s="341"/>
      <c r="AI165" s="341"/>
      <c r="AJ165" s="341"/>
    </row>
    <row r="166" spans="1:36" x14ac:dyDescent="0.3">
      <c r="A166" s="450"/>
      <c r="B166" s="341" t="s">
        <v>22</v>
      </c>
      <c r="C166" s="90">
        <v>50845</v>
      </c>
      <c r="D166" s="55">
        <v>1</v>
      </c>
      <c r="E166" s="208">
        <v>50740</v>
      </c>
      <c r="F166" s="45">
        <v>1</v>
      </c>
      <c r="G166" s="44">
        <v>-105</v>
      </c>
      <c r="H166" s="202">
        <v>-2.0650998131576358E-3</v>
      </c>
      <c r="I166" s="44">
        <v>54415</v>
      </c>
      <c r="J166" s="45">
        <v>1</v>
      </c>
      <c r="K166" s="44">
        <v>3675</v>
      </c>
      <c r="L166" s="106">
        <v>7.2428064643279458E-2</v>
      </c>
      <c r="M166" s="61">
        <v>42390</v>
      </c>
      <c r="N166" s="82">
        <v>1</v>
      </c>
      <c r="O166" s="214">
        <v>43043</v>
      </c>
      <c r="P166" s="82">
        <v>1</v>
      </c>
      <c r="Q166" s="292">
        <v>653</v>
      </c>
      <c r="R166" s="215">
        <v>1.54E-2</v>
      </c>
      <c r="S166" s="61">
        <v>46002</v>
      </c>
      <c r="T166" s="82">
        <v>1</v>
      </c>
      <c r="U166" s="61">
        <v>2959</v>
      </c>
      <c r="V166" s="82">
        <v>6.8699999999999997E-2</v>
      </c>
      <c r="W166" s="111">
        <v>10569</v>
      </c>
      <c r="X166" s="82">
        <v>1</v>
      </c>
      <c r="Y166" s="214">
        <v>9447</v>
      </c>
      <c r="Z166" s="82">
        <v>1</v>
      </c>
      <c r="AA166" s="61">
        <v>-1122</v>
      </c>
      <c r="AB166" s="215">
        <v>-0.1062</v>
      </c>
      <c r="AC166" s="61">
        <v>10235</v>
      </c>
      <c r="AD166" s="82">
        <v>1</v>
      </c>
      <c r="AE166" s="292">
        <v>788</v>
      </c>
      <c r="AF166" s="108">
        <v>8.3400000000000002E-2</v>
      </c>
      <c r="AG166" s="341"/>
      <c r="AH166" s="341"/>
      <c r="AI166" s="341"/>
      <c r="AJ166" s="341"/>
    </row>
    <row r="167" spans="1:36" x14ac:dyDescent="0.3">
      <c r="A167" s="450" t="s">
        <v>139</v>
      </c>
      <c r="B167" s="341" t="s">
        <v>26</v>
      </c>
      <c r="C167" s="90">
        <v>76546</v>
      </c>
      <c r="D167" s="55">
        <v>0.43790367331994667</v>
      </c>
      <c r="E167" s="208">
        <v>74455</v>
      </c>
      <c r="F167" s="45">
        <v>0.43641233947024449</v>
      </c>
      <c r="G167" s="44">
        <v>-2091</v>
      </c>
      <c r="H167" s="202">
        <v>-2.731690748046926E-2</v>
      </c>
      <c r="I167" s="44">
        <v>71798</v>
      </c>
      <c r="J167" s="45">
        <v>0.42042852709183642</v>
      </c>
      <c r="K167" s="44">
        <v>-2657</v>
      </c>
      <c r="L167" s="106">
        <v>-3.5685984823047481E-2</v>
      </c>
      <c r="M167" s="44">
        <v>58975</v>
      </c>
      <c r="N167" s="45">
        <v>0.438</v>
      </c>
      <c r="O167" s="208">
        <v>57830</v>
      </c>
      <c r="P167" s="45">
        <v>0.437</v>
      </c>
      <c r="Q167" s="44">
        <v>-1145</v>
      </c>
      <c r="R167" s="202">
        <v>-1.9E-2</v>
      </c>
      <c r="S167" s="44">
        <v>55836</v>
      </c>
      <c r="T167" s="45">
        <v>0.42299999999999999</v>
      </c>
      <c r="U167" s="44">
        <v>-1994</v>
      </c>
      <c r="V167" s="45">
        <v>-3.4000000000000002E-2</v>
      </c>
      <c r="W167" s="90">
        <v>20198</v>
      </c>
      <c r="X167" s="45">
        <v>0.436</v>
      </c>
      <c r="Y167" s="208">
        <v>19146</v>
      </c>
      <c r="Z167" s="45">
        <v>0.438</v>
      </c>
      <c r="AA167" s="44">
        <v>-1052</v>
      </c>
      <c r="AB167" s="202">
        <v>-5.1999999999999998E-2</v>
      </c>
      <c r="AC167" s="44">
        <v>18260</v>
      </c>
      <c r="AD167" s="45">
        <v>0.41299999999999998</v>
      </c>
      <c r="AE167" s="341">
        <v>-886</v>
      </c>
      <c r="AF167" s="106">
        <v>-4.5999999999999999E-2</v>
      </c>
      <c r="AG167" s="341"/>
      <c r="AH167" s="341"/>
      <c r="AI167" s="341"/>
      <c r="AJ167" s="341"/>
    </row>
    <row r="168" spans="1:36" x14ac:dyDescent="0.3">
      <c r="A168" s="450"/>
      <c r="B168" s="341" t="s">
        <v>27</v>
      </c>
      <c r="C168" s="90">
        <v>95042</v>
      </c>
      <c r="D168" s="55">
        <v>0.54371542496896474</v>
      </c>
      <c r="E168" s="208">
        <v>92908</v>
      </c>
      <c r="F168" s="45">
        <v>0.54457320039623225</v>
      </c>
      <c r="G168" s="44">
        <v>-2134</v>
      </c>
      <c r="H168" s="202">
        <v>-2.2453231203047073E-2</v>
      </c>
      <c r="I168" s="44">
        <v>95481</v>
      </c>
      <c r="J168" s="45">
        <v>0.55911718031750124</v>
      </c>
      <c r="K168" s="44">
        <v>2573</v>
      </c>
      <c r="L168" s="106">
        <v>2.7694062943987602E-2</v>
      </c>
      <c r="M168" s="44">
        <v>72995</v>
      </c>
      <c r="N168" s="45">
        <v>0.54300000000000004</v>
      </c>
      <c r="O168" s="208">
        <v>71992</v>
      </c>
      <c r="P168" s="45">
        <v>0.54400000000000004</v>
      </c>
      <c r="Q168" s="44">
        <v>-1003</v>
      </c>
      <c r="R168" s="202">
        <v>-1.4E-2</v>
      </c>
      <c r="S168" s="44">
        <v>73291</v>
      </c>
      <c r="T168" s="45">
        <v>0.55600000000000005</v>
      </c>
      <c r="U168" s="44">
        <v>1299</v>
      </c>
      <c r="V168" s="45">
        <v>1.7999999999999999E-2</v>
      </c>
      <c r="W168" s="90">
        <v>25314</v>
      </c>
      <c r="X168" s="45">
        <v>0.54700000000000004</v>
      </c>
      <c r="Y168" s="208">
        <v>23783</v>
      </c>
      <c r="Z168" s="45">
        <v>0.54400000000000004</v>
      </c>
      <c r="AA168" s="44">
        <v>-1531</v>
      </c>
      <c r="AB168" s="202">
        <v>-0.06</v>
      </c>
      <c r="AC168" s="44">
        <v>25070</v>
      </c>
      <c r="AD168" s="45">
        <v>0.56699999999999995</v>
      </c>
      <c r="AE168" s="44">
        <v>1287</v>
      </c>
      <c r="AF168" s="106">
        <v>5.3999999999999999E-2</v>
      </c>
      <c r="AG168" s="341"/>
      <c r="AH168" s="341"/>
      <c r="AI168" s="341"/>
      <c r="AJ168" s="341"/>
    </row>
    <row r="169" spans="1:36" x14ac:dyDescent="0.3">
      <c r="A169" s="450"/>
      <c r="B169" s="341" t="s">
        <v>21</v>
      </c>
      <c r="C169" s="90">
        <v>3213</v>
      </c>
      <c r="D169" s="55">
        <v>1.838090171108861E-2</v>
      </c>
      <c r="E169" s="208">
        <v>3244</v>
      </c>
      <c r="F169" s="45">
        <v>1.9014460133523245E-2</v>
      </c>
      <c r="G169" s="44">
        <v>31</v>
      </c>
      <c r="H169" s="202">
        <v>9.648303765950824E-3</v>
      </c>
      <c r="I169" s="44">
        <v>3493</v>
      </c>
      <c r="J169" s="45">
        <v>2.0454292590662348E-2</v>
      </c>
      <c r="K169" s="44">
        <v>249</v>
      </c>
      <c r="L169" s="106">
        <v>7.6757090012330456E-2</v>
      </c>
      <c r="M169" s="44">
        <v>2529</v>
      </c>
      <c r="N169" s="45">
        <v>1.9E-2</v>
      </c>
      <c r="O169" s="208">
        <v>2554</v>
      </c>
      <c r="P169" s="45">
        <v>1.9E-2</v>
      </c>
      <c r="Q169" s="341">
        <v>25</v>
      </c>
      <c r="R169" s="202">
        <v>0.01</v>
      </c>
      <c r="S169" s="44">
        <v>2728</v>
      </c>
      <c r="T169" s="45">
        <v>2.1000000000000001E-2</v>
      </c>
      <c r="U169" s="341">
        <v>174</v>
      </c>
      <c r="V169" s="45">
        <v>6.8000000000000005E-2</v>
      </c>
      <c r="W169" s="92">
        <v>776</v>
      </c>
      <c r="X169" s="45">
        <v>1.7000000000000001E-2</v>
      </c>
      <c r="Y169" s="201">
        <v>755</v>
      </c>
      <c r="Z169" s="45">
        <v>1.7000000000000001E-2</v>
      </c>
      <c r="AA169" s="341">
        <v>-21</v>
      </c>
      <c r="AB169" s="202">
        <v>-2.7E-2</v>
      </c>
      <c r="AC169" s="341">
        <v>857</v>
      </c>
      <c r="AD169" s="45">
        <v>1.9E-2</v>
      </c>
      <c r="AE169" s="341">
        <v>102</v>
      </c>
      <c r="AF169" s="106">
        <v>0.13500000000000001</v>
      </c>
      <c r="AG169" s="341"/>
      <c r="AH169" s="341"/>
      <c r="AI169" s="341"/>
      <c r="AJ169" s="341"/>
    </row>
    <row r="170" spans="1:36" x14ac:dyDescent="0.3">
      <c r="A170" s="450"/>
      <c r="B170" s="341" t="s">
        <v>22</v>
      </c>
      <c r="C170" s="90">
        <v>174801</v>
      </c>
      <c r="D170" s="55">
        <v>1</v>
      </c>
      <c r="E170" s="208">
        <v>170607</v>
      </c>
      <c r="F170" s="45">
        <v>1</v>
      </c>
      <c r="G170" s="44">
        <v>-4194</v>
      </c>
      <c r="H170" s="202">
        <v>-2.3992997751729108E-2</v>
      </c>
      <c r="I170" s="44">
        <v>170772</v>
      </c>
      <c r="J170" s="45">
        <v>1</v>
      </c>
      <c r="K170" s="44">
        <v>165</v>
      </c>
      <c r="L170" s="106">
        <v>9.6127357025209989E-4</v>
      </c>
      <c r="M170" s="44">
        <v>134499</v>
      </c>
      <c r="N170" s="45">
        <v>1</v>
      </c>
      <c r="O170" s="208">
        <v>132376</v>
      </c>
      <c r="P170" s="45">
        <v>1</v>
      </c>
      <c r="Q170" s="44">
        <v>-2123</v>
      </c>
      <c r="R170" s="202">
        <v>-1.6E-2</v>
      </c>
      <c r="S170" s="44">
        <v>131855</v>
      </c>
      <c r="T170" s="45">
        <v>1</v>
      </c>
      <c r="U170" s="341">
        <v>-521</v>
      </c>
      <c r="V170" s="45">
        <v>-4.0000000000000001E-3</v>
      </c>
      <c r="W170" s="90">
        <v>46288</v>
      </c>
      <c r="X170" s="45">
        <v>1</v>
      </c>
      <c r="Y170" s="208">
        <v>43684</v>
      </c>
      <c r="Z170" s="45">
        <v>1</v>
      </c>
      <c r="AA170" s="44">
        <v>-2604</v>
      </c>
      <c r="AB170" s="202">
        <v>-5.6000000000000001E-2</v>
      </c>
      <c r="AC170" s="44">
        <v>44187</v>
      </c>
      <c r="AD170" s="45">
        <v>1</v>
      </c>
      <c r="AE170" s="341">
        <v>503</v>
      </c>
      <c r="AF170" s="106">
        <v>1.2E-2</v>
      </c>
      <c r="AG170" s="341"/>
      <c r="AH170" s="341"/>
      <c r="AI170" s="341"/>
      <c r="AJ170" s="341"/>
    </row>
    <row r="171" spans="1:36" x14ac:dyDescent="0.3">
      <c r="A171" s="450" t="s">
        <v>110</v>
      </c>
      <c r="B171" s="341" t="s">
        <v>26</v>
      </c>
      <c r="C171" s="90">
        <v>170335</v>
      </c>
      <c r="D171" s="55">
        <v>0.40949260276080257</v>
      </c>
      <c r="E171" s="208">
        <v>167273</v>
      </c>
      <c r="F171" s="45">
        <v>0.40688829806642129</v>
      </c>
      <c r="G171" s="44">
        <v>-3062</v>
      </c>
      <c r="H171" s="202">
        <v>-1.7976340740305869E-2</v>
      </c>
      <c r="I171" s="44">
        <v>155315</v>
      </c>
      <c r="J171" s="45">
        <v>0.39169327300881163</v>
      </c>
      <c r="K171" s="44">
        <v>-11958</v>
      </c>
      <c r="L171" s="106">
        <v>-7.1487926921858277E-2</v>
      </c>
      <c r="M171" s="44">
        <v>128348</v>
      </c>
      <c r="N171" s="45">
        <v>0.41</v>
      </c>
      <c r="O171" s="208">
        <v>126167</v>
      </c>
      <c r="P171" s="45">
        <v>0.40699999999999997</v>
      </c>
      <c r="Q171" s="44">
        <v>-2181</v>
      </c>
      <c r="R171" s="202">
        <v>-1.7000000000000001E-2</v>
      </c>
      <c r="S171" s="44">
        <v>115621</v>
      </c>
      <c r="T171" s="45">
        <v>0.39300000000000002</v>
      </c>
      <c r="U171" s="44">
        <v>-10546</v>
      </c>
      <c r="V171" s="45">
        <v>-8.4000000000000005E-2</v>
      </c>
      <c r="W171" s="90">
        <v>47706</v>
      </c>
      <c r="X171" s="45">
        <v>0.41199999999999998</v>
      </c>
      <c r="Y171" s="208">
        <v>46148</v>
      </c>
      <c r="Z171" s="45">
        <v>0.41</v>
      </c>
      <c r="AA171" s="44">
        <v>-1558</v>
      </c>
      <c r="AB171" s="202">
        <v>-3.3000000000000002E-2</v>
      </c>
      <c r="AC171" s="44">
        <v>44134</v>
      </c>
      <c r="AD171" s="45">
        <v>0.38900000000000001</v>
      </c>
      <c r="AE171" s="44">
        <v>-2014</v>
      </c>
      <c r="AF171" s="106">
        <v>-4.3999999999999997E-2</v>
      </c>
      <c r="AG171" s="341"/>
      <c r="AH171" s="341"/>
      <c r="AI171" s="341"/>
      <c r="AJ171" s="341"/>
    </row>
    <row r="172" spans="1:36" x14ac:dyDescent="0.3">
      <c r="A172" s="450"/>
      <c r="B172" s="341" t="s">
        <v>27</v>
      </c>
      <c r="C172" s="90">
        <v>238656</v>
      </c>
      <c r="D172" s="55">
        <v>0.57373679579581027</v>
      </c>
      <c r="E172" s="208">
        <v>236513</v>
      </c>
      <c r="F172" s="45">
        <v>0.5753132426666796</v>
      </c>
      <c r="G172" s="44">
        <v>-2143</v>
      </c>
      <c r="H172" s="202">
        <v>-8.9794515956020376E-3</v>
      </c>
      <c r="I172" s="44">
        <v>233753</v>
      </c>
      <c r="J172" s="45">
        <v>0.58950827444631071</v>
      </c>
      <c r="K172" s="44">
        <v>-2760</v>
      </c>
      <c r="L172" s="106">
        <v>-1.1669548819726611E-2</v>
      </c>
      <c r="M172" s="44">
        <v>179592</v>
      </c>
      <c r="N172" s="45">
        <v>0.57299999999999995</v>
      </c>
      <c r="O172" s="208">
        <v>178083</v>
      </c>
      <c r="P172" s="45">
        <v>0.57499999999999996</v>
      </c>
      <c r="Q172" s="44">
        <v>-1509</v>
      </c>
      <c r="R172" s="202">
        <v>-8.0000000000000002E-3</v>
      </c>
      <c r="S172" s="44">
        <v>172450</v>
      </c>
      <c r="T172" s="45">
        <v>0.58699999999999997</v>
      </c>
      <c r="U172" s="44">
        <v>-5633</v>
      </c>
      <c r="V172" s="45">
        <v>-3.2000000000000001E-2</v>
      </c>
      <c r="W172" s="90">
        <v>66477</v>
      </c>
      <c r="X172" s="45">
        <v>0.57399999999999995</v>
      </c>
      <c r="Y172" s="208">
        <v>64733</v>
      </c>
      <c r="Z172" s="45">
        <v>0.57499999999999996</v>
      </c>
      <c r="AA172" s="44">
        <v>-1744</v>
      </c>
      <c r="AB172" s="202">
        <v>-2.5999999999999999E-2</v>
      </c>
      <c r="AC172" s="44">
        <v>67632</v>
      </c>
      <c r="AD172" s="45">
        <v>0.59599999999999997</v>
      </c>
      <c r="AE172" s="44">
        <v>2899</v>
      </c>
      <c r="AF172" s="106">
        <v>4.4999999999999998E-2</v>
      </c>
      <c r="AG172" s="341"/>
      <c r="AH172" s="341"/>
      <c r="AI172" s="341"/>
      <c r="AJ172" s="341"/>
    </row>
    <row r="173" spans="1:36" x14ac:dyDescent="0.3">
      <c r="A173" s="450"/>
      <c r="B173" s="341" t="s">
        <v>21</v>
      </c>
      <c r="C173" s="90">
        <v>6976</v>
      </c>
      <c r="D173" s="55">
        <v>1.6770601443387202E-2</v>
      </c>
      <c r="E173" s="208">
        <v>7317</v>
      </c>
      <c r="F173" s="45">
        <v>1.7798459266899051E-2</v>
      </c>
      <c r="G173" s="44">
        <v>341</v>
      </c>
      <c r="H173" s="202">
        <v>4.8881880733944956E-2</v>
      </c>
      <c r="I173" s="44">
        <v>7454</v>
      </c>
      <c r="J173" s="45">
        <v>1.8798452544877713E-2</v>
      </c>
      <c r="K173" s="44">
        <v>137</v>
      </c>
      <c r="L173" s="106">
        <v>1.8723520568539018E-2</v>
      </c>
      <c r="M173" s="44">
        <v>5453</v>
      </c>
      <c r="N173" s="45">
        <v>1.7000000000000001E-2</v>
      </c>
      <c r="O173" s="208">
        <v>5714</v>
      </c>
      <c r="P173" s="45">
        <v>1.7999999999999999E-2</v>
      </c>
      <c r="Q173" s="341">
        <v>261</v>
      </c>
      <c r="R173" s="202">
        <v>4.8000000000000001E-2</v>
      </c>
      <c r="S173" s="44">
        <v>5801</v>
      </c>
      <c r="T173" s="45">
        <v>0.02</v>
      </c>
      <c r="U173" s="341">
        <v>87</v>
      </c>
      <c r="V173" s="45">
        <v>1.4999999999999999E-2</v>
      </c>
      <c r="W173" s="90">
        <v>1675</v>
      </c>
      <c r="X173" s="45">
        <v>1.4E-2</v>
      </c>
      <c r="Y173" s="208">
        <v>1778</v>
      </c>
      <c r="Z173" s="45">
        <v>1.6E-2</v>
      </c>
      <c r="AA173" s="341">
        <v>103</v>
      </c>
      <c r="AB173" s="202">
        <v>6.0999999999999999E-2</v>
      </c>
      <c r="AC173" s="44">
        <v>1799</v>
      </c>
      <c r="AD173" s="45">
        <v>1.6E-2</v>
      </c>
      <c r="AE173" s="341">
        <v>21</v>
      </c>
      <c r="AF173" s="106">
        <v>1.2E-2</v>
      </c>
      <c r="AG173" s="341"/>
      <c r="AH173" s="341"/>
      <c r="AI173" s="341"/>
      <c r="AJ173" s="341"/>
    </row>
    <row r="174" spans="1:36" x14ac:dyDescent="0.3">
      <c r="A174" s="450"/>
      <c r="B174" s="341" t="s">
        <v>22</v>
      </c>
      <c r="C174" s="90">
        <v>415967</v>
      </c>
      <c r="D174" s="55">
        <v>1</v>
      </c>
      <c r="E174" s="208">
        <v>411103</v>
      </c>
      <c r="F174" s="45">
        <v>0.99999999999999989</v>
      </c>
      <c r="G174" s="44">
        <v>-4864</v>
      </c>
      <c r="H174" s="202">
        <v>-1.1690859349081414E-2</v>
      </c>
      <c r="I174" s="44">
        <v>396522</v>
      </c>
      <c r="J174" s="45">
        <v>1</v>
      </c>
      <c r="K174" s="44">
        <v>-14581</v>
      </c>
      <c r="L174" s="106">
        <v>-3.5467997071293569E-2</v>
      </c>
      <c r="M174" s="44">
        <v>313393</v>
      </c>
      <c r="N174" s="45">
        <v>1</v>
      </c>
      <c r="O174" s="208">
        <v>309964</v>
      </c>
      <c r="P174" s="45">
        <v>1</v>
      </c>
      <c r="Q174" s="44">
        <v>-3429</v>
      </c>
      <c r="R174" s="202">
        <v>-1.0999999999999999E-2</v>
      </c>
      <c r="S174" s="44">
        <v>293872</v>
      </c>
      <c r="T174" s="45">
        <v>1</v>
      </c>
      <c r="U174" s="44">
        <v>-16092</v>
      </c>
      <c r="V174" s="45">
        <v>-5.1999999999999998E-2</v>
      </c>
      <c r="W174" s="90">
        <v>115858</v>
      </c>
      <c r="X174" s="45">
        <v>1</v>
      </c>
      <c r="Y174" s="208">
        <v>112659</v>
      </c>
      <c r="Z174" s="45">
        <v>1</v>
      </c>
      <c r="AA174" s="44">
        <v>-3199</v>
      </c>
      <c r="AB174" s="202">
        <v>-2.8000000000000001E-2</v>
      </c>
      <c r="AC174" s="44">
        <v>113565</v>
      </c>
      <c r="AD174" s="45">
        <v>1</v>
      </c>
      <c r="AE174" s="341">
        <v>906</v>
      </c>
      <c r="AF174" s="106">
        <v>8.0000000000000002E-3</v>
      </c>
      <c r="AG174" s="341"/>
      <c r="AH174" s="341"/>
      <c r="AI174" s="341"/>
      <c r="AJ174" s="341"/>
    </row>
    <row r="175" spans="1:36" x14ac:dyDescent="0.3">
      <c r="A175" s="450" t="s">
        <v>140</v>
      </c>
      <c r="B175" s="341" t="s">
        <v>26</v>
      </c>
      <c r="C175" s="90">
        <v>38032</v>
      </c>
      <c r="D175" s="55">
        <v>0.36209572229680198</v>
      </c>
      <c r="E175" s="208">
        <v>38569</v>
      </c>
      <c r="F175" s="45">
        <v>0.36526441397075537</v>
      </c>
      <c r="G175" s="44">
        <v>537</v>
      </c>
      <c r="H175" s="202">
        <v>1.4119688683214135E-2</v>
      </c>
      <c r="I175" s="44">
        <v>34937</v>
      </c>
      <c r="J175" s="45">
        <v>0.3460616506200721</v>
      </c>
      <c r="K175" s="44">
        <v>-3632</v>
      </c>
      <c r="L175" s="106">
        <v>-9.4168892115429489E-2</v>
      </c>
      <c r="M175" s="44">
        <v>29372</v>
      </c>
      <c r="N175" s="45">
        <v>0.36499999999999999</v>
      </c>
      <c r="O175" s="208">
        <v>30057</v>
      </c>
      <c r="P175" s="45">
        <v>0.36899999999999999</v>
      </c>
      <c r="Q175" s="341">
        <v>685</v>
      </c>
      <c r="R175" s="202">
        <v>2.3E-2</v>
      </c>
      <c r="S175" s="44">
        <v>26437</v>
      </c>
      <c r="T175" s="45">
        <v>0.35</v>
      </c>
      <c r="U175" s="44">
        <v>-3620</v>
      </c>
      <c r="V175" s="45">
        <v>-0.12</v>
      </c>
      <c r="W175" s="90">
        <v>9760</v>
      </c>
      <c r="X175" s="45">
        <v>0.35699999999999998</v>
      </c>
      <c r="Y175" s="208">
        <v>9583</v>
      </c>
      <c r="Z175" s="45">
        <v>0.35699999999999998</v>
      </c>
      <c r="AA175" s="341">
        <v>-177</v>
      </c>
      <c r="AB175" s="202">
        <v>-1.7999999999999999E-2</v>
      </c>
      <c r="AC175" s="44">
        <v>9430</v>
      </c>
      <c r="AD175" s="45">
        <v>0.33500000000000002</v>
      </c>
      <c r="AE175" s="341">
        <v>-153</v>
      </c>
      <c r="AF175" s="106">
        <v>-1.6E-2</v>
      </c>
      <c r="AG175" s="341"/>
      <c r="AH175" s="341"/>
      <c r="AI175" s="341"/>
      <c r="AJ175" s="341"/>
    </row>
    <row r="176" spans="1:36" x14ac:dyDescent="0.3">
      <c r="A176" s="450"/>
      <c r="B176" s="341" t="s">
        <v>27</v>
      </c>
      <c r="C176" s="90">
        <v>64112</v>
      </c>
      <c r="D176" s="55">
        <v>0.61039863661896743</v>
      </c>
      <c r="E176" s="208">
        <v>63814</v>
      </c>
      <c r="F176" s="45">
        <v>0.60434502613834384</v>
      </c>
      <c r="G176" s="44">
        <v>-298</v>
      </c>
      <c r="H176" s="202">
        <v>-4.6481157973546298E-3</v>
      </c>
      <c r="I176" s="44">
        <v>62583</v>
      </c>
      <c r="J176" s="45">
        <v>0.61990372043266373</v>
      </c>
      <c r="K176" s="44">
        <v>-1231</v>
      </c>
      <c r="L176" s="106">
        <v>-1.9290437834957846E-2</v>
      </c>
      <c r="M176" s="44">
        <v>48729</v>
      </c>
      <c r="N176" s="45">
        <v>0.60499999999999998</v>
      </c>
      <c r="O176" s="208">
        <v>48691</v>
      </c>
      <c r="P176" s="45">
        <v>0.59799999999999998</v>
      </c>
      <c r="Q176" s="341">
        <v>-38</v>
      </c>
      <c r="R176" s="202">
        <v>-1E-3</v>
      </c>
      <c r="S176" s="44">
        <v>46367</v>
      </c>
      <c r="T176" s="45">
        <v>0.61399999999999999</v>
      </c>
      <c r="U176" s="44">
        <v>-2324</v>
      </c>
      <c r="V176" s="45">
        <v>-4.8000000000000001E-2</v>
      </c>
      <c r="W176" s="90">
        <v>17064</v>
      </c>
      <c r="X176" s="45">
        <v>0.624</v>
      </c>
      <c r="Y176" s="208">
        <v>16683</v>
      </c>
      <c r="Z176" s="45">
        <v>0.621</v>
      </c>
      <c r="AA176" s="341">
        <v>-381</v>
      </c>
      <c r="AB176" s="202">
        <v>-2.1999999999999999E-2</v>
      </c>
      <c r="AC176" s="44">
        <v>17900</v>
      </c>
      <c r="AD176" s="45">
        <v>0.63700000000000001</v>
      </c>
      <c r="AE176" s="44">
        <v>1217</v>
      </c>
      <c r="AF176" s="106">
        <v>7.2999999999999995E-2</v>
      </c>
      <c r="AG176" s="341"/>
      <c r="AH176" s="341"/>
      <c r="AI176" s="341"/>
      <c r="AJ176" s="341"/>
    </row>
    <row r="177" spans="1:36" x14ac:dyDescent="0.3">
      <c r="A177" s="450"/>
      <c r="B177" s="341" t="s">
        <v>21</v>
      </c>
      <c r="C177" s="90">
        <v>2889</v>
      </c>
      <c r="D177" s="55">
        <v>2.7505641084230672E-2</v>
      </c>
      <c r="E177" s="208">
        <v>3209</v>
      </c>
      <c r="F177" s="45">
        <v>3.0390559890900826E-2</v>
      </c>
      <c r="G177" s="44">
        <v>320</v>
      </c>
      <c r="H177" s="202">
        <v>0.11076497057805469</v>
      </c>
      <c r="I177" s="44">
        <v>3436</v>
      </c>
      <c r="J177" s="45">
        <v>3.4034628947264153E-2</v>
      </c>
      <c r="K177" s="44">
        <v>227</v>
      </c>
      <c r="L177" s="106">
        <v>7.0738547834216264E-2</v>
      </c>
      <c r="M177" s="44">
        <v>2408</v>
      </c>
      <c r="N177" s="45">
        <v>0.03</v>
      </c>
      <c r="O177" s="208">
        <v>2681</v>
      </c>
      <c r="P177" s="45">
        <v>3.3000000000000002E-2</v>
      </c>
      <c r="Q177" s="341">
        <v>273</v>
      </c>
      <c r="R177" s="202">
        <v>0.113</v>
      </c>
      <c r="S177" s="44">
        <v>2734</v>
      </c>
      <c r="T177" s="45">
        <v>3.5999999999999997E-2</v>
      </c>
      <c r="U177" s="341">
        <v>53</v>
      </c>
      <c r="V177" s="45">
        <v>0.02</v>
      </c>
      <c r="W177" s="92">
        <v>540</v>
      </c>
      <c r="X177" s="45">
        <v>0.02</v>
      </c>
      <c r="Y177" s="201">
        <v>578</v>
      </c>
      <c r="Z177" s="45">
        <v>2.1999999999999999E-2</v>
      </c>
      <c r="AA177" s="341">
        <v>38</v>
      </c>
      <c r="AB177" s="202">
        <v>7.0000000000000007E-2</v>
      </c>
      <c r="AC177" s="341">
        <v>792</v>
      </c>
      <c r="AD177" s="45">
        <v>2.8000000000000001E-2</v>
      </c>
      <c r="AE177" s="341">
        <v>214</v>
      </c>
      <c r="AF177" s="106">
        <v>0.37</v>
      </c>
      <c r="AG177" s="341"/>
      <c r="AH177" s="341"/>
      <c r="AI177" s="341"/>
      <c r="AJ177" s="341"/>
    </row>
    <row r="178" spans="1:36" x14ac:dyDescent="0.3">
      <c r="A178" s="450"/>
      <c r="B178" s="341" t="s">
        <v>22</v>
      </c>
      <c r="C178" s="90">
        <v>105033</v>
      </c>
      <c r="D178" s="55">
        <v>1</v>
      </c>
      <c r="E178" s="208">
        <v>105592</v>
      </c>
      <c r="F178" s="45">
        <v>1</v>
      </c>
      <c r="G178" s="44">
        <v>559</v>
      </c>
      <c r="H178" s="202">
        <v>5.3221368522273953E-3</v>
      </c>
      <c r="I178" s="44">
        <v>100956</v>
      </c>
      <c r="J178" s="45">
        <v>1</v>
      </c>
      <c r="K178" s="44">
        <v>-4636</v>
      </c>
      <c r="L178" s="106">
        <v>-4.3904841275854228E-2</v>
      </c>
      <c r="M178" s="44">
        <v>80509</v>
      </c>
      <c r="N178" s="45">
        <v>1</v>
      </c>
      <c r="O178" s="208">
        <v>81429</v>
      </c>
      <c r="P178" s="45">
        <v>1</v>
      </c>
      <c r="Q178" s="341">
        <v>920</v>
      </c>
      <c r="R178" s="202">
        <v>1.0999999999999999E-2</v>
      </c>
      <c r="S178" s="44">
        <v>75538</v>
      </c>
      <c r="T178" s="45">
        <v>1</v>
      </c>
      <c r="U178" s="44">
        <v>-5891</v>
      </c>
      <c r="V178" s="45">
        <v>-7.1999999999999995E-2</v>
      </c>
      <c r="W178" s="90">
        <v>27364</v>
      </c>
      <c r="X178" s="45">
        <v>1</v>
      </c>
      <c r="Y178" s="208">
        <v>26844</v>
      </c>
      <c r="Z178" s="45">
        <v>1</v>
      </c>
      <c r="AA178" s="341">
        <v>-520</v>
      </c>
      <c r="AB178" s="202">
        <v>-1.9E-2</v>
      </c>
      <c r="AC178" s="44">
        <v>28122</v>
      </c>
      <c r="AD178" s="45">
        <v>1</v>
      </c>
      <c r="AE178" s="44">
        <v>1278</v>
      </c>
      <c r="AF178" s="106">
        <v>4.8000000000000001E-2</v>
      </c>
      <c r="AG178" s="341"/>
      <c r="AH178" s="341"/>
      <c r="AI178" s="341"/>
      <c r="AJ178" s="341"/>
    </row>
    <row r="179" spans="1:36" x14ac:dyDescent="0.3">
      <c r="A179" s="450" t="s">
        <v>141</v>
      </c>
      <c r="B179" s="341" t="s">
        <v>26</v>
      </c>
      <c r="C179" s="90">
        <v>6494</v>
      </c>
      <c r="D179" s="55">
        <v>0.38213487113098743</v>
      </c>
      <c r="E179" s="208">
        <v>6382</v>
      </c>
      <c r="F179" s="45">
        <v>0.38344148041336218</v>
      </c>
      <c r="G179" s="44">
        <v>-112</v>
      </c>
      <c r="H179" s="202">
        <v>-1.7246689251616876E-2</v>
      </c>
      <c r="I179" s="44">
        <v>5303</v>
      </c>
      <c r="J179" s="45">
        <v>0.36038056405028884</v>
      </c>
      <c r="K179" s="44">
        <v>-1079</v>
      </c>
      <c r="L179" s="106">
        <v>-0.16906925728611721</v>
      </c>
      <c r="M179" s="44">
        <v>4361</v>
      </c>
      <c r="N179" s="45">
        <v>0.38200000000000001</v>
      </c>
      <c r="O179" s="208">
        <v>4300</v>
      </c>
      <c r="P179" s="45">
        <v>0.38500000000000001</v>
      </c>
      <c r="Q179" s="341">
        <v>-61</v>
      </c>
      <c r="R179" s="202">
        <v>-1.4E-2</v>
      </c>
      <c r="S179" s="44">
        <v>3593</v>
      </c>
      <c r="T179" s="45">
        <v>0.36</v>
      </c>
      <c r="U179" s="341">
        <v>-707</v>
      </c>
      <c r="V179" s="45">
        <v>-0.16400000000000001</v>
      </c>
      <c r="W179" s="90">
        <v>2327</v>
      </c>
      <c r="X179" s="45">
        <v>0.38500000000000001</v>
      </c>
      <c r="Y179" s="208">
        <v>2252</v>
      </c>
      <c r="Z179" s="45">
        <v>0.38500000000000001</v>
      </c>
      <c r="AA179" s="341">
        <v>-75</v>
      </c>
      <c r="AB179" s="202">
        <v>-3.2000000000000001E-2</v>
      </c>
      <c r="AC179" s="44">
        <v>1815</v>
      </c>
      <c r="AD179" s="45">
        <v>0.36099999999999999</v>
      </c>
      <c r="AE179" s="341">
        <v>-437</v>
      </c>
      <c r="AF179" s="106">
        <v>-0.19400000000000001</v>
      </c>
      <c r="AG179" s="341"/>
      <c r="AH179" s="341"/>
      <c r="AI179" s="341"/>
      <c r="AJ179" s="341"/>
    </row>
    <row r="180" spans="1:36" x14ac:dyDescent="0.3">
      <c r="A180" s="450"/>
      <c r="B180" s="341" t="s">
        <v>27</v>
      </c>
      <c r="C180" s="90">
        <v>10227</v>
      </c>
      <c r="D180" s="55">
        <v>0.60180063551841823</v>
      </c>
      <c r="E180" s="208">
        <v>10004</v>
      </c>
      <c r="F180" s="45">
        <v>0.60105743811583756</v>
      </c>
      <c r="G180" s="44">
        <v>-223</v>
      </c>
      <c r="H180" s="202">
        <v>-2.1805025911802091E-2</v>
      </c>
      <c r="I180" s="44">
        <v>9164</v>
      </c>
      <c r="J180" s="45">
        <v>0.62276588515120623</v>
      </c>
      <c r="K180" s="44">
        <v>-840</v>
      </c>
      <c r="L180" s="106">
        <v>-8.3966413434626144E-2</v>
      </c>
      <c r="M180" s="44">
        <v>6862</v>
      </c>
      <c r="N180" s="45">
        <v>0.60099999999999998</v>
      </c>
      <c r="O180" s="208">
        <v>6697</v>
      </c>
      <c r="P180" s="45">
        <v>0.59899999999999998</v>
      </c>
      <c r="Q180" s="341">
        <v>-165</v>
      </c>
      <c r="R180" s="202">
        <v>-2.4E-2</v>
      </c>
      <c r="S180" s="44">
        <v>6220</v>
      </c>
      <c r="T180" s="45">
        <v>0.623</v>
      </c>
      <c r="U180" s="341">
        <v>-477</v>
      </c>
      <c r="V180" s="45">
        <v>-7.0999999999999994E-2</v>
      </c>
      <c r="W180" s="90">
        <v>3636</v>
      </c>
      <c r="X180" s="45">
        <v>0.60199999999999998</v>
      </c>
      <c r="Y180" s="208">
        <v>3519</v>
      </c>
      <c r="Z180" s="45">
        <v>0.60099999999999998</v>
      </c>
      <c r="AA180" s="341">
        <v>-117</v>
      </c>
      <c r="AB180" s="202">
        <v>-3.2000000000000001E-2</v>
      </c>
      <c r="AC180" s="44">
        <v>3137</v>
      </c>
      <c r="AD180" s="45">
        <v>0.624</v>
      </c>
      <c r="AE180" s="341">
        <v>-382</v>
      </c>
      <c r="AF180" s="106">
        <v>-0.109</v>
      </c>
      <c r="AG180" s="341"/>
      <c r="AH180" s="341"/>
      <c r="AI180" s="341"/>
      <c r="AJ180" s="341"/>
    </row>
    <row r="181" spans="1:36" x14ac:dyDescent="0.3">
      <c r="A181" s="450"/>
      <c r="B181" s="341" t="s">
        <v>21</v>
      </c>
      <c r="C181" s="90">
        <v>273</v>
      </c>
      <c r="D181" s="55">
        <v>1.6064493350594327E-2</v>
      </c>
      <c r="E181" s="208">
        <v>258</v>
      </c>
      <c r="F181" s="45">
        <v>1.5501081470800288E-2</v>
      </c>
      <c r="G181" s="44">
        <v>-15</v>
      </c>
      <c r="H181" s="202">
        <v>-5.4945054945054944E-2</v>
      </c>
      <c r="I181" s="44">
        <v>248</v>
      </c>
      <c r="J181" s="45">
        <v>1.6853550798504927E-2</v>
      </c>
      <c r="K181" s="44">
        <v>-10</v>
      </c>
      <c r="L181" s="106">
        <v>-3.875968992248062E-2</v>
      </c>
      <c r="M181" s="341">
        <v>200</v>
      </c>
      <c r="N181" s="45">
        <v>1.7999999999999999E-2</v>
      </c>
      <c r="O181" s="201">
        <v>182</v>
      </c>
      <c r="P181" s="45">
        <v>1.6E-2</v>
      </c>
      <c r="Q181" s="341">
        <v>-18</v>
      </c>
      <c r="R181" s="202">
        <v>-0.09</v>
      </c>
      <c r="S181" s="341">
        <v>174</v>
      </c>
      <c r="T181" s="45">
        <v>1.7000000000000001E-2</v>
      </c>
      <c r="U181" s="341">
        <v>-8</v>
      </c>
      <c r="V181" s="45">
        <v>-4.3999999999999997E-2</v>
      </c>
      <c r="W181" s="92">
        <v>76</v>
      </c>
      <c r="X181" s="45">
        <v>1.2999999999999999E-2</v>
      </c>
      <c r="Y181" s="201">
        <v>81</v>
      </c>
      <c r="Z181" s="45">
        <v>1.4E-2</v>
      </c>
      <c r="AA181" s="341">
        <v>5</v>
      </c>
      <c r="AB181" s="202">
        <v>6.6000000000000003E-2</v>
      </c>
      <c r="AC181" s="341">
        <v>77</v>
      </c>
      <c r="AD181" s="45">
        <v>1.4999999999999999E-2</v>
      </c>
      <c r="AE181" s="341">
        <v>-4</v>
      </c>
      <c r="AF181" s="106">
        <v>-4.9000000000000002E-2</v>
      </c>
      <c r="AG181" s="341"/>
      <c r="AH181" s="341"/>
      <c r="AI181" s="341"/>
      <c r="AJ181" s="341"/>
    </row>
    <row r="182" spans="1:36" x14ac:dyDescent="0.3">
      <c r="A182" s="450"/>
      <c r="B182" s="341" t="s">
        <v>22</v>
      </c>
      <c r="C182" s="90">
        <v>16994</v>
      </c>
      <c r="D182" s="55">
        <v>1</v>
      </c>
      <c r="E182" s="208">
        <v>16644</v>
      </c>
      <c r="F182" s="45">
        <v>1</v>
      </c>
      <c r="G182" s="44">
        <v>-350</v>
      </c>
      <c r="H182" s="202">
        <v>-2.0595504295633754E-2</v>
      </c>
      <c r="I182" s="44">
        <v>14715</v>
      </c>
      <c r="J182" s="45">
        <v>1</v>
      </c>
      <c r="K182" s="44">
        <v>-1929</v>
      </c>
      <c r="L182" s="106">
        <v>-0.11589762076423936</v>
      </c>
      <c r="M182" s="44">
        <v>11423</v>
      </c>
      <c r="N182" s="45">
        <v>1</v>
      </c>
      <c r="O182" s="208">
        <v>11179</v>
      </c>
      <c r="P182" s="45">
        <v>1</v>
      </c>
      <c r="Q182" s="341">
        <v>-244</v>
      </c>
      <c r="R182" s="202">
        <v>-2.1000000000000001E-2</v>
      </c>
      <c r="S182" s="44">
        <v>9987</v>
      </c>
      <c r="T182" s="45">
        <v>1</v>
      </c>
      <c r="U182" s="44">
        <v>-1192</v>
      </c>
      <c r="V182" s="45">
        <v>-0.107</v>
      </c>
      <c r="W182" s="90">
        <v>6039</v>
      </c>
      <c r="X182" s="45">
        <v>1</v>
      </c>
      <c r="Y182" s="208">
        <v>5852</v>
      </c>
      <c r="Z182" s="45">
        <v>1</v>
      </c>
      <c r="AA182" s="341">
        <v>-187</v>
      </c>
      <c r="AB182" s="202">
        <v>-3.1E-2</v>
      </c>
      <c r="AC182" s="44">
        <v>5029</v>
      </c>
      <c r="AD182" s="45">
        <v>1</v>
      </c>
      <c r="AE182" s="341">
        <v>-823</v>
      </c>
      <c r="AF182" s="106">
        <v>-0.14099999999999999</v>
      </c>
      <c r="AG182" s="341"/>
      <c r="AH182" s="341"/>
      <c r="AI182" s="341"/>
      <c r="AJ182" s="341"/>
    </row>
    <row r="183" spans="1:36" x14ac:dyDescent="0.3">
      <c r="A183" s="450" t="s">
        <v>113</v>
      </c>
      <c r="B183" s="341" t="s">
        <v>26</v>
      </c>
      <c r="C183" s="90">
        <v>5308</v>
      </c>
      <c r="D183" s="55">
        <v>0.4160526728327324</v>
      </c>
      <c r="E183" s="208">
        <v>5405</v>
      </c>
      <c r="F183" s="45">
        <v>0.41747122885610566</v>
      </c>
      <c r="G183" s="44">
        <v>97</v>
      </c>
      <c r="H183" s="202">
        <v>1.8274302938960062E-2</v>
      </c>
      <c r="I183" s="44">
        <v>5365</v>
      </c>
      <c r="J183" s="45">
        <v>0.41767224601012065</v>
      </c>
      <c r="K183" s="44">
        <v>-40</v>
      </c>
      <c r="L183" s="106">
        <v>-7.4005550416281225E-3</v>
      </c>
      <c r="M183" s="44">
        <v>3310</v>
      </c>
      <c r="N183" s="45">
        <v>0.40400000000000003</v>
      </c>
      <c r="O183" s="208">
        <v>3305</v>
      </c>
      <c r="P183" s="45">
        <v>0.40300000000000002</v>
      </c>
      <c r="Q183" s="341">
        <v>-5</v>
      </c>
      <c r="R183" s="202">
        <v>-2E-3</v>
      </c>
      <c r="S183" s="44">
        <v>3291</v>
      </c>
      <c r="T183" s="45">
        <v>0.40600000000000003</v>
      </c>
      <c r="U183" s="341">
        <v>-14</v>
      </c>
      <c r="V183" s="45">
        <v>-4.0000000000000001E-3</v>
      </c>
      <c r="W183" s="90">
        <v>2139</v>
      </c>
      <c r="X183" s="45">
        <v>0.436</v>
      </c>
      <c r="Y183" s="208">
        <v>2230</v>
      </c>
      <c r="Z183" s="45">
        <v>0.44</v>
      </c>
      <c r="AA183" s="341">
        <v>91</v>
      </c>
      <c r="AB183" s="202">
        <v>4.2999999999999997E-2</v>
      </c>
      <c r="AC183" s="44">
        <v>2187</v>
      </c>
      <c r="AD183" s="45">
        <v>0.43099999999999999</v>
      </c>
      <c r="AE183" s="341">
        <v>-43</v>
      </c>
      <c r="AF183" s="106">
        <v>-1.9E-2</v>
      </c>
      <c r="AG183" s="341"/>
      <c r="AH183" s="341"/>
      <c r="AI183" s="341"/>
      <c r="AJ183" s="341"/>
    </row>
    <row r="184" spans="1:36" x14ac:dyDescent="0.3">
      <c r="A184" s="450"/>
      <c r="B184" s="341" t="s">
        <v>27</v>
      </c>
      <c r="C184" s="90">
        <v>7316</v>
      </c>
      <c r="D184" s="55">
        <v>0.57344411349741342</v>
      </c>
      <c r="E184" s="208">
        <v>7430</v>
      </c>
      <c r="F184" s="45">
        <v>0.57387811848304626</v>
      </c>
      <c r="G184" s="44">
        <v>114</v>
      </c>
      <c r="H184" s="202">
        <v>1.558228540185894E-2</v>
      </c>
      <c r="I184" s="44">
        <v>7378</v>
      </c>
      <c r="J184" s="45">
        <v>0.57438692098092647</v>
      </c>
      <c r="K184" s="44">
        <v>-52</v>
      </c>
      <c r="L184" s="106">
        <v>-6.9986541049798113E-3</v>
      </c>
      <c r="M184" s="44">
        <v>4773</v>
      </c>
      <c r="N184" s="45">
        <v>0.58299999999999996</v>
      </c>
      <c r="O184" s="208">
        <v>4813</v>
      </c>
      <c r="P184" s="45">
        <v>0.58699999999999997</v>
      </c>
      <c r="Q184" s="341">
        <v>40</v>
      </c>
      <c r="R184" s="202">
        <v>8.0000000000000002E-3</v>
      </c>
      <c r="S184" s="44">
        <v>4727</v>
      </c>
      <c r="T184" s="45">
        <v>0.58399999999999996</v>
      </c>
      <c r="U184" s="341">
        <v>-86</v>
      </c>
      <c r="V184" s="45">
        <v>-1.7999999999999999E-2</v>
      </c>
      <c r="W184" s="90">
        <v>2737</v>
      </c>
      <c r="X184" s="45">
        <v>0.55800000000000005</v>
      </c>
      <c r="Y184" s="208">
        <v>2814</v>
      </c>
      <c r="Z184" s="45">
        <v>0.55500000000000005</v>
      </c>
      <c r="AA184" s="341">
        <v>77</v>
      </c>
      <c r="AB184" s="202">
        <v>2.8000000000000001E-2</v>
      </c>
      <c r="AC184" s="44">
        <v>2864</v>
      </c>
      <c r="AD184" s="45">
        <v>0.56399999999999995</v>
      </c>
      <c r="AE184" s="341">
        <v>50</v>
      </c>
      <c r="AF184" s="106">
        <v>1.7999999999999999E-2</v>
      </c>
      <c r="AG184" s="341"/>
      <c r="AH184" s="341"/>
      <c r="AI184" s="341"/>
      <c r="AJ184" s="341"/>
    </row>
    <row r="185" spans="1:36" x14ac:dyDescent="0.3">
      <c r="A185" s="450"/>
      <c r="B185" s="341" t="s">
        <v>21</v>
      </c>
      <c r="C185" s="90">
        <v>134</v>
      </c>
      <c r="D185" s="55">
        <v>1.0503213669854209E-2</v>
      </c>
      <c r="E185" s="208">
        <v>112</v>
      </c>
      <c r="F185" s="45">
        <v>8.6506526608480724E-3</v>
      </c>
      <c r="G185" s="44">
        <v>-22</v>
      </c>
      <c r="H185" s="202">
        <v>-0.16417910447761194</v>
      </c>
      <c r="I185" s="44">
        <v>102</v>
      </c>
      <c r="J185" s="45">
        <v>7.9408330089529005E-3</v>
      </c>
      <c r="K185" s="44">
        <v>-10</v>
      </c>
      <c r="L185" s="106">
        <v>-8.9285714285714288E-2</v>
      </c>
      <c r="M185" s="341">
        <v>106</v>
      </c>
      <c r="N185" s="45">
        <v>1.2999999999999999E-2</v>
      </c>
      <c r="O185" s="201">
        <v>84</v>
      </c>
      <c r="P185" s="45">
        <v>0.01</v>
      </c>
      <c r="Q185" s="341">
        <v>-22</v>
      </c>
      <c r="R185" s="202">
        <v>-0.20799999999999999</v>
      </c>
      <c r="S185" s="341">
        <v>80</v>
      </c>
      <c r="T185" s="45">
        <v>0.01</v>
      </c>
      <c r="U185" s="341">
        <v>-4</v>
      </c>
      <c r="V185" s="45">
        <v>-4.8000000000000001E-2</v>
      </c>
      <c r="W185" s="92">
        <v>32</v>
      </c>
      <c r="X185" s="45">
        <v>7.0000000000000001E-3</v>
      </c>
      <c r="Y185" s="201">
        <v>29</v>
      </c>
      <c r="Z185" s="45">
        <v>6.0000000000000001E-3</v>
      </c>
      <c r="AA185" s="341">
        <v>-3</v>
      </c>
      <c r="AB185" s="202">
        <v>-9.4E-2</v>
      </c>
      <c r="AC185" s="341">
        <v>26</v>
      </c>
      <c r="AD185" s="45">
        <v>5.0000000000000001E-3</v>
      </c>
      <c r="AE185" s="341">
        <v>-3</v>
      </c>
      <c r="AF185" s="106">
        <v>-0.10299999999999999</v>
      </c>
      <c r="AG185" s="341"/>
      <c r="AH185" s="341"/>
      <c r="AI185" s="341"/>
      <c r="AJ185" s="341"/>
    </row>
    <row r="186" spans="1:36" x14ac:dyDescent="0.3">
      <c r="A186" s="450"/>
      <c r="B186" s="341" t="s">
        <v>22</v>
      </c>
      <c r="C186" s="90">
        <v>12758</v>
      </c>
      <c r="D186" s="55">
        <v>1</v>
      </c>
      <c r="E186" s="208">
        <v>12947</v>
      </c>
      <c r="F186" s="45">
        <v>1</v>
      </c>
      <c r="G186" s="44">
        <v>189</v>
      </c>
      <c r="H186" s="202">
        <v>1.4814234205988399E-2</v>
      </c>
      <c r="I186" s="44">
        <v>12845</v>
      </c>
      <c r="J186" s="45">
        <v>1</v>
      </c>
      <c r="K186" s="44">
        <v>-102</v>
      </c>
      <c r="L186" s="106">
        <v>-7.878272958986637E-3</v>
      </c>
      <c r="M186" s="44">
        <v>8189</v>
      </c>
      <c r="N186" s="45">
        <v>1</v>
      </c>
      <c r="O186" s="208">
        <v>8202</v>
      </c>
      <c r="P186" s="45">
        <v>1</v>
      </c>
      <c r="Q186" s="341">
        <v>13</v>
      </c>
      <c r="R186" s="202">
        <v>2E-3</v>
      </c>
      <c r="S186" s="44">
        <v>8098</v>
      </c>
      <c r="T186" s="45">
        <v>1</v>
      </c>
      <c r="U186" s="341">
        <v>-104</v>
      </c>
      <c r="V186" s="45">
        <v>-1.2999999999999999E-2</v>
      </c>
      <c r="W186" s="90">
        <v>4908</v>
      </c>
      <c r="X186" s="45">
        <v>1</v>
      </c>
      <c r="Y186" s="208">
        <v>5073</v>
      </c>
      <c r="Z186" s="45">
        <v>1</v>
      </c>
      <c r="AA186" s="341">
        <v>165</v>
      </c>
      <c r="AB186" s="202">
        <v>3.4000000000000002E-2</v>
      </c>
      <c r="AC186" s="44">
        <v>5077</v>
      </c>
      <c r="AD186" s="45">
        <v>1</v>
      </c>
      <c r="AE186" s="341">
        <v>4</v>
      </c>
      <c r="AF186" s="106">
        <v>1E-3</v>
      </c>
      <c r="AG186" s="341"/>
      <c r="AH186" s="341"/>
      <c r="AI186" s="341"/>
      <c r="AJ186" s="341"/>
    </row>
    <row r="187" spans="1:36" x14ac:dyDescent="0.3">
      <c r="A187" s="450" t="s">
        <v>114</v>
      </c>
      <c r="B187" s="341" t="s">
        <v>26</v>
      </c>
      <c r="C187" s="90">
        <v>44077</v>
      </c>
      <c r="D187" s="55">
        <v>0.32841080968311565</v>
      </c>
      <c r="E187" s="208">
        <v>42370</v>
      </c>
      <c r="F187" s="45">
        <v>0.32283872540802488</v>
      </c>
      <c r="G187" s="44">
        <v>-1707</v>
      </c>
      <c r="H187" s="202">
        <v>-3.8727681103523377E-2</v>
      </c>
      <c r="I187" s="44">
        <v>43035</v>
      </c>
      <c r="J187" s="45">
        <v>0.32406361541589479</v>
      </c>
      <c r="K187" s="44">
        <v>665</v>
      </c>
      <c r="L187" s="106">
        <v>1.5695067264573991E-2</v>
      </c>
      <c r="M187" s="44">
        <v>27073</v>
      </c>
      <c r="N187" s="45">
        <v>0.32700000000000001</v>
      </c>
      <c r="O187" s="208">
        <v>26160</v>
      </c>
      <c r="P187" s="45">
        <v>0.32500000000000001</v>
      </c>
      <c r="Q187" s="341">
        <v>-913</v>
      </c>
      <c r="R187" s="202">
        <v>-3.4000000000000002E-2</v>
      </c>
      <c r="S187" s="44">
        <v>26758</v>
      </c>
      <c r="T187" s="45">
        <v>0.32200000000000001</v>
      </c>
      <c r="U187" s="341">
        <v>598</v>
      </c>
      <c r="V187" s="45">
        <v>2.3E-2</v>
      </c>
      <c r="W187" s="90">
        <v>17895</v>
      </c>
      <c r="X187" s="45">
        <v>0.33200000000000002</v>
      </c>
      <c r="Y187" s="208">
        <v>17034</v>
      </c>
      <c r="Z187" s="45">
        <v>0.32100000000000001</v>
      </c>
      <c r="AA187" s="341">
        <v>-861</v>
      </c>
      <c r="AB187" s="202">
        <v>-4.8000000000000001E-2</v>
      </c>
      <c r="AC187" s="44">
        <v>16874</v>
      </c>
      <c r="AD187" s="45">
        <v>0.32700000000000001</v>
      </c>
      <c r="AE187" s="341">
        <v>-160</v>
      </c>
      <c r="AF187" s="106">
        <v>-8.9999999999999993E-3</v>
      </c>
      <c r="AG187" s="341"/>
      <c r="AH187" s="341"/>
      <c r="AI187" s="341"/>
      <c r="AJ187" s="341"/>
    </row>
    <row r="188" spans="1:36" x14ac:dyDescent="0.3">
      <c r="A188" s="450"/>
      <c r="B188" s="341" t="s">
        <v>27</v>
      </c>
      <c r="C188" s="90">
        <v>87823</v>
      </c>
      <c r="D188" s="55">
        <v>0.65435539031241385</v>
      </c>
      <c r="E188" s="208">
        <v>86811</v>
      </c>
      <c r="F188" s="45">
        <v>0.66145746026424468</v>
      </c>
      <c r="G188" s="44">
        <v>-1012</v>
      </c>
      <c r="H188" s="202">
        <v>-1.1523177299796182E-2</v>
      </c>
      <c r="I188" s="44">
        <v>87792</v>
      </c>
      <c r="J188" s="45">
        <v>0.66109429358875882</v>
      </c>
      <c r="K188" s="44">
        <v>981</v>
      </c>
      <c r="L188" s="106">
        <v>1.130041123820714E-2</v>
      </c>
      <c r="M188" s="44">
        <v>54499</v>
      </c>
      <c r="N188" s="45">
        <v>0.65700000000000003</v>
      </c>
      <c r="O188" s="208">
        <v>53177</v>
      </c>
      <c r="P188" s="45">
        <v>0.66</v>
      </c>
      <c r="Q188" s="44">
        <v>-1322</v>
      </c>
      <c r="R188" s="202">
        <v>-2.4E-2</v>
      </c>
      <c r="S188" s="44">
        <v>55027</v>
      </c>
      <c r="T188" s="45">
        <v>0.66300000000000003</v>
      </c>
      <c r="U188" s="44">
        <v>1850</v>
      </c>
      <c r="V188" s="45">
        <v>3.5000000000000003E-2</v>
      </c>
      <c r="W188" s="90">
        <v>35024</v>
      </c>
      <c r="X188" s="45">
        <v>0.64900000000000002</v>
      </c>
      <c r="Y188" s="208">
        <v>35252</v>
      </c>
      <c r="Z188" s="45">
        <v>0.66300000000000003</v>
      </c>
      <c r="AA188" s="341">
        <v>228</v>
      </c>
      <c r="AB188" s="202">
        <v>7.0000000000000001E-3</v>
      </c>
      <c r="AC188" s="44">
        <v>34004</v>
      </c>
      <c r="AD188" s="45">
        <v>0.65900000000000003</v>
      </c>
      <c r="AE188" s="44">
        <v>-1248</v>
      </c>
      <c r="AF188" s="106">
        <v>-3.5000000000000003E-2</v>
      </c>
      <c r="AG188" s="341"/>
      <c r="AH188" s="341"/>
      <c r="AI188" s="341"/>
      <c r="AJ188" s="341"/>
    </row>
    <row r="189" spans="1:36" x14ac:dyDescent="0.3">
      <c r="A189" s="450"/>
      <c r="B189" s="341" t="s">
        <v>21</v>
      </c>
      <c r="C189" s="90">
        <v>2313</v>
      </c>
      <c r="D189" s="55">
        <v>1.7233800004470504E-2</v>
      </c>
      <c r="E189" s="208">
        <v>2061</v>
      </c>
      <c r="F189" s="45">
        <v>1.5703814327730454E-2</v>
      </c>
      <c r="G189" s="44">
        <v>-252</v>
      </c>
      <c r="H189" s="202">
        <v>-0.10894941634241245</v>
      </c>
      <c r="I189" s="44">
        <v>1971</v>
      </c>
      <c r="J189" s="45">
        <v>1.4842090995346316E-2</v>
      </c>
      <c r="K189" s="44">
        <v>-90</v>
      </c>
      <c r="L189" s="106">
        <v>-4.3668122270742356E-2</v>
      </c>
      <c r="M189" s="44">
        <v>1322</v>
      </c>
      <c r="N189" s="45">
        <v>1.6E-2</v>
      </c>
      <c r="O189" s="208">
        <v>1219</v>
      </c>
      <c r="P189" s="45">
        <v>1.4999999999999999E-2</v>
      </c>
      <c r="Q189" s="341">
        <v>-103</v>
      </c>
      <c r="R189" s="202">
        <v>-7.8E-2</v>
      </c>
      <c r="S189" s="44">
        <v>1226</v>
      </c>
      <c r="T189" s="45">
        <v>1.4999999999999999E-2</v>
      </c>
      <c r="U189" s="341">
        <v>7</v>
      </c>
      <c r="V189" s="45">
        <v>6.0000000000000001E-3</v>
      </c>
      <c r="W189" s="90">
        <v>1017</v>
      </c>
      <c r="X189" s="45">
        <v>1.9E-2</v>
      </c>
      <c r="Y189" s="201">
        <v>858</v>
      </c>
      <c r="Z189" s="45">
        <v>1.6E-2</v>
      </c>
      <c r="AA189" s="341">
        <v>-159</v>
      </c>
      <c r="AB189" s="202">
        <v>-0.156</v>
      </c>
      <c r="AC189" s="341">
        <v>760</v>
      </c>
      <c r="AD189" s="45">
        <v>1.4999999999999999E-2</v>
      </c>
      <c r="AE189" s="341">
        <v>-98</v>
      </c>
      <c r="AF189" s="106">
        <v>-0.114</v>
      </c>
      <c r="AG189" s="341"/>
      <c r="AH189" s="341"/>
      <c r="AI189" s="341"/>
      <c r="AJ189" s="341"/>
    </row>
    <row r="190" spans="1:36" x14ac:dyDescent="0.3">
      <c r="A190" s="450"/>
      <c r="B190" s="341" t="s">
        <v>22</v>
      </c>
      <c r="C190" s="90">
        <v>134213</v>
      </c>
      <c r="D190" s="55">
        <v>1</v>
      </c>
      <c r="E190" s="208">
        <v>131242</v>
      </c>
      <c r="F190" s="45">
        <v>1</v>
      </c>
      <c r="G190" s="44">
        <v>-2971</v>
      </c>
      <c r="H190" s="202">
        <v>-2.2136454739853813E-2</v>
      </c>
      <c r="I190" s="44">
        <v>132798</v>
      </c>
      <c r="J190" s="45">
        <v>1</v>
      </c>
      <c r="K190" s="44">
        <v>1556</v>
      </c>
      <c r="L190" s="106">
        <v>1.1855960744273936E-2</v>
      </c>
      <c r="M190" s="44">
        <v>82894</v>
      </c>
      <c r="N190" s="45">
        <v>1</v>
      </c>
      <c r="O190" s="208">
        <v>80556</v>
      </c>
      <c r="P190" s="45">
        <v>1</v>
      </c>
      <c r="Q190" s="44">
        <v>-2338</v>
      </c>
      <c r="R190" s="202">
        <v>-2.8000000000000001E-2</v>
      </c>
      <c r="S190" s="44">
        <v>83011</v>
      </c>
      <c r="T190" s="45">
        <v>1</v>
      </c>
      <c r="U190" s="44">
        <v>2455</v>
      </c>
      <c r="V190" s="45">
        <v>0.03</v>
      </c>
      <c r="W190" s="90">
        <v>53936</v>
      </c>
      <c r="X190" s="45">
        <v>1</v>
      </c>
      <c r="Y190" s="208">
        <v>53144</v>
      </c>
      <c r="Z190" s="45">
        <v>1</v>
      </c>
      <c r="AA190" s="341">
        <v>-792</v>
      </c>
      <c r="AB190" s="202">
        <v>-1.4999999999999999E-2</v>
      </c>
      <c r="AC190" s="44">
        <v>51638</v>
      </c>
      <c r="AD190" s="45">
        <v>1</v>
      </c>
      <c r="AE190" s="44">
        <v>-1506</v>
      </c>
      <c r="AF190" s="106">
        <v>-2.8000000000000001E-2</v>
      </c>
      <c r="AG190" s="341"/>
      <c r="AH190" s="341"/>
      <c r="AI190" s="341"/>
      <c r="AJ190" s="341"/>
    </row>
    <row r="191" spans="1:36" x14ac:dyDescent="0.3">
      <c r="A191" s="451" t="s">
        <v>12</v>
      </c>
      <c r="B191" s="452"/>
      <c r="C191" s="94">
        <v>933887</v>
      </c>
      <c r="D191" s="45">
        <v>1</v>
      </c>
      <c r="E191" s="208">
        <v>922468</v>
      </c>
      <c r="F191" s="45">
        <v>1</v>
      </c>
      <c r="G191" s="44">
        <v>-11419</v>
      </c>
      <c r="H191" s="202">
        <v>-1.2227389395076706E-2</v>
      </c>
      <c r="I191" s="44">
        <v>910588</v>
      </c>
      <c r="J191" s="45">
        <v>1</v>
      </c>
      <c r="K191" s="44">
        <v>-11880</v>
      </c>
      <c r="L191" s="106">
        <v>-1.287849551420754E-2</v>
      </c>
      <c r="M191" s="44">
        <v>692539</v>
      </c>
      <c r="N191" s="45">
        <v>1</v>
      </c>
      <c r="O191" s="208">
        <v>686696</v>
      </c>
      <c r="P191" s="45">
        <v>1</v>
      </c>
      <c r="Q191" s="44">
        <v>-5843</v>
      </c>
      <c r="R191" s="202">
        <v>-8.0000000000000002E-3</v>
      </c>
      <c r="S191" s="44">
        <v>671242</v>
      </c>
      <c r="T191" s="45">
        <v>1</v>
      </c>
      <c r="U191" s="44">
        <v>-15454</v>
      </c>
      <c r="V191" s="45">
        <v>-2.3E-2</v>
      </c>
      <c r="W191" s="126">
        <v>269984</v>
      </c>
      <c r="X191" s="45">
        <v>1</v>
      </c>
      <c r="Y191" s="208">
        <v>261254</v>
      </c>
      <c r="Z191" s="45">
        <v>1</v>
      </c>
      <c r="AA191" s="67">
        <v>-8730</v>
      </c>
      <c r="AB191" s="202">
        <v>-3.2000000000000001E-2</v>
      </c>
      <c r="AC191" s="67">
        <v>263617</v>
      </c>
      <c r="AD191" s="45">
        <v>1</v>
      </c>
      <c r="AE191" s="67">
        <v>2363</v>
      </c>
      <c r="AF191" s="106">
        <v>8.9999999999999993E-3</v>
      </c>
      <c r="AG191" s="341"/>
      <c r="AH191" s="341"/>
      <c r="AI191" s="341"/>
      <c r="AJ191" s="341"/>
    </row>
    <row r="192" spans="1:36" x14ac:dyDescent="0.3">
      <c r="A192" s="341"/>
      <c r="B192" s="341"/>
      <c r="C192" s="94"/>
      <c r="E192" s="208"/>
      <c r="G192" s="44"/>
      <c r="H192" s="202"/>
      <c r="I192" s="44"/>
      <c r="K192" s="44"/>
      <c r="L192" s="106"/>
      <c r="M192" s="44"/>
      <c r="O192" s="208"/>
      <c r="Q192" s="44"/>
      <c r="R192" s="202"/>
      <c r="S192" s="44"/>
      <c r="U192" s="44"/>
      <c r="W192" s="90"/>
      <c r="Y192" s="208"/>
      <c r="AA192" s="44"/>
      <c r="AB192" s="202"/>
      <c r="AC192" s="44"/>
      <c r="AE192" s="44"/>
      <c r="AF192" s="106"/>
      <c r="AG192" s="341"/>
      <c r="AH192" s="341"/>
      <c r="AI192" s="341"/>
      <c r="AJ192" s="341"/>
    </row>
    <row r="193" spans="1:36" x14ac:dyDescent="0.3">
      <c r="A193" s="448" t="s">
        <v>144</v>
      </c>
      <c r="B193" s="449"/>
      <c r="C193" s="94"/>
      <c r="E193" s="208"/>
      <c r="G193" s="44"/>
      <c r="H193" s="202"/>
      <c r="I193" s="44"/>
      <c r="K193" s="44"/>
      <c r="L193" s="106"/>
      <c r="M193" s="44"/>
      <c r="O193" s="208"/>
      <c r="Q193" s="44"/>
      <c r="R193" s="202"/>
      <c r="S193" s="44"/>
      <c r="U193" s="44"/>
      <c r="W193" s="90"/>
      <c r="Y193" s="208"/>
      <c r="AA193" s="44"/>
      <c r="AB193" s="202"/>
      <c r="AC193" s="44"/>
      <c r="AE193" s="44"/>
      <c r="AF193" s="106"/>
      <c r="AG193" s="341"/>
      <c r="AH193" s="341"/>
      <c r="AI193" s="341"/>
      <c r="AJ193" s="341"/>
    </row>
    <row r="194" spans="1:36" x14ac:dyDescent="0.3">
      <c r="A194" s="451" t="s">
        <v>47</v>
      </c>
      <c r="B194" s="451"/>
      <c r="C194" s="90">
        <v>117571</v>
      </c>
      <c r="D194" s="45">
        <v>0.12590000000000001</v>
      </c>
      <c r="E194" s="199">
        <v>119008</v>
      </c>
      <c r="F194" s="45">
        <v>0.129</v>
      </c>
      <c r="G194" s="291">
        <v>1437</v>
      </c>
      <c r="H194" s="200">
        <v>1.2E-2</v>
      </c>
      <c r="I194" s="291">
        <v>119668</v>
      </c>
      <c r="J194" s="45">
        <v>0.13139999999999999</v>
      </c>
      <c r="K194" s="291">
        <v>660</v>
      </c>
      <c r="L194" s="105">
        <v>6.0000000000000001E-3</v>
      </c>
      <c r="M194" s="44">
        <v>70453</v>
      </c>
      <c r="N194" s="45">
        <v>0.1017</v>
      </c>
      <c r="O194" s="208">
        <v>70265</v>
      </c>
      <c r="P194" s="45">
        <v>0.1023</v>
      </c>
      <c r="Q194" s="44">
        <v>-188</v>
      </c>
      <c r="R194" s="202">
        <v>-3.0000000000000001E-3</v>
      </c>
      <c r="S194" s="44">
        <v>71737</v>
      </c>
      <c r="T194" s="45">
        <v>0.1069</v>
      </c>
      <c r="U194" s="44">
        <v>1472</v>
      </c>
      <c r="V194" s="45">
        <v>2.1000000000000001E-2</v>
      </c>
      <c r="W194" s="90">
        <v>47864</v>
      </c>
      <c r="X194" s="45">
        <v>0.17730000000000001</v>
      </c>
      <c r="Y194" s="208">
        <v>49370</v>
      </c>
      <c r="Z194" s="45">
        <v>0.189</v>
      </c>
      <c r="AA194" s="44">
        <v>1506</v>
      </c>
      <c r="AB194" s="202">
        <v>3.1E-2</v>
      </c>
      <c r="AC194" s="44">
        <v>48371</v>
      </c>
      <c r="AD194" s="45">
        <v>0.1835</v>
      </c>
      <c r="AE194" s="44">
        <v>-999</v>
      </c>
      <c r="AF194" s="106">
        <v>-0.02</v>
      </c>
      <c r="AG194" s="341"/>
      <c r="AH194" s="341"/>
      <c r="AI194" s="341"/>
      <c r="AJ194" s="341"/>
    </row>
    <row r="195" spans="1:36" x14ac:dyDescent="0.3">
      <c r="A195" s="451" t="s">
        <v>145</v>
      </c>
      <c r="B195" s="451"/>
      <c r="C195" s="90">
        <v>816316</v>
      </c>
      <c r="D195" s="45">
        <v>0.87409999999999999</v>
      </c>
      <c r="E195" s="199">
        <v>803460</v>
      </c>
      <c r="F195" s="45">
        <v>0.871</v>
      </c>
      <c r="G195" s="291">
        <v>-12856</v>
      </c>
      <c r="H195" s="200">
        <v>-1.6E-2</v>
      </c>
      <c r="I195" s="291">
        <v>790920</v>
      </c>
      <c r="J195" s="45">
        <v>0.86860000000000004</v>
      </c>
      <c r="K195" s="291">
        <v>-12540</v>
      </c>
      <c r="L195" s="105">
        <v>-1.6E-2</v>
      </c>
      <c r="M195" s="44">
        <v>622086</v>
      </c>
      <c r="N195" s="45">
        <v>0.89829999999999999</v>
      </c>
      <c r="O195" s="208">
        <v>616431</v>
      </c>
      <c r="P195" s="45">
        <v>0.89770000000000005</v>
      </c>
      <c r="Q195" s="44">
        <v>-5655</v>
      </c>
      <c r="R195" s="202">
        <v>-8.9999999999999993E-3</v>
      </c>
      <c r="S195" s="44">
        <v>599505</v>
      </c>
      <c r="T195" s="45">
        <v>0.8931</v>
      </c>
      <c r="U195" s="44">
        <v>-16926</v>
      </c>
      <c r="V195" s="45">
        <v>-2.7E-2</v>
      </c>
      <c r="W195" s="90">
        <v>222120</v>
      </c>
      <c r="X195" s="45">
        <v>0.82269999999999999</v>
      </c>
      <c r="Y195" s="208">
        <v>211884</v>
      </c>
      <c r="Z195" s="45">
        <v>0.81100000000000005</v>
      </c>
      <c r="AA195" s="44">
        <v>-10236</v>
      </c>
      <c r="AB195" s="202">
        <v>-4.5999999999999999E-2</v>
      </c>
      <c r="AC195" s="44">
        <v>215246</v>
      </c>
      <c r="AD195" s="45">
        <v>0.8165</v>
      </c>
      <c r="AE195" s="44">
        <v>3362</v>
      </c>
      <c r="AF195" s="106">
        <v>1.6E-2</v>
      </c>
      <c r="AG195" s="341"/>
      <c r="AH195" s="341"/>
      <c r="AI195" s="341"/>
      <c r="AJ195" s="341"/>
    </row>
    <row r="196" spans="1:36" x14ac:dyDescent="0.3">
      <c r="A196" s="451" t="s">
        <v>12</v>
      </c>
      <c r="B196" s="451"/>
      <c r="C196" s="90">
        <v>933887</v>
      </c>
      <c r="D196" s="45">
        <v>1</v>
      </c>
      <c r="E196" s="199">
        <v>922468</v>
      </c>
      <c r="F196" s="45">
        <v>1</v>
      </c>
      <c r="G196" s="291">
        <v>-11419</v>
      </c>
      <c r="H196" s="200">
        <v>-1.2E-2</v>
      </c>
      <c r="I196" s="291">
        <v>910588</v>
      </c>
      <c r="J196" s="45">
        <v>1</v>
      </c>
      <c r="K196" s="291">
        <v>-11880</v>
      </c>
      <c r="L196" s="105">
        <v>-1.2999999999999999E-2</v>
      </c>
      <c r="M196" s="44">
        <v>692539</v>
      </c>
      <c r="N196" s="45">
        <v>1</v>
      </c>
      <c r="O196" s="208">
        <v>686696</v>
      </c>
      <c r="P196" s="45">
        <v>1</v>
      </c>
      <c r="Q196" s="44">
        <v>-5843</v>
      </c>
      <c r="R196" s="202">
        <v>-8.0000000000000002E-3</v>
      </c>
      <c r="S196" s="44">
        <v>671242</v>
      </c>
      <c r="T196" s="45">
        <v>1</v>
      </c>
      <c r="U196" s="44">
        <v>-15454</v>
      </c>
      <c r="V196" s="45">
        <v>-2.3E-2</v>
      </c>
      <c r="W196" s="90">
        <v>269984</v>
      </c>
      <c r="X196" s="45">
        <v>1</v>
      </c>
      <c r="Y196" s="208">
        <v>261254</v>
      </c>
      <c r="Z196" s="45">
        <v>1</v>
      </c>
      <c r="AA196" s="44">
        <v>-8730</v>
      </c>
      <c r="AB196" s="202">
        <v>-3.2000000000000001E-2</v>
      </c>
      <c r="AC196" s="44">
        <v>263617</v>
      </c>
      <c r="AD196" s="45">
        <v>1</v>
      </c>
      <c r="AE196" s="44">
        <v>2363</v>
      </c>
      <c r="AF196" s="106">
        <v>8.9999999999999993E-3</v>
      </c>
      <c r="AG196" s="341"/>
      <c r="AH196" s="341"/>
      <c r="AI196" s="341"/>
      <c r="AJ196" s="341"/>
    </row>
    <row r="197" spans="1:36" x14ac:dyDescent="0.3">
      <c r="A197" s="341"/>
      <c r="B197" s="341"/>
      <c r="C197" s="92"/>
      <c r="E197" s="201"/>
      <c r="G197" s="341"/>
      <c r="H197" s="202"/>
      <c r="I197" s="341"/>
      <c r="K197" s="341"/>
      <c r="L197" s="106"/>
      <c r="M197" s="44"/>
      <c r="O197" s="208"/>
      <c r="Q197" s="44"/>
      <c r="R197" s="202"/>
      <c r="S197" s="44"/>
      <c r="U197" s="44"/>
      <c r="W197" s="90"/>
      <c r="Y197" s="208"/>
      <c r="AA197" s="44"/>
      <c r="AB197" s="202"/>
      <c r="AC197" s="44"/>
      <c r="AE197" s="44"/>
      <c r="AF197" s="106"/>
      <c r="AG197" s="341"/>
      <c r="AH197" s="341"/>
      <c r="AI197" s="341"/>
      <c r="AJ197" s="341"/>
    </row>
    <row r="198" spans="1:36" ht="29.4" customHeight="1" x14ac:dyDescent="0.3">
      <c r="A198" s="448" t="s">
        <v>146</v>
      </c>
      <c r="B198" s="449"/>
      <c r="C198" s="92"/>
      <c r="E198" s="201"/>
      <c r="G198" s="341"/>
      <c r="H198" s="202"/>
      <c r="I198" s="341"/>
      <c r="K198" s="341"/>
      <c r="L198" s="106"/>
      <c r="M198" s="44"/>
      <c r="O198" s="208"/>
      <c r="Q198" s="44"/>
      <c r="R198" s="202"/>
      <c r="S198" s="44"/>
      <c r="U198" s="44"/>
      <c r="W198" s="90"/>
      <c r="Y198" s="208"/>
      <c r="AA198" s="44"/>
      <c r="AB198" s="202"/>
      <c r="AC198" s="44"/>
      <c r="AE198" s="44"/>
      <c r="AF198" s="106"/>
      <c r="AG198" s="341"/>
      <c r="AH198" s="341"/>
      <c r="AI198" s="341"/>
      <c r="AJ198" s="341"/>
    </row>
    <row r="199" spans="1:36" x14ac:dyDescent="0.3">
      <c r="A199" s="447" t="s">
        <v>147</v>
      </c>
      <c r="B199" s="281" t="s">
        <v>74</v>
      </c>
      <c r="C199" s="90">
        <v>8763</v>
      </c>
      <c r="D199" s="45">
        <v>1.3849027739145826E-2</v>
      </c>
      <c r="E199" s="199">
        <v>9499</v>
      </c>
      <c r="F199" s="45">
        <v>1.5115205906689581E-2</v>
      </c>
      <c r="G199" s="291">
        <v>736</v>
      </c>
      <c r="H199" s="200">
        <v>8.3989501312335957E-2</v>
      </c>
      <c r="I199" s="291">
        <v>9669</v>
      </c>
      <c r="J199" s="45">
        <v>1.5520861424663867E-2</v>
      </c>
      <c r="K199" s="291">
        <v>170</v>
      </c>
      <c r="L199" s="105">
        <v>1.7896620696915465E-2</v>
      </c>
      <c r="M199" s="44">
        <v>5179</v>
      </c>
      <c r="N199" s="45">
        <v>1.0605185667538999E-2</v>
      </c>
      <c r="O199" s="208">
        <v>5282</v>
      </c>
      <c r="P199" s="45">
        <v>1.0814662241431908E-2</v>
      </c>
      <c r="Q199" s="44">
        <v>103</v>
      </c>
      <c r="R199" s="202">
        <v>0.02</v>
      </c>
      <c r="S199" s="44">
        <v>5747</v>
      </c>
      <c r="T199" s="55">
        <v>1.204352181329712E-2</v>
      </c>
      <c r="U199" s="44">
        <v>465</v>
      </c>
      <c r="V199" s="45">
        <v>8.7999999999999995E-2</v>
      </c>
      <c r="W199" s="90">
        <v>3300</v>
      </c>
      <c r="X199" s="45">
        <v>1.9834353099568453E-2</v>
      </c>
      <c r="Y199" s="208">
        <v>3928</v>
      </c>
      <c r="Z199" s="45">
        <v>2.4669957669166322E-2</v>
      </c>
      <c r="AA199" s="44">
        <v>628</v>
      </c>
      <c r="AB199" s="202">
        <v>0.19</v>
      </c>
      <c r="AC199" s="44">
        <v>3646</v>
      </c>
      <c r="AD199" s="45">
        <v>2.2233334146400958E-2</v>
      </c>
      <c r="AE199" s="44">
        <v>-282</v>
      </c>
      <c r="AF199" s="106">
        <v>-7.1999999999999995E-2</v>
      </c>
      <c r="AG199" s="341"/>
      <c r="AH199" s="341"/>
      <c r="AI199" s="341"/>
      <c r="AJ199" s="341"/>
    </row>
    <row r="200" spans="1:36" s="58" customFormat="1" x14ac:dyDescent="0.3">
      <c r="A200" s="447"/>
      <c r="B200" s="281" t="s">
        <v>75</v>
      </c>
      <c r="C200" s="90">
        <v>44363</v>
      </c>
      <c r="D200" s="45">
        <v>0.20052432933306213</v>
      </c>
      <c r="E200" s="199">
        <v>44872</v>
      </c>
      <c r="F200" s="45">
        <v>0.20879437904238984</v>
      </c>
      <c r="G200" s="291">
        <v>509</v>
      </c>
      <c r="H200" s="200">
        <v>1.1473525234993126E-2</v>
      </c>
      <c r="I200" s="291">
        <v>49211</v>
      </c>
      <c r="J200" s="45">
        <v>0.23171202561446463</v>
      </c>
      <c r="K200" s="291">
        <v>4339</v>
      </c>
      <c r="L200" s="105">
        <v>9.6697272241041188E-2</v>
      </c>
      <c r="M200" s="44">
        <v>27828</v>
      </c>
      <c r="N200" s="45">
        <v>0.1762582181629318</v>
      </c>
      <c r="O200" s="208">
        <v>27741</v>
      </c>
      <c r="P200" s="45">
        <v>0.18144892272673757</v>
      </c>
      <c r="Q200" s="44">
        <v>-87</v>
      </c>
      <c r="R200" s="202">
        <v>-3.0000000000000001E-3</v>
      </c>
      <c r="S200" s="44">
        <v>29283</v>
      </c>
      <c r="T200" s="55">
        <v>0.19620363421955403</v>
      </c>
      <c r="U200" s="44">
        <v>1542</v>
      </c>
      <c r="V200" s="45">
        <v>5.6000000000000001E-2</v>
      </c>
      <c r="W200" s="90">
        <v>16830</v>
      </c>
      <c r="X200" s="45">
        <v>0.24405452436194897</v>
      </c>
      <c r="Y200" s="208">
        <v>17332</v>
      </c>
      <c r="Z200" s="45">
        <v>0.25747222057163233</v>
      </c>
      <c r="AA200" s="44">
        <v>502</v>
      </c>
      <c r="AB200" s="202">
        <v>0.03</v>
      </c>
      <c r="AC200" s="44">
        <v>20155</v>
      </c>
      <c r="AD200" s="45">
        <v>0.29449582840193456</v>
      </c>
      <c r="AE200" s="44">
        <v>2823</v>
      </c>
      <c r="AF200" s="106">
        <v>0.16300000000000001</v>
      </c>
      <c r="AG200" s="375"/>
      <c r="AH200" s="375"/>
      <c r="AI200" s="375"/>
      <c r="AJ200" s="375"/>
    </row>
    <row r="201" spans="1:36" x14ac:dyDescent="0.3">
      <c r="A201" s="447"/>
      <c r="B201" s="281" t="s">
        <v>76</v>
      </c>
      <c r="C201" s="90">
        <v>64445</v>
      </c>
      <c r="D201" s="45">
        <v>0.80657071339173969</v>
      </c>
      <c r="E201" s="199">
        <v>64637</v>
      </c>
      <c r="F201" s="45">
        <v>0.81696958972673728</v>
      </c>
      <c r="G201" s="291">
        <v>192</v>
      </c>
      <c r="H201" s="200">
        <v>2.9792846613391263E-3</v>
      </c>
      <c r="I201" s="291">
        <v>60788</v>
      </c>
      <c r="J201" s="45">
        <v>0.80792131844763426</v>
      </c>
      <c r="K201" s="291">
        <v>-3849</v>
      </c>
      <c r="L201" s="105">
        <v>-5.954793694014264E-2</v>
      </c>
      <c r="M201" s="44">
        <v>37446</v>
      </c>
      <c r="N201" s="45">
        <v>0.80857679600958732</v>
      </c>
      <c r="O201" s="208">
        <v>37242</v>
      </c>
      <c r="P201" s="45">
        <v>0.820326438908346</v>
      </c>
      <c r="Q201" s="44">
        <v>-204</v>
      </c>
      <c r="R201" s="202">
        <v>-5.0000000000000001E-3</v>
      </c>
      <c r="S201" s="44">
        <v>36707</v>
      </c>
      <c r="T201" s="55">
        <v>0.81920639171576504</v>
      </c>
      <c r="U201" s="44">
        <v>-535</v>
      </c>
      <c r="V201" s="45">
        <v>-1.4E-2</v>
      </c>
      <c r="W201" s="90">
        <v>27734</v>
      </c>
      <c r="X201" s="45">
        <v>0.8004964498066155</v>
      </c>
      <c r="Y201" s="208">
        <v>28110</v>
      </c>
      <c r="Z201" s="45">
        <v>0.80971310058762536</v>
      </c>
      <c r="AA201" s="44">
        <v>376</v>
      </c>
      <c r="AB201" s="202">
        <v>1.4E-2</v>
      </c>
      <c r="AC201" s="44">
        <v>24570</v>
      </c>
      <c r="AD201" s="45">
        <v>0.78775248477075988</v>
      </c>
      <c r="AE201" s="44">
        <v>-3540</v>
      </c>
      <c r="AF201" s="106">
        <v>-0.126</v>
      </c>
      <c r="AG201" s="341"/>
      <c r="AH201" s="341"/>
      <c r="AI201" s="341"/>
      <c r="AJ201" s="341"/>
    </row>
    <row r="202" spans="1:36" x14ac:dyDescent="0.3">
      <c r="A202" s="447" t="s">
        <v>148</v>
      </c>
      <c r="B202" s="281" t="s">
        <v>74</v>
      </c>
      <c r="C202" s="90">
        <v>623989</v>
      </c>
      <c r="D202" s="45">
        <v>0.98615097226085413</v>
      </c>
      <c r="E202" s="199">
        <v>618941</v>
      </c>
      <c r="F202" s="45">
        <v>0.98488479409331042</v>
      </c>
      <c r="G202" s="291">
        <v>-5048</v>
      </c>
      <c r="H202" s="200">
        <v>-8.089886199916985E-3</v>
      </c>
      <c r="I202" s="291">
        <v>613299</v>
      </c>
      <c r="J202" s="45">
        <v>0.98447913857533609</v>
      </c>
      <c r="K202" s="291">
        <v>-5642</v>
      </c>
      <c r="L202" s="105">
        <v>-9.1155699816299132E-3</v>
      </c>
      <c r="M202" s="44">
        <v>483167</v>
      </c>
      <c r="N202" s="45">
        <v>0.98939481433246101</v>
      </c>
      <c r="O202" s="208">
        <v>483129</v>
      </c>
      <c r="P202" s="45">
        <v>0.9891853377585681</v>
      </c>
      <c r="Q202" s="44">
        <v>-38</v>
      </c>
      <c r="R202" s="202">
        <v>0</v>
      </c>
      <c r="S202" s="44">
        <v>471439</v>
      </c>
      <c r="T202" s="55">
        <v>0.98795647818670285</v>
      </c>
      <c r="U202" s="44">
        <v>-11690</v>
      </c>
      <c r="V202" s="45">
        <v>-2.4E-2</v>
      </c>
      <c r="W202" s="90">
        <v>163078</v>
      </c>
      <c r="X202" s="45">
        <v>0.98016564690043151</v>
      </c>
      <c r="Y202" s="208">
        <v>155294</v>
      </c>
      <c r="Z202" s="45">
        <v>0.97533004233083365</v>
      </c>
      <c r="AA202" s="44">
        <v>-7784</v>
      </c>
      <c r="AB202" s="202">
        <v>-4.8000000000000001E-2</v>
      </c>
      <c r="AC202" s="44">
        <v>160342</v>
      </c>
      <c r="AD202" s="45">
        <v>0.97776666585359906</v>
      </c>
      <c r="AE202" s="44">
        <v>5048</v>
      </c>
      <c r="AF202" s="106">
        <v>3.3000000000000002E-2</v>
      </c>
      <c r="AG202" s="341"/>
      <c r="AH202" s="341"/>
      <c r="AI202" s="341"/>
      <c r="AJ202" s="341"/>
    </row>
    <row r="203" spans="1:36" s="58" customFormat="1" x14ac:dyDescent="0.3">
      <c r="A203" s="447"/>
      <c r="B203" s="281" t="s">
        <v>75</v>
      </c>
      <c r="C203" s="90">
        <v>176872</v>
      </c>
      <c r="D203" s="45">
        <v>0.79947567066693792</v>
      </c>
      <c r="E203" s="199">
        <v>170038</v>
      </c>
      <c r="F203" s="45">
        <v>0.79120562095761016</v>
      </c>
      <c r="G203" s="291">
        <v>-6834</v>
      </c>
      <c r="H203" s="200">
        <v>-3.863811117644398E-2</v>
      </c>
      <c r="I203" s="291">
        <v>163169</v>
      </c>
      <c r="J203" s="45">
        <v>0.76828797438553531</v>
      </c>
      <c r="K203" s="291">
        <v>-6869</v>
      </c>
      <c r="L203" s="105">
        <v>-4.03968524682718E-2</v>
      </c>
      <c r="M203" s="44">
        <v>130054</v>
      </c>
      <c r="N203" s="45">
        <v>0.82374178183706814</v>
      </c>
      <c r="O203" s="208">
        <v>125145</v>
      </c>
      <c r="P203" s="45">
        <v>0.81855107727326248</v>
      </c>
      <c r="Q203" s="44">
        <v>-4909</v>
      </c>
      <c r="R203" s="202">
        <v>-3.7999999999999999E-2</v>
      </c>
      <c r="S203" s="44">
        <v>119965</v>
      </c>
      <c r="T203" s="55">
        <v>0.803796365780446</v>
      </c>
      <c r="U203" s="44">
        <v>-5180</v>
      </c>
      <c r="V203" s="45">
        <v>-4.1000000000000002E-2</v>
      </c>
      <c r="W203" s="90">
        <v>52130</v>
      </c>
      <c r="X203" s="45">
        <v>0.75594547563805103</v>
      </c>
      <c r="Y203" s="208">
        <v>49984</v>
      </c>
      <c r="Z203" s="45">
        <v>0.74252777942836767</v>
      </c>
      <c r="AA203" s="44">
        <v>-2146</v>
      </c>
      <c r="AB203" s="202">
        <v>-4.1000000000000002E-2</v>
      </c>
      <c r="AC203" s="44">
        <v>48284</v>
      </c>
      <c r="AD203" s="45">
        <v>0.70550417159806544</v>
      </c>
      <c r="AE203" s="44">
        <v>-1700</v>
      </c>
      <c r="AF203" s="106">
        <v>-3.4000000000000002E-2</v>
      </c>
      <c r="AG203" s="375"/>
      <c r="AH203" s="375"/>
      <c r="AI203" s="375"/>
      <c r="AJ203" s="375"/>
    </row>
    <row r="204" spans="1:36" x14ac:dyDescent="0.3">
      <c r="A204" s="447"/>
      <c r="B204" s="281" t="s">
        <v>76</v>
      </c>
      <c r="C204" s="90">
        <v>15455</v>
      </c>
      <c r="D204" s="45">
        <v>0.19342928660826034</v>
      </c>
      <c r="E204" s="199">
        <v>14481</v>
      </c>
      <c r="F204" s="45">
        <v>0.18303041027326272</v>
      </c>
      <c r="G204" s="291">
        <v>-974</v>
      </c>
      <c r="H204" s="200">
        <v>-6.3021675833063728E-2</v>
      </c>
      <c r="I204" s="291">
        <v>14452</v>
      </c>
      <c r="J204" s="45">
        <v>0.19207868155236577</v>
      </c>
      <c r="K204" s="291">
        <v>-29</v>
      </c>
      <c r="L204" s="105">
        <v>-2.0026241281679443E-3</v>
      </c>
      <c r="M204" s="44">
        <v>8865</v>
      </c>
      <c r="N204" s="45">
        <v>0.19142320399041265</v>
      </c>
      <c r="O204" s="208">
        <v>8157</v>
      </c>
      <c r="P204" s="45">
        <v>0.179673561091654</v>
      </c>
      <c r="Q204" s="44">
        <v>-708</v>
      </c>
      <c r="R204" s="202">
        <v>-0.08</v>
      </c>
      <c r="S204" s="44">
        <v>8101</v>
      </c>
      <c r="T204" s="55">
        <v>0.18079360828423496</v>
      </c>
      <c r="U204" s="44">
        <v>-56</v>
      </c>
      <c r="V204" s="45">
        <v>-7.0000000000000001E-3</v>
      </c>
      <c r="W204" s="90">
        <v>6912</v>
      </c>
      <c r="X204" s="45">
        <v>0.1995035501933845</v>
      </c>
      <c r="Y204" s="208">
        <v>6606</v>
      </c>
      <c r="Z204" s="45">
        <v>0.1902868994123747</v>
      </c>
      <c r="AA204" s="44">
        <v>-306</v>
      </c>
      <c r="AB204" s="202">
        <v>-4.3999999999999997E-2</v>
      </c>
      <c r="AC204" s="44">
        <v>6620</v>
      </c>
      <c r="AD204" s="45">
        <v>0.21224751522924015</v>
      </c>
      <c r="AE204" s="44">
        <v>14</v>
      </c>
      <c r="AF204" s="106">
        <v>2E-3</v>
      </c>
      <c r="AG204" s="341"/>
      <c r="AH204" s="341"/>
      <c r="AI204" s="341"/>
      <c r="AJ204" s="341"/>
    </row>
    <row r="205" spans="1:36" s="58" customFormat="1" x14ac:dyDescent="0.3">
      <c r="A205" s="447" t="s">
        <v>22</v>
      </c>
      <c r="B205" s="281" t="s">
        <v>74</v>
      </c>
      <c r="C205" s="90">
        <v>632752</v>
      </c>
      <c r="D205" s="45">
        <v>1</v>
      </c>
      <c r="E205" s="199">
        <v>628440</v>
      </c>
      <c r="F205" s="45">
        <v>1</v>
      </c>
      <c r="G205" s="291">
        <v>-4312</v>
      </c>
      <c r="H205" s="200">
        <v>-6.8146762080562367E-3</v>
      </c>
      <c r="I205" s="291">
        <v>622968</v>
      </c>
      <c r="J205" s="45">
        <v>1</v>
      </c>
      <c r="K205" s="291">
        <v>-5472</v>
      </c>
      <c r="L205" s="105">
        <v>-8.7072751575329385E-3</v>
      </c>
      <c r="M205" s="44">
        <v>488346</v>
      </c>
      <c r="N205" s="45">
        <v>1</v>
      </c>
      <c r="O205" s="208">
        <v>488411</v>
      </c>
      <c r="P205" s="45">
        <v>1</v>
      </c>
      <c r="Q205" s="44">
        <v>65</v>
      </c>
      <c r="R205" s="202">
        <v>0</v>
      </c>
      <c r="S205" s="44">
        <v>477186</v>
      </c>
      <c r="T205" s="55">
        <v>1</v>
      </c>
      <c r="U205" s="44">
        <v>-11225</v>
      </c>
      <c r="V205" s="45">
        <v>-2.3E-2</v>
      </c>
      <c r="W205" s="90">
        <v>166378</v>
      </c>
      <c r="X205" s="45">
        <v>1</v>
      </c>
      <c r="Y205" s="208">
        <v>159222</v>
      </c>
      <c r="Z205" s="45">
        <v>1</v>
      </c>
      <c r="AA205" s="44">
        <v>-7156</v>
      </c>
      <c r="AB205" s="202">
        <v>-4.2999999999999997E-2</v>
      </c>
      <c r="AC205" s="44">
        <v>163988</v>
      </c>
      <c r="AD205" s="45">
        <v>1</v>
      </c>
      <c r="AE205" s="44">
        <v>4766</v>
      </c>
      <c r="AF205" s="106">
        <v>0.03</v>
      </c>
      <c r="AG205" s="375"/>
      <c r="AH205" s="375"/>
      <c r="AI205" s="375"/>
      <c r="AJ205" s="375"/>
    </row>
    <row r="206" spans="1:36" x14ac:dyDescent="0.3">
      <c r="A206" s="447"/>
      <c r="B206" s="281" t="s">
        <v>75</v>
      </c>
      <c r="C206" s="90">
        <v>221235</v>
      </c>
      <c r="D206" s="45">
        <v>1</v>
      </c>
      <c r="E206" s="199">
        <v>214910</v>
      </c>
      <c r="F206" s="45">
        <v>1</v>
      </c>
      <c r="G206" s="291">
        <v>-6325</v>
      </c>
      <c r="H206" s="200">
        <v>-2.85895088932583E-2</v>
      </c>
      <c r="I206" s="291">
        <v>212380</v>
      </c>
      <c r="J206" s="45">
        <v>1</v>
      </c>
      <c r="K206" s="291">
        <v>-2530</v>
      </c>
      <c r="L206" s="105">
        <v>-1.1772369829230842E-2</v>
      </c>
      <c r="M206" s="44">
        <v>157882</v>
      </c>
      <c r="N206" s="45">
        <v>1</v>
      </c>
      <c r="O206" s="208">
        <v>152886</v>
      </c>
      <c r="P206" s="45">
        <v>1</v>
      </c>
      <c r="Q206" s="44">
        <v>-4996</v>
      </c>
      <c r="R206" s="202">
        <v>-3.2000000000000001E-2</v>
      </c>
      <c r="S206" s="44">
        <v>149248</v>
      </c>
      <c r="T206" s="55">
        <v>1</v>
      </c>
      <c r="U206" s="44">
        <v>-3638</v>
      </c>
      <c r="V206" s="45">
        <v>-2.4E-2</v>
      </c>
      <c r="W206" s="90">
        <v>68960</v>
      </c>
      <c r="X206" s="45">
        <v>1</v>
      </c>
      <c r="Y206" s="208">
        <v>67316</v>
      </c>
      <c r="Z206" s="45">
        <v>1</v>
      </c>
      <c r="AA206" s="44">
        <v>-1644</v>
      </c>
      <c r="AB206" s="202">
        <v>-2.4E-2</v>
      </c>
      <c r="AC206" s="44">
        <v>68439</v>
      </c>
      <c r="AD206" s="45">
        <v>1</v>
      </c>
      <c r="AE206" s="44">
        <v>1123</v>
      </c>
      <c r="AF206" s="106">
        <v>1.7000000000000001E-2</v>
      </c>
      <c r="AG206" s="341"/>
      <c r="AH206" s="341"/>
      <c r="AI206" s="341"/>
      <c r="AJ206" s="341"/>
    </row>
    <row r="207" spans="1:36" x14ac:dyDescent="0.3">
      <c r="A207" s="447"/>
      <c r="B207" s="281" t="s">
        <v>76</v>
      </c>
      <c r="C207" s="90">
        <v>79900</v>
      </c>
      <c r="D207" s="45">
        <v>1</v>
      </c>
      <c r="E207" s="199">
        <v>79118</v>
      </c>
      <c r="F207" s="45">
        <v>1</v>
      </c>
      <c r="G207" s="291">
        <v>-782</v>
      </c>
      <c r="H207" s="200">
        <v>-9.7872340425531907E-3</v>
      </c>
      <c r="I207" s="291">
        <v>75240</v>
      </c>
      <c r="J207" s="45">
        <v>1</v>
      </c>
      <c r="K207" s="291">
        <v>-3878</v>
      </c>
      <c r="L207" s="105">
        <v>-4.901539472686367E-2</v>
      </c>
      <c r="M207" s="44">
        <v>46311</v>
      </c>
      <c r="N207" s="45">
        <v>1</v>
      </c>
      <c r="O207" s="208">
        <v>45399</v>
      </c>
      <c r="P207" s="45">
        <v>1</v>
      </c>
      <c r="Q207" s="44">
        <v>-912</v>
      </c>
      <c r="R207" s="202">
        <v>-0.02</v>
      </c>
      <c r="S207" s="44">
        <v>44808</v>
      </c>
      <c r="T207" s="55">
        <v>1</v>
      </c>
      <c r="U207" s="44">
        <v>-591</v>
      </c>
      <c r="V207" s="45">
        <v>-1.2999999999999999E-2</v>
      </c>
      <c r="W207" s="90">
        <v>34646</v>
      </c>
      <c r="X207" s="45">
        <v>1</v>
      </c>
      <c r="Y207" s="208">
        <v>34716</v>
      </c>
      <c r="Z207" s="45">
        <v>1</v>
      </c>
      <c r="AA207" s="44">
        <v>70</v>
      </c>
      <c r="AB207" s="202">
        <v>2E-3</v>
      </c>
      <c r="AC207" s="44">
        <v>31190</v>
      </c>
      <c r="AD207" s="45">
        <v>1</v>
      </c>
      <c r="AE207" s="44">
        <v>-3526</v>
      </c>
      <c r="AF207" s="106">
        <v>-0.10199999999999999</v>
      </c>
      <c r="AG207" s="341"/>
      <c r="AH207" s="341"/>
      <c r="AI207" s="341"/>
      <c r="AJ207" s="341"/>
    </row>
    <row r="208" spans="1:36" x14ac:dyDescent="0.3">
      <c r="A208" s="454" t="s">
        <v>12</v>
      </c>
      <c r="B208" s="455"/>
      <c r="C208" s="90">
        <v>933887</v>
      </c>
      <c r="D208" s="45">
        <v>1</v>
      </c>
      <c r="E208" s="199">
        <v>922468</v>
      </c>
      <c r="F208" s="45">
        <v>1</v>
      </c>
      <c r="G208" s="291">
        <v>-11419</v>
      </c>
      <c r="H208" s="200">
        <v>-1.2227389395076706E-2</v>
      </c>
      <c r="I208" s="291">
        <v>910588</v>
      </c>
      <c r="J208" s="45">
        <v>1</v>
      </c>
      <c r="K208" s="291">
        <v>-11880</v>
      </c>
      <c r="L208" s="105">
        <v>-1.287849551420754E-2</v>
      </c>
      <c r="M208" s="44">
        <v>692539</v>
      </c>
      <c r="N208" s="45">
        <v>1</v>
      </c>
      <c r="O208" s="208">
        <v>686696</v>
      </c>
      <c r="P208" s="45">
        <v>1</v>
      </c>
      <c r="Q208" s="44">
        <v>-5843</v>
      </c>
      <c r="R208" s="202">
        <v>-8.0000000000000002E-3</v>
      </c>
      <c r="S208" s="44">
        <v>671242</v>
      </c>
      <c r="U208" s="44">
        <v>-15454</v>
      </c>
      <c r="V208" s="45">
        <v>-2.3E-2</v>
      </c>
      <c r="W208" s="90">
        <v>269984</v>
      </c>
      <c r="Y208" s="208">
        <v>261254</v>
      </c>
      <c r="AA208" s="44">
        <v>-8730</v>
      </c>
      <c r="AB208" s="202">
        <v>-3.2000000000000001E-2</v>
      </c>
      <c r="AC208" s="44">
        <v>263617</v>
      </c>
      <c r="AE208" s="44">
        <v>2363</v>
      </c>
      <c r="AF208" s="106">
        <v>8.9999999999999993E-3</v>
      </c>
      <c r="AG208" s="341"/>
      <c r="AH208" s="341"/>
      <c r="AI208" s="341"/>
      <c r="AJ208" s="341"/>
    </row>
    <row r="209" spans="1:36" x14ac:dyDescent="0.3">
      <c r="A209" s="341"/>
      <c r="B209" s="341"/>
      <c r="C209" s="92"/>
      <c r="E209" s="201"/>
      <c r="G209" s="341"/>
      <c r="H209" s="202"/>
      <c r="I209" s="341"/>
      <c r="K209" s="341"/>
      <c r="L209" s="106"/>
      <c r="M209" s="341"/>
      <c r="O209" s="201"/>
      <c r="Q209" s="341"/>
      <c r="R209" s="202"/>
      <c r="S209" s="341"/>
      <c r="U209" s="341"/>
      <c r="W209" s="92"/>
      <c r="Y209" s="201"/>
      <c r="AA209" s="341"/>
      <c r="AB209" s="202"/>
      <c r="AC209" s="341"/>
      <c r="AE209" s="341"/>
      <c r="AF209" s="106"/>
      <c r="AG209" s="341"/>
      <c r="AH209" s="341"/>
      <c r="AI209" s="341"/>
      <c r="AJ209" s="341"/>
    </row>
    <row r="210" spans="1:36" ht="30" customHeight="1" x14ac:dyDescent="0.3">
      <c r="A210" s="448" t="s">
        <v>149</v>
      </c>
      <c r="B210" s="449"/>
      <c r="C210" s="92"/>
      <c r="E210" s="201"/>
      <c r="G210" s="341"/>
      <c r="H210" s="202"/>
      <c r="I210" s="341"/>
      <c r="K210" s="341"/>
      <c r="L210" s="106"/>
      <c r="M210" s="341"/>
      <c r="O210" s="201"/>
      <c r="Q210" s="341"/>
      <c r="R210" s="202"/>
      <c r="S210" s="341"/>
      <c r="U210" s="341"/>
      <c r="W210" s="92"/>
      <c r="Y210" s="201"/>
      <c r="AA210" s="341"/>
      <c r="AB210" s="202"/>
      <c r="AC210" s="341"/>
      <c r="AE210" s="341"/>
      <c r="AF210" s="106"/>
      <c r="AG210" s="341"/>
      <c r="AH210" s="341"/>
      <c r="AI210" s="341"/>
      <c r="AJ210" s="341"/>
    </row>
    <row r="211" spans="1:36" x14ac:dyDescent="0.3">
      <c r="A211" s="447" t="s">
        <v>147</v>
      </c>
      <c r="B211" s="281" t="s">
        <v>26</v>
      </c>
      <c r="C211" s="90">
        <v>38912</v>
      </c>
      <c r="D211" s="45">
        <v>0.1037</v>
      </c>
      <c r="E211" s="199">
        <v>39255</v>
      </c>
      <c r="F211" s="45">
        <v>0.10639999999999999</v>
      </c>
      <c r="G211" s="291">
        <v>343</v>
      </c>
      <c r="H211" s="200">
        <v>8.9999999999999993E-3</v>
      </c>
      <c r="I211" s="291">
        <v>40666</v>
      </c>
      <c r="J211" s="45">
        <v>0.1153</v>
      </c>
      <c r="K211" s="291">
        <v>1411</v>
      </c>
      <c r="L211" s="105">
        <v>3.5999999999999997E-2</v>
      </c>
      <c r="M211" s="44">
        <v>23064</v>
      </c>
      <c r="N211" s="45">
        <v>8.2400000000000001E-2</v>
      </c>
      <c r="O211" s="208">
        <v>23073</v>
      </c>
      <c r="P211" s="45">
        <v>8.3400000000000002E-2</v>
      </c>
      <c r="Q211" s="44">
        <v>9</v>
      </c>
      <c r="R211" s="202">
        <v>0</v>
      </c>
      <c r="S211" s="44">
        <v>23953</v>
      </c>
      <c r="T211" s="55">
        <v>9.1300000000000006E-2</v>
      </c>
      <c r="U211" s="44">
        <v>880</v>
      </c>
      <c r="V211" s="45">
        <v>3.7999999999999999E-2</v>
      </c>
      <c r="W211" s="90">
        <v>16116</v>
      </c>
      <c r="X211" s="45">
        <v>0.14979999999999999</v>
      </c>
      <c r="Y211" s="208">
        <v>16389</v>
      </c>
      <c r="Z211" s="45">
        <v>0.15870000000000001</v>
      </c>
      <c r="AA211" s="44">
        <v>273</v>
      </c>
      <c r="AB211" s="202">
        <v>1.7000000000000001E-2</v>
      </c>
      <c r="AC211" s="44">
        <v>16881</v>
      </c>
      <c r="AD211" s="45">
        <v>0.16839999999999999</v>
      </c>
      <c r="AE211" s="44">
        <v>492</v>
      </c>
      <c r="AF211" s="106">
        <v>0.03</v>
      </c>
      <c r="AG211" s="341"/>
      <c r="AH211" s="341"/>
      <c r="AI211" s="341"/>
      <c r="AJ211" s="341"/>
    </row>
    <row r="212" spans="1:36" s="72" customFormat="1" x14ac:dyDescent="0.3">
      <c r="A212" s="447"/>
      <c r="B212" s="281" t="s">
        <v>27</v>
      </c>
      <c r="C212" s="90">
        <v>76696</v>
      </c>
      <c r="D212" s="45">
        <v>0.14180000000000001</v>
      </c>
      <c r="E212" s="199">
        <v>77968</v>
      </c>
      <c r="F212" s="45">
        <v>0.1457</v>
      </c>
      <c r="G212" s="291">
        <v>1272</v>
      </c>
      <c r="H212" s="200">
        <v>1.7000000000000001E-2</v>
      </c>
      <c r="I212" s="291">
        <v>77364</v>
      </c>
      <c r="J212" s="45">
        <v>0.14369999999999999</v>
      </c>
      <c r="K212" s="291">
        <v>-604</v>
      </c>
      <c r="L212" s="105">
        <v>-8.0000000000000002E-3</v>
      </c>
      <c r="M212" s="44">
        <v>46276</v>
      </c>
      <c r="N212" s="45">
        <v>0.11600000000000001</v>
      </c>
      <c r="O212" s="208">
        <v>46180</v>
      </c>
      <c r="P212" s="45">
        <v>0.1167</v>
      </c>
      <c r="Q212" s="44">
        <v>-96</v>
      </c>
      <c r="R212" s="202">
        <v>-2E-3</v>
      </c>
      <c r="S212" s="44">
        <v>46805</v>
      </c>
      <c r="T212" s="55">
        <v>0.11890000000000001</v>
      </c>
      <c r="U212" s="44">
        <v>625</v>
      </c>
      <c r="V212" s="45">
        <v>1.4E-2</v>
      </c>
      <c r="W212" s="90">
        <v>30890</v>
      </c>
      <c r="X212" s="45">
        <v>0.1956</v>
      </c>
      <c r="Y212" s="208">
        <v>32201</v>
      </c>
      <c r="Z212" s="45">
        <v>0.20960000000000001</v>
      </c>
      <c r="AA212" s="44">
        <v>1311</v>
      </c>
      <c r="AB212" s="202">
        <v>4.2000000000000003E-2</v>
      </c>
      <c r="AC212" s="44">
        <v>30825</v>
      </c>
      <c r="AD212" s="45">
        <v>0.19420000000000001</v>
      </c>
      <c r="AE212" s="44">
        <v>-1376</v>
      </c>
      <c r="AF212" s="106">
        <v>-4.2999999999999997E-2</v>
      </c>
      <c r="AG212" s="375"/>
      <c r="AH212" s="375"/>
      <c r="AI212" s="375"/>
      <c r="AJ212" s="375"/>
    </row>
    <row r="213" spans="1:36" x14ac:dyDescent="0.3">
      <c r="A213" s="447"/>
      <c r="B213" s="281" t="s">
        <v>21</v>
      </c>
      <c r="C213" s="90">
        <v>1963</v>
      </c>
      <c r="D213" s="45">
        <v>0.1096</v>
      </c>
      <c r="E213" s="199">
        <v>1785</v>
      </c>
      <c r="F213" s="45">
        <v>9.7000000000000003E-2</v>
      </c>
      <c r="G213" s="291">
        <v>-178</v>
      </c>
      <c r="H213" s="200">
        <v>-9.0999999999999998E-2</v>
      </c>
      <c r="I213" s="291">
        <v>1638</v>
      </c>
      <c r="J213" s="45">
        <v>8.4000000000000005E-2</v>
      </c>
      <c r="K213" s="291">
        <v>-147</v>
      </c>
      <c r="L213" s="105">
        <v>-8.2000000000000003E-2</v>
      </c>
      <c r="M213" s="44">
        <v>1113</v>
      </c>
      <c r="N213" s="45">
        <v>8.0100000000000005E-2</v>
      </c>
      <c r="O213" s="208">
        <v>1012</v>
      </c>
      <c r="P213" s="45">
        <v>7.0300000000000001E-2</v>
      </c>
      <c r="Q213" s="44">
        <v>-101</v>
      </c>
      <c r="R213" s="202">
        <v>-9.0999999999999998E-2</v>
      </c>
      <c r="S213" s="44">
        <v>979</v>
      </c>
      <c r="T213" s="55">
        <v>6.4299999999999996E-2</v>
      </c>
      <c r="U213" s="44">
        <v>-33</v>
      </c>
      <c r="V213" s="45">
        <v>-3.3000000000000002E-2</v>
      </c>
      <c r="W213" s="90">
        <v>858</v>
      </c>
      <c r="X213" s="45">
        <v>0.19320000000000001</v>
      </c>
      <c r="Y213" s="208">
        <v>780</v>
      </c>
      <c r="Z213" s="45">
        <v>0.1779</v>
      </c>
      <c r="AA213" s="44">
        <v>-78</v>
      </c>
      <c r="AB213" s="202">
        <v>-9.0999999999999998E-2</v>
      </c>
      <c r="AC213" s="44">
        <v>665</v>
      </c>
      <c r="AD213" s="45">
        <v>0.1414</v>
      </c>
      <c r="AE213" s="44">
        <v>-115</v>
      </c>
      <c r="AF213" s="106">
        <v>-0.14699999999999999</v>
      </c>
      <c r="AG213" s="341"/>
      <c r="AH213" s="341"/>
      <c r="AI213" s="341"/>
      <c r="AJ213" s="341"/>
    </row>
    <row r="214" spans="1:36" x14ac:dyDescent="0.3">
      <c r="A214" s="447" t="s">
        <v>148</v>
      </c>
      <c r="B214" s="281" t="s">
        <v>26</v>
      </c>
      <c r="C214" s="90">
        <v>336258</v>
      </c>
      <c r="D214" s="45">
        <v>0.89629999999999999</v>
      </c>
      <c r="E214" s="199">
        <v>329658</v>
      </c>
      <c r="F214" s="45">
        <v>0.89359999999999995</v>
      </c>
      <c r="G214" s="291">
        <v>-6600</v>
      </c>
      <c r="H214" s="200">
        <v>-0.02</v>
      </c>
      <c r="I214" s="291">
        <v>312005</v>
      </c>
      <c r="J214" s="45">
        <v>0.88470000000000004</v>
      </c>
      <c r="K214" s="291">
        <v>-17653</v>
      </c>
      <c r="L214" s="105">
        <v>-5.3999999999999999E-2</v>
      </c>
      <c r="M214" s="44">
        <v>256694</v>
      </c>
      <c r="N214" s="45">
        <v>0.91759999999999997</v>
      </c>
      <c r="O214" s="208">
        <v>253584</v>
      </c>
      <c r="P214" s="45">
        <v>0.91659999999999997</v>
      </c>
      <c r="Q214" s="44">
        <v>-3110</v>
      </c>
      <c r="R214" s="202">
        <v>-1.2E-2</v>
      </c>
      <c r="S214" s="44">
        <v>238328</v>
      </c>
      <c r="T214" s="55">
        <v>0.90869999999999995</v>
      </c>
      <c r="U214" s="44">
        <v>-15256</v>
      </c>
      <c r="V214" s="45">
        <v>-0.06</v>
      </c>
      <c r="W214" s="90">
        <v>91492</v>
      </c>
      <c r="X214" s="45">
        <v>0.85019999999999996</v>
      </c>
      <c r="Y214" s="208">
        <v>86878</v>
      </c>
      <c r="Z214" s="45">
        <v>0.84130000000000005</v>
      </c>
      <c r="AA214" s="44">
        <v>-4614</v>
      </c>
      <c r="AB214" s="202">
        <v>-0.05</v>
      </c>
      <c r="AC214" s="44">
        <v>83340</v>
      </c>
      <c r="AD214" s="45">
        <v>0.83160000000000001</v>
      </c>
      <c r="AE214" s="44">
        <v>-3538</v>
      </c>
      <c r="AF214" s="106">
        <v>-4.1000000000000002E-2</v>
      </c>
      <c r="AG214" s="341"/>
      <c r="AH214" s="341"/>
      <c r="AI214" s="341"/>
      <c r="AJ214" s="341"/>
    </row>
    <row r="215" spans="1:36" s="72" customFormat="1" x14ac:dyDescent="0.3">
      <c r="A215" s="447"/>
      <c r="B215" s="281" t="s">
        <v>27</v>
      </c>
      <c r="C215" s="90">
        <v>464103</v>
      </c>
      <c r="D215" s="45">
        <v>0.85819999999999996</v>
      </c>
      <c r="E215" s="199">
        <v>457190</v>
      </c>
      <c r="F215" s="45">
        <v>0.85429999999999995</v>
      </c>
      <c r="G215" s="291">
        <v>-6913</v>
      </c>
      <c r="H215" s="200">
        <v>-1.4999999999999999E-2</v>
      </c>
      <c r="I215" s="291">
        <v>461050</v>
      </c>
      <c r="J215" s="45">
        <v>0.85629999999999995</v>
      </c>
      <c r="K215" s="291">
        <v>3860</v>
      </c>
      <c r="L215" s="105">
        <v>8.0000000000000002E-3</v>
      </c>
      <c r="M215" s="44">
        <v>352609</v>
      </c>
      <c r="N215" s="45">
        <v>0.88400000000000001</v>
      </c>
      <c r="O215" s="208">
        <v>349467</v>
      </c>
      <c r="P215" s="45">
        <v>0.88329999999999997</v>
      </c>
      <c r="Q215" s="44">
        <v>-3142</v>
      </c>
      <c r="R215" s="202">
        <v>-8.9999999999999993E-3</v>
      </c>
      <c r="S215" s="44">
        <v>346928</v>
      </c>
      <c r="T215" s="55">
        <v>0.88109999999999999</v>
      </c>
      <c r="U215" s="44">
        <v>-2539</v>
      </c>
      <c r="V215" s="45">
        <v>-7.0000000000000001E-3</v>
      </c>
      <c r="W215" s="90">
        <v>127045</v>
      </c>
      <c r="X215" s="45">
        <v>0.8044</v>
      </c>
      <c r="Y215" s="208">
        <v>121401</v>
      </c>
      <c r="Z215" s="45">
        <v>0.79039999999999999</v>
      </c>
      <c r="AA215" s="44">
        <v>-5644</v>
      </c>
      <c r="AB215" s="202">
        <v>-4.3999999999999997E-2</v>
      </c>
      <c r="AC215" s="44">
        <v>127867</v>
      </c>
      <c r="AD215" s="45">
        <v>0.80579999999999996</v>
      </c>
      <c r="AE215" s="44">
        <v>6466</v>
      </c>
      <c r="AF215" s="106">
        <v>5.2999999999999999E-2</v>
      </c>
      <c r="AG215" s="375"/>
      <c r="AH215" s="375"/>
      <c r="AI215" s="375"/>
      <c r="AJ215" s="375"/>
    </row>
    <row r="216" spans="1:36" x14ac:dyDescent="0.3">
      <c r="A216" s="447"/>
      <c r="B216" s="281" t="s">
        <v>21</v>
      </c>
      <c r="C216" s="90">
        <v>15955</v>
      </c>
      <c r="D216" s="45">
        <v>0.89039999999999997</v>
      </c>
      <c r="E216" s="199">
        <v>16612</v>
      </c>
      <c r="F216" s="45">
        <v>0.90300000000000002</v>
      </c>
      <c r="G216" s="291">
        <v>657</v>
      </c>
      <c r="H216" s="200">
        <v>4.1000000000000002E-2</v>
      </c>
      <c r="I216" s="291">
        <v>17865</v>
      </c>
      <c r="J216" s="45">
        <v>0.91600000000000004</v>
      </c>
      <c r="K216" s="291">
        <v>1253</v>
      </c>
      <c r="L216" s="105">
        <v>7.4999999999999997E-2</v>
      </c>
      <c r="M216" s="44">
        <v>12783</v>
      </c>
      <c r="N216" s="45">
        <v>0.91990000000000005</v>
      </c>
      <c r="O216" s="208">
        <v>13380</v>
      </c>
      <c r="P216" s="45">
        <v>0.92969999999999997</v>
      </c>
      <c r="Q216" s="44">
        <v>597</v>
      </c>
      <c r="R216" s="202">
        <v>4.7E-2</v>
      </c>
      <c r="S216" s="44">
        <v>14249</v>
      </c>
      <c r="T216" s="55">
        <v>0.93569999999999998</v>
      </c>
      <c r="U216" s="44">
        <v>869</v>
      </c>
      <c r="V216" s="45">
        <v>6.5000000000000002E-2</v>
      </c>
      <c r="W216" s="90">
        <v>3583</v>
      </c>
      <c r="X216" s="45">
        <v>0.80679999999999996</v>
      </c>
      <c r="Y216" s="208">
        <v>3605</v>
      </c>
      <c r="Z216" s="45">
        <v>0.82210000000000005</v>
      </c>
      <c r="AA216" s="44">
        <v>22</v>
      </c>
      <c r="AB216" s="202">
        <v>6.0000000000000001E-3</v>
      </c>
      <c r="AC216" s="44">
        <v>4039</v>
      </c>
      <c r="AD216" s="45">
        <v>0.85860000000000003</v>
      </c>
      <c r="AE216" s="44">
        <v>434</v>
      </c>
      <c r="AF216" s="106">
        <v>0.12</v>
      </c>
      <c r="AG216" s="341"/>
      <c r="AH216" s="341"/>
      <c r="AI216" s="341"/>
      <c r="AJ216" s="341"/>
    </row>
    <row r="217" spans="1:36" s="72" customFormat="1" x14ac:dyDescent="0.3">
      <c r="A217" s="447" t="s">
        <v>22</v>
      </c>
      <c r="B217" s="281" t="s">
        <v>26</v>
      </c>
      <c r="C217" s="90">
        <v>375170</v>
      </c>
      <c r="D217" s="45">
        <v>1</v>
      </c>
      <c r="E217" s="199">
        <v>368913</v>
      </c>
      <c r="F217" s="45">
        <v>1</v>
      </c>
      <c r="G217" s="291">
        <v>-6257</v>
      </c>
      <c r="H217" s="200">
        <v>-1.7000000000000001E-2</v>
      </c>
      <c r="I217" s="291">
        <v>352671</v>
      </c>
      <c r="J217" s="45">
        <v>1</v>
      </c>
      <c r="K217" s="291">
        <v>-16242</v>
      </c>
      <c r="L217" s="105">
        <v>-4.3999999999999997E-2</v>
      </c>
      <c r="M217" s="44">
        <v>279758</v>
      </c>
      <c r="N217" s="45">
        <v>1</v>
      </c>
      <c r="O217" s="208">
        <v>276657</v>
      </c>
      <c r="P217" s="45">
        <v>1</v>
      </c>
      <c r="Q217" s="44">
        <v>-3101</v>
      </c>
      <c r="R217" s="202">
        <v>-1.0999999999999999E-2</v>
      </c>
      <c r="S217" s="44">
        <v>262281</v>
      </c>
      <c r="T217" s="55">
        <v>1</v>
      </c>
      <c r="U217" s="44">
        <v>-14376</v>
      </c>
      <c r="V217" s="45">
        <v>-5.1999999999999998E-2</v>
      </c>
      <c r="W217" s="90">
        <v>107608</v>
      </c>
      <c r="X217" s="45">
        <v>1</v>
      </c>
      <c r="Y217" s="208">
        <v>103267</v>
      </c>
      <c r="Z217" s="45">
        <v>1</v>
      </c>
      <c r="AA217" s="44">
        <v>-4341</v>
      </c>
      <c r="AB217" s="202">
        <v>-0.04</v>
      </c>
      <c r="AC217" s="44">
        <v>100221</v>
      </c>
      <c r="AD217" s="45">
        <v>1</v>
      </c>
      <c r="AE217" s="44">
        <v>-3046</v>
      </c>
      <c r="AF217" s="106">
        <v>-2.9000000000000001E-2</v>
      </c>
      <c r="AG217" s="375"/>
      <c r="AH217" s="375"/>
      <c r="AI217" s="375"/>
      <c r="AJ217" s="375"/>
    </row>
    <row r="218" spans="1:36" x14ac:dyDescent="0.3">
      <c r="A218" s="447"/>
      <c r="B218" s="281" t="s">
        <v>27</v>
      </c>
      <c r="C218" s="90">
        <v>540799</v>
      </c>
      <c r="D218" s="45">
        <v>1</v>
      </c>
      <c r="E218" s="199">
        <v>535158</v>
      </c>
      <c r="F218" s="45">
        <v>1</v>
      </c>
      <c r="G218" s="291">
        <v>-5641</v>
      </c>
      <c r="H218" s="200">
        <v>-0.01</v>
      </c>
      <c r="I218" s="291">
        <v>538414</v>
      </c>
      <c r="J218" s="45">
        <v>1</v>
      </c>
      <c r="K218" s="291">
        <v>3256</v>
      </c>
      <c r="L218" s="105">
        <v>6.0000000000000001E-3</v>
      </c>
      <c r="M218" s="44">
        <v>398885</v>
      </c>
      <c r="N218" s="45">
        <v>1</v>
      </c>
      <c r="O218" s="208">
        <v>395647</v>
      </c>
      <c r="P218" s="45">
        <v>1</v>
      </c>
      <c r="Q218" s="44">
        <v>-3238</v>
      </c>
      <c r="R218" s="202">
        <v>-8.0000000000000002E-3</v>
      </c>
      <c r="S218" s="44">
        <v>393733</v>
      </c>
      <c r="T218" s="55">
        <v>1</v>
      </c>
      <c r="U218" s="44">
        <v>-1914</v>
      </c>
      <c r="V218" s="45">
        <v>-5.0000000000000001E-3</v>
      </c>
      <c r="W218" s="90">
        <v>157935</v>
      </c>
      <c r="X218" s="45">
        <v>1</v>
      </c>
      <c r="Y218" s="208">
        <v>153602</v>
      </c>
      <c r="Z218" s="45">
        <v>1</v>
      </c>
      <c r="AA218" s="44">
        <v>-4333</v>
      </c>
      <c r="AB218" s="202">
        <v>-2.7E-2</v>
      </c>
      <c r="AC218" s="44">
        <v>158692</v>
      </c>
      <c r="AD218" s="45">
        <v>1</v>
      </c>
      <c r="AE218" s="44">
        <v>5090</v>
      </c>
      <c r="AF218" s="106">
        <v>3.3000000000000002E-2</v>
      </c>
      <c r="AG218" s="341"/>
      <c r="AH218" s="341"/>
      <c r="AI218" s="341"/>
      <c r="AJ218" s="341"/>
    </row>
    <row r="219" spans="1:36" x14ac:dyDescent="0.3">
      <c r="A219" s="447"/>
      <c r="B219" s="281" t="s">
        <v>21</v>
      </c>
      <c r="C219" s="90">
        <v>17918</v>
      </c>
      <c r="D219" s="45">
        <v>1</v>
      </c>
      <c r="E219" s="199">
        <v>18397</v>
      </c>
      <c r="F219" s="45">
        <v>1</v>
      </c>
      <c r="G219" s="291">
        <v>479</v>
      </c>
      <c r="H219" s="200">
        <v>2.7E-2</v>
      </c>
      <c r="I219" s="291">
        <v>19503</v>
      </c>
      <c r="J219" s="45">
        <v>1</v>
      </c>
      <c r="K219" s="291">
        <v>1106</v>
      </c>
      <c r="L219" s="105">
        <v>0.06</v>
      </c>
      <c r="M219" s="44">
        <v>13896</v>
      </c>
      <c r="N219" s="45">
        <v>1</v>
      </c>
      <c r="O219" s="208">
        <v>14392</v>
      </c>
      <c r="P219" s="45">
        <v>1</v>
      </c>
      <c r="Q219" s="44">
        <v>496</v>
      </c>
      <c r="R219" s="202">
        <v>3.5999999999999997E-2</v>
      </c>
      <c r="S219" s="44">
        <v>15228</v>
      </c>
      <c r="T219" s="55">
        <v>1</v>
      </c>
      <c r="U219" s="44">
        <v>836</v>
      </c>
      <c r="V219" s="45">
        <v>5.8000000000000003E-2</v>
      </c>
      <c r="W219" s="90">
        <v>4441</v>
      </c>
      <c r="X219" s="45">
        <v>1</v>
      </c>
      <c r="Y219" s="208">
        <v>4385</v>
      </c>
      <c r="Z219" s="45">
        <v>1</v>
      </c>
      <c r="AA219" s="44">
        <v>-56</v>
      </c>
      <c r="AB219" s="202">
        <v>-1.2999999999999999E-2</v>
      </c>
      <c r="AC219" s="44">
        <v>4704</v>
      </c>
      <c r="AD219" s="45">
        <v>1</v>
      </c>
      <c r="AE219" s="44">
        <v>319</v>
      </c>
      <c r="AF219" s="106">
        <v>7.2999999999999995E-2</v>
      </c>
      <c r="AG219" s="341"/>
      <c r="AH219" s="341"/>
      <c r="AI219" s="341"/>
      <c r="AJ219" s="341"/>
    </row>
    <row r="220" spans="1:36" x14ac:dyDescent="0.3">
      <c r="A220" s="454" t="s">
        <v>12</v>
      </c>
      <c r="B220" s="455"/>
      <c r="C220" s="90">
        <v>933887</v>
      </c>
      <c r="D220" s="45">
        <v>1</v>
      </c>
      <c r="E220" s="199">
        <v>922468</v>
      </c>
      <c r="F220" s="45">
        <v>1</v>
      </c>
      <c r="G220" s="291">
        <v>-11419</v>
      </c>
      <c r="H220" s="200">
        <v>-1.2E-2</v>
      </c>
      <c r="I220" s="291">
        <v>910588</v>
      </c>
      <c r="J220" s="45">
        <v>1</v>
      </c>
      <c r="K220" s="291">
        <v>-11880</v>
      </c>
      <c r="L220" s="105">
        <v>-1.2999999999999999E-2</v>
      </c>
      <c r="M220" s="44">
        <v>692539</v>
      </c>
      <c r="N220" s="45">
        <v>1</v>
      </c>
      <c r="O220" s="208">
        <v>686696</v>
      </c>
      <c r="P220" s="45">
        <v>1</v>
      </c>
      <c r="Q220" s="44">
        <v>-5843</v>
      </c>
      <c r="R220" s="202">
        <v>-8.0000000000000002E-3</v>
      </c>
      <c r="S220" s="44">
        <v>671242</v>
      </c>
      <c r="T220" s="55">
        <v>1</v>
      </c>
      <c r="U220" s="44">
        <v>-15454</v>
      </c>
      <c r="V220" s="45">
        <v>-2.3E-2</v>
      </c>
      <c r="W220" s="90">
        <v>269984</v>
      </c>
      <c r="X220" s="45">
        <v>1</v>
      </c>
      <c r="Y220" s="208">
        <v>261254</v>
      </c>
      <c r="Z220" s="45">
        <v>1</v>
      </c>
      <c r="AA220" s="44">
        <v>-8730</v>
      </c>
      <c r="AB220" s="202">
        <v>-3.2000000000000001E-2</v>
      </c>
      <c r="AC220" s="44">
        <v>263617</v>
      </c>
      <c r="AD220" s="45">
        <v>1</v>
      </c>
      <c r="AE220" s="44">
        <v>2363</v>
      </c>
      <c r="AF220" s="106">
        <v>8.9999999999999993E-3</v>
      </c>
      <c r="AG220" s="341"/>
      <c r="AH220" s="341"/>
      <c r="AI220" s="341"/>
      <c r="AJ220" s="341"/>
    </row>
    <row r="221" spans="1:36" x14ac:dyDescent="0.3">
      <c r="A221" s="341"/>
      <c r="B221" s="341"/>
      <c r="C221" s="341"/>
      <c r="E221" s="341"/>
      <c r="G221" s="341"/>
      <c r="I221" s="341"/>
      <c r="K221" s="341"/>
      <c r="M221" s="341"/>
      <c r="O221" s="341"/>
      <c r="Q221" s="341"/>
      <c r="S221" s="341"/>
      <c r="U221" s="341"/>
      <c r="W221" s="341"/>
      <c r="Y221" s="341"/>
      <c r="AA221" s="341"/>
      <c r="AC221" s="341"/>
      <c r="AE221" s="341"/>
      <c r="AG221" s="341"/>
      <c r="AH221" s="341"/>
      <c r="AI221" s="341"/>
      <c r="AJ221" s="341"/>
    </row>
  </sheetData>
  <mergeCells count="84">
    <mergeCell ref="A210:B210"/>
    <mergeCell ref="A211:A213"/>
    <mergeCell ref="A214:A216"/>
    <mergeCell ref="A217:A219"/>
    <mergeCell ref="A114:A121"/>
    <mergeCell ref="A122:B122"/>
    <mergeCell ref="A134:A136"/>
    <mergeCell ref="A131:A133"/>
    <mergeCell ref="A128:A130"/>
    <mergeCell ref="A140:A142"/>
    <mergeCell ref="A124:B124"/>
    <mergeCell ref="A194:B194"/>
    <mergeCell ref="A195:B195"/>
    <mergeCell ref="A196:B196"/>
    <mergeCell ref="A5:B5"/>
    <mergeCell ref="A82:A89"/>
    <mergeCell ref="A90:A97"/>
    <mergeCell ref="A98:A105"/>
    <mergeCell ref="A106:A113"/>
    <mergeCell ref="A66:A73"/>
    <mergeCell ref="A58:A65"/>
    <mergeCell ref="A47:B47"/>
    <mergeCell ref="A41:B41"/>
    <mergeCell ref="A42:B42"/>
    <mergeCell ref="A43:B43"/>
    <mergeCell ref="A44:B44"/>
    <mergeCell ref="A45:B45"/>
    <mergeCell ref="A11:B11"/>
    <mergeCell ref="A12:B12"/>
    <mergeCell ref="A20:B20"/>
    <mergeCell ref="A220:B220"/>
    <mergeCell ref="A208:B208"/>
    <mergeCell ref="A6:B6"/>
    <mergeCell ref="A7:B7"/>
    <mergeCell ref="A8:B8"/>
    <mergeCell ref="A10:B10"/>
    <mergeCell ref="A16:B16"/>
    <mergeCell ref="A22:B22"/>
    <mergeCell ref="A32:B32"/>
    <mergeCell ref="A37:B37"/>
    <mergeCell ref="A49:B49"/>
    <mergeCell ref="A143:A145"/>
    <mergeCell ref="A46:B46"/>
    <mergeCell ref="A146:A148"/>
    <mergeCell ref="A50:A57"/>
    <mergeCell ref="A74:A81"/>
    <mergeCell ref="A13:B13"/>
    <mergeCell ref="A14:B14"/>
    <mergeCell ref="A137:A139"/>
    <mergeCell ref="A199:A201"/>
    <mergeCell ref="A202:A204"/>
    <mergeCell ref="A19:B19"/>
    <mergeCell ref="A18:B18"/>
    <mergeCell ref="A17:B17"/>
    <mergeCell ref="A149:A151"/>
    <mergeCell ref="A152:B152"/>
    <mergeCell ref="A125:A127"/>
    <mergeCell ref="A38:B38"/>
    <mergeCell ref="A205:A207"/>
    <mergeCell ref="A154:B154"/>
    <mergeCell ref="A193:B193"/>
    <mergeCell ref="A198:B198"/>
    <mergeCell ref="A187:A190"/>
    <mergeCell ref="A191:B191"/>
    <mergeCell ref="A155:A158"/>
    <mergeCell ref="A167:A170"/>
    <mergeCell ref="A171:A174"/>
    <mergeCell ref="A175:A178"/>
    <mergeCell ref="A179:A182"/>
    <mergeCell ref="A183:A186"/>
    <mergeCell ref="A163:A166"/>
    <mergeCell ref="A159:A162"/>
    <mergeCell ref="A2:B4"/>
    <mergeCell ref="M2:AF2"/>
    <mergeCell ref="M3:N3"/>
    <mergeCell ref="O3:R3"/>
    <mergeCell ref="I3:L3"/>
    <mergeCell ref="C2:L2"/>
    <mergeCell ref="S3:V3"/>
    <mergeCell ref="Y3:AB3"/>
    <mergeCell ref="AC3:AF3"/>
    <mergeCell ref="W3:X3"/>
    <mergeCell ref="C3:D3"/>
    <mergeCell ref="E3: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84FA0-CA6B-47B8-8747-CA2772EA9B74}">
  <dimension ref="A1:T337"/>
  <sheetViews>
    <sheetView zoomScale="80" zoomScaleNormal="80" workbookViewId="0">
      <pane ySplit="2" topLeftCell="A3" activePane="bottomLeft" state="frozenSplit"/>
      <selection pane="bottomLeft" activeCell="D17" sqref="D17:I17"/>
    </sheetView>
  </sheetViews>
  <sheetFormatPr defaultColWidth="8.88671875" defaultRowHeight="14.4" x14ac:dyDescent="0.3"/>
  <cols>
    <col min="1" max="1" width="29.6640625" style="88" customWidth="1"/>
    <col min="2" max="2" width="20.109375" style="43" bestFit="1" customWidth="1"/>
    <col min="3" max="3" width="16.33203125" style="93" bestFit="1" customWidth="1"/>
    <col min="4" max="4" width="12" style="93" bestFit="1" customWidth="1"/>
    <col min="5" max="5" width="11.33203125" style="43" customWidth="1"/>
    <col min="6" max="6" width="12.44140625" style="43" customWidth="1"/>
    <col min="7" max="7" width="10.88671875" style="43" customWidth="1"/>
    <col min="8" max="8" width="10.5546875" style="43" customWidth="1"/>
    <col min="9" max="9" width="10.33203125" style="43" customWidth="1"/>
    <col min="10" max="19" width="9.109375" style="43"/>
    <col min="20" max="20" width="25.6640625" style="43" customWidth="1"/>
    <col min="21" max="16384" width="8.88671875" style="43"/>
  </cols>
  <sheetData>
    <row r="1" spans="1:11" ht="18.600000000000001" customHeight="1" x14ac:dyDescent="0.3">
      <c r="A1" s="458" t="s">
        <v>150</v>
      </c>
      <c r="B1" s="458"/>
      <c r="C1" s="459"/>
      <c r="D1" s="462" t="s">
        <v>151</v>
      </c>
      <c r="E1" s="463"/>
      <c r="F1" s="463"/>
      <c r="G1" s="463"/>
      <c r="H1" s="463"/>
      <c r="I1" s="464"/>
      <c r="J1" s="341"/>
      <c r="K1" s="341"/>
    </row>
    <row r="2" spans="1:11" s="93" customFormat="1" ht="19.2" customHeight="1" x14ac:dyDescent="0.3">
      <c r="A2" s="460"/>
      <c r="B2" s="460"/>
      <c r="C2" s="461"/>
      <c r="D2" s="117" t="s">
        <v>152</v>
      </c>
      <c r="E2" s="116" t="s">
        <v>96</v>
      </c>
      <c r="F2" s="184" t="s">
        <v>97</v>
      </c>
      <c r="G2" s="117" t="s">
        <v>63</v>
      </c>
      <c r="H2" s="116" t="s">
        <v>64</v>
      </c>
      <c r="I2" s="184" t="s">
        <v>65</v>
      </c>
    </row>
    <row r="3" spans="1:11" s="93" customFormat="1" ht="14.4" customHeight="1" x14ac:dyDescent="0.3">
      <c r="A3" s="475" t="s">
        <v>153</v>
      </c>
      <c r="B3" s="475"/>
      <c r="C3" s="476"/>
      <c r="D3" s="125"/>
      <c r="E3" s="387"/>
      <c r="F3" s="345"/>
      <c r="G3" s="125"/>
      <c r="H3" s="387"/>
      <c r="I3" s="345"/>
    </row>
    <row r="4" spans="1:11" x14ac:dyDescent="0.3">
      <c r="A4" s="338" t="s">
        <v>49</v>
      </c>
      <c r="B4" s="93"/>
      <c r="D4" s="90">
        <v>926534</v>
      </c>
      <c r="E4" s="97">
        <v>891903</v>
      </c>
      <c r="F4" s="143">
        <v>862387</v>
      </c>
      <c r="G4" s="90">
        <v>1566696</v>
      </c>
      <c r="H4" s="97">
        <v>1520929</v>
      </c>
      <c r="I4" s="143">
        <v>1389536</v>
      </c>
      <c r="J4" s="341"/>
      <c r="K4" s="44"/>
    </row>
    <row r="5" spans="1:11" x14ac:dyDescent="0.3">
      <c r="A5" s="339" t="s">
        <v>154</v>
      </c>
      <c r="B5" s="93"/>
      <c r="D5" s="90">
        <v>656089</v>
      </c>
      <c r="E5" s="97">
        <v>632177</v>
      </c>
      <c r="F5" s="143">
        <v>606756</v>
      </c>
      <c r="G5" s="90">
        <v>1264909</v>
      </c>
      <c r="H5" s="97">
        <v>1231104</v>
      </c>
      <c r="I5" s="143">
        <v>1120793</v>
      </c>
      <c r="J5" s="341"/>
      <c r="K5" s="341"/>
    </row>
    <row r="6" spans="1:11" x14ac:dyDescent="0.3">
      <c r="A6" s="338" t="s">
        <v>155</v>
      </c>
      <c r="B6" s="93"/>
      <c r="D6" s="118">
        <v>0.70811108928544442</v>
      </c>
      <c r="E6" s="120">
        <v>0.70879568742340815</v>
      </c>
      <c r="F6" s="144">
        <v>0.7035773962269839</v>
      </c>
      <c r="G6" s="118">
        <v>0.80737360662183344</v>
      </c>
      <c r="H6" s="120">
        <v>0.80944212385982517</v>
      </c>
      <c r="I6" s="144">
        <v>0.80659515118715885</v>
      </c>
      <c r="J6" s="341"/>
      <c r="K6" s="341"/>
    </row>
    <row r="7" spans="1:11" x14ac:dyDescent="0.3">
      <c r="A7" s="380"/>
      <c r="B7" s="381"/>
      <c r="D7" s="119"/>
      <c r="E7" s="91"/>
      <c r="F7" s="106"/>
      <c r="G7" s="119"/>
      <c r="H7" s="91"/>
      <c r="I7" s="106"/>
      <c r="J7" s="341"/>
      <c r="K7" s="341"/>
    </row>
    <row r="8" spans="1:11" x14ac:dyDescent="0.3">
      <c r="A8" s="466" t="s">
        <v>156</v>
      </c>
      <c r="B8" s="466"/>
      <c r="C8" s="467"/>
      <c r="D8" s="259"/>
      <c r="E8" s="381"/>
      <c r="F8" s="124"/>
      <c r="G8" s="92"/>
      <c r="H8" s="93"/>
      <c r="I8" s="342"/>
      <c r="J8" s="341"/>
      <c r="K8" s="341"/>
    </row>
    <row r="9" spans="1:11" x14ac:dyDescent="0.3">
      <c r="A9" s="468" t="s">
        <v>26</v>
      </c>
      <c r="B9" s="381" t="s">
        <v>49</v>
      </c>
      <c r="C9" s="381"/>
      <c r="D9" s="90">
        <v>386467</v>
      </c>
      <c r="E9" s="97">
        <v>369513</v>
      </c>
      <c r="F9" s="143">
        <v>351288</v>
      </c>
      <c r="G9" s="90">
        <v>641492</v>
      </c>
      <c r="H9" s="97">
        <v>620376</v>
      </c>
      <c r="I9" s="143">
        <v>543549</v>
      </c>
      <c r="J9" s="281"/>
      <c r="K9" s="341"/>
    </row>
    <row r="10" spans="1:11" x14ac:dyDescent="0.3">
      <c r="A10" s="468"/>
      <c r="B10" s="381" t="s">
        <v>154</v>
      </c>
      <c r="C10" s="381"/>
      <c r="D10" s="90">
        <v>268491</v>
      </c>
      <c r="E10" s="97">
        <v>256769</v>
      </c>
      <c r="F10" s="143">
        <v>238644</v>
      </c>
      <c r="G10" s="90">
        <v>513829</v>
      </c>
      <c r="H10" s="97">
        <v>498712</v>
      </c>
      <c r="I10" s="143">
        <v>433990</v>
      </c>
      <c r="J10" s="281"/>
      <c r="K10" s="341"/>
    </row>
    <row r="11" spans="1:11" x14ac:dyDescent="0.3">
      <c r="A11" s="468"/>
      <c r="B11" s="381" t="s">
        <v>155</v>
      </c>
      <c r="C11" s="381"/>
      <c r="D11" s="119">
        <v>0.69473202110400112</v>
      </c>
      <c r="E11" s="91">
        <v>0.69488488902961465</v>
      </c>
      <c r="F11" s="106">
        <v>0.67934002869440457</v>
      </c>
      <c r="G11" s="119">
        <v>0.80099050338897448</v>
      </c>
      <c r="H11" s="91">
        <v>0.80388667517763424</v>
      </c>
      <c r="I11" s="106">
        <v>0.79843767535217613</v>
      </c>
      <c r="J11" s="281"/>
      <c r="K11" s="341"/>
    </row>
    <row r="12" spans="1:11" x14ac:dyDescent="0.3">
      <c r="A12" s="465" t="s">
        <v>27</v>
      </c>
      <c r="B12" s="381" t="s">
        <v>49</v>
      </c>
      <c r="C12" s="381"/>
      <c r="D12" s="90">
        <v>523031</v>
      </c>
      <c r="E12" s="97">
        <v>505640</v>
      </c>
      <c r="F12" s="143">
        <v>494293</v>
      </c>
      <c r="G12" s="90">
        <v>893760</v>
      </c>
      <c r="H12" s="97">
        <v>869287</v>
      </c>
      <c r="I12" s="143">
        <v>816282</v>
      </c>
      <c r="J12" s="281"/>
      <c r="K12" s="341"/>
    </row>
    <row r="13" spans="1:11" x14ac:dyDescent="0.3">
      <c r="A13" s="465"/>
      <c r="B13" s="381" t="s">
        <v>154</v>
      </c>
      <c r="C13" s="381"/>
      <c r="D13" s="90">
        <v>375931</v>
      </c>
      <c r="E13" s="97">
        <v>363734</v>
      </c>
      <c r="F13" s="143">
        <v>356409</v>
      </c>
      <c r="G13" s="90">
        <v>725562</v>
      </c>
      <c r="H13" s="97">
        <v>706559</v>
      </c>
      <c r="I13" s="143">
        <v>662197</v>
      </c>
      <c r="J13" s="281"/>
      <c r="K13" s="341"/>
    </row>
    <row r="14" spans="1:11" x14ac:dyDescent="0.3">
      <c r="A14" s="465"/>
      <c r="B14" s="381" t="s">
        <v>155</v>
      </c>
      <c r="C14" s="381"/>
      <c r="D14" s="218">
        <v>0.71875472008351327</v>
      </c>
      <c r="E14" s="122">
        <v>0.71935369037259711</v>
      </c>
      <c r="F14" s="147">
        <v>0.72104804235544506</v>
      </c>
      <c r="G14" s="218">
        <v>0.81180853920515572</v>
      </c>
      <c r="H14" s="122">
        <v>0.8128029062898674</v>
      </c>
      <c r="I14" s="147">
        <v>0.8112355779007745</v>
      </c>
      <c r="J14" s="281"/>
      <c r="K14" s="341"/>
    </row>
    <row r="15" spans="1:11" x14ac:dyDescent="0.3">
      <c r="A15" s="380" t="s">
        <v>21</v>
      </c>
      <c r="B15" s="381"/>
      <c r="C15" s="381"/>
      <c r="D15" s="258">
        <v>17036</v>
      </c>
      <c r="E15" s="254">
        <v>16750</v>
      </c>
      <c r="F15" s="255">
        <v>16806</v>
      </c>
      <c r="G15" s="258">
        <v>31444</v>
      </c>
      <c r="H15" s="254">
        <v>31266</v>
      </c>
      <c r="I15" s="255">
        <v>29705</v>
      </c>
      <c r="J15" s="281"/>
      <c r="K15" s="341"/>
    </row>
    <row r="16" spans="1:11" x14ac:dyDescent="0.3">
      <c r="A16" s="380" t="s">
        <v>12</v>
      </c>
      <c r="B16" s="381"/>
      <c r="C16" s="381"/>
      <c r="D16" s="258">
        <v>926534</v>
      </c>
      <c r="E16" s="254">
        <v>891903</v>
      </c>
      <c r="F16" s="255">
        <v>862387</v>
      </c>
      <c r="G16" s="258">
        <v>1566696</v>
      </c>
      <c r="H16" s="254">
        <v>1520929</v>
      </c>
      <c r="I16" s="255">
        <v>1389536</v>
      </c>
      <c r="J16" s="281"/>
      <c r="K16" s="341"/>
    </row>
    <row r="17" spans="1:10" s="280" customFormat="1" x14ac:dyDescent="0.3">
      <c r="A17" s="380"/>
      <c r="B17" s="381"/>
      <c r="C17" s="381"/>
      <c r="D17" s="261"/>
      <c r="E17" s="121"/>
      <c r="F17" s="262"/>
      <c r="G17" s="92"/>
      <c r="H17" s="93"/>
      <c r="I17" s="342"/>
      <c r="J17" s="281"/>
    </row>
    <row r="18" spans="1:10" x14ac:dyDescent="0.3">
      <c r="A18" s="466" t="s">
        <v>157</v>
      </c>
      <c r="B18" s="466"/>
      <c r="C18" s="467"/>
      <c r="D18" s="261"/>
      <c r="E18" s="121"/>
      <c r="F18" s="262"/>
      <c r="G18" s="92"/>
      <c r="H18" s="93"/>
      <c r="I18" s="342"/>
      <c r="J18" s="341"/>
    </row>
    <row r="19" spans="1:10" x14ac:dyDescent="0.3">
      <c r="A19" s="465" t="s">
        <v>15</v>
      </c>
      <c r="B19" s="93" t="s">
        <v>158</v>
      </c>
      <c r="D19" s="90">
        <v>390692</v>
      </c>
      <c r="E19" s="97">
        <v>368036</v>
      </c>
      <c r="F19" s="143">
        <v>344713</v>
      </c>
      <c r="G19" s="90">
        <v>685394</v>
      </c>
      <c r="H19" s="97">
        <v>645044</v>
      </c>
      <c r="I19" s="143">
        <v>587125</v>
      </c>
      <c r="J19" s="341"/>
    </row>
    <row r="20" spans="1:10" x14ac:dyDescent="0.3">
      <c r="A20" s="465"/>
      <c r="B20" s="93" t="s">
        <v>154</v>
      </c>
      <c r="D20" s="90">
        <v>290235</v>
      </c>
      <c r="E20" s="97">
        <v>273200</v>
      </c>
      <c r="F20" s="143">
        <v>254495</v>
      </c>
      <c r="G20" s="90">
        <v>577652</v>
      </c>
      <c r="H20" s="97">
        <v>544836</v>
      </c>
      <c r="I20" s="143">
        <v>492067</v>
      </c>
      <c r="J20" s="341"/>
    </row>
    <row r="21" spans="1:10" x14ac:dyDescent="0.3">
      <c r="A21" s="465"/>
      <c r="B21" s="93" t="s">
        <v>155</v>
      </c>
      <c r="D21" s="119">
        <v>0.74287418222026558</v>
      </c>
      <c r="E21" s="91">
        <v>0.74231868621547892</v>
      </c>
      <c r="F21" s="106">
        <v>0.73828083072004824</v>
      </c>
      <c r="G21" s="119">
        <v>0.84280282581989341</v>
      </c>
      <c r="H21" s="91">
        <v>0.8446493572531486</v>
      </c>
      <c r="I21" s="106">
        <v>0.83809580583351073</v>
      </c>
      <c r="J21" s="341"/>
    </row>
    <row r="22" spans="1:10" x14ac:dyDescent="0.3">
      <c r="A22" s="465" t="s">
        <v>16</v>
      </c>
      <c r="B22" s="93" t="s">
        <v>158</v>
      </c>
      <c r="C22" s="381"/>
      <c r="D22" s="90">
        <v>41585</v>
      </c>
      <c r="E22" s="97">
        <v>40321</v>
      </c>
      <c r="F22" s="143">
        <v>39866</v>
      </c>
      <c r="G22" s="90">
        <v>75110</v>
      </c>
      <c r="H22" s="97">
        <v>72988</v>
      </c>
      <c r="I22" s="143">
        <v>71321</v>
      </c>
      <c r="J22" s="341"/>
    </row>
    <row r="23" spans="1:10" x14ac:dyDescent="0.3">
      <c r="A23" s="465"/>
      <c r="B23" s="93" t="s">
        <v>154</v>
      </c>
      <c r="D23" s="90">
        <v>33186</v>
      </c>
      <c r="E23" s="97">
        <v>32282</v>
      </c>
      <c r="F23" s="143">
        <v>31925</v>
      </c>
      <c r="G23" s="90">
        <v>66279</v>
      </c>
      <c r="H23" s="97">
        <v>64500</v>
      </c>
      <c r="I23" s="143">
        <v>63291</v>
      </c>
      <c r="J23" s="341"/>
    </row>
    <row r="24" spans="1:10" x14ac:dyDescent="0.3">
      <c r="A24" s="465"/>
      <c r="B24" s="93" t="s">
        <v>155</v>
      </c>
      <c r="D24" s="119">
        <v>0.79802813514488402</v>
      </c>
      <c r="E24" s="91">
        <v>0.80062498449939234</v>
      </c>
      <c r="F24" s="106">
        <v>0.80080770581447847</v>
      </c>
      <c r="G24" s="119">
        <v>0.88242577552922385</v>
      </c>
      <c r="H24" s="91">
        <v>0.8837069107250507</v>
      </c>
      <c r="I24" s="106">
        <v>0.88741044012282499</v>
      </c>
      <c r="J24" s="341"/>
    </row>
    <row r="25" spans="1:10" x14ac:dyDescent="0.3">
      <c r="A25" s="465" t="s">
        <v>17</v>
      </c>
      <c r="B25" s="93" t="s">
        <v>158</v>
      </c>
      <c r="D25" s="90">
        <v>130101</v>
      </c>
      <c r="E25" s="97">
        <v>125239</v>
      </c>
      <c r="F25" s="143">
        <v>119887</v>
      </c>
      <c r="G25" s="90">
        <v>208121</v>
      </c>
      <c r="H25" s="97">
        <v>197282</v>
      </c>
      <c r="I25" s="143">
        <v>169291</v>
      </c>
      <c r="J25" s="341"/>
    </row>
    <row r="26" spans="1:10" x14ac:dyDescent="0.3">
      <c r="A26" s="465"/>
      <c r="B26" s="93" t="s">
        <v>154</v>
      </c>
      <c r="D26" s="90">
        <v>80181</v>
      </c>
      <c r="E26" s="97">
        <v>78150</v>
      </c>
      <c r="F26" s="143">
        <v>74360</v>
      </c>
      <c r="G26" s="90">
        <v>151818</v>
      </c>
      <c r="H26" s="97">
        <v>145414</v>
      </c>
      <c r="I26" s="143">
        <v>124292</v>
      </c>
      <c r="J26" s="341"/>
    </row>
    <row r="27" spans="1:10" x14ac:dyDescent="0.3">
      <c r="A27" s="465"/>
      <c r="B27" s="93" t="s">
        <v>155</v>
      </c>
      <c r="D27" s="119">
        <v>0.61629810685544306</v>
      </c>
      <c r="E27" s="91">
        <v>0.62400689880947624</v>
      </c>
      <c r="F27" s="106">
        <v>0.62025073610983672</v>
      </c>
      <c r="G27" s="119">
        <v>0.7294698756973107</v>
      </c>
      <c r="H27" s="91">
        <v>0.7370870124998733</v>
      </c>
      <c r="I27" s="106">
        <v>0.73419142187121589</v>
      </c>
      <c r="J27" s="341"/>
    </row>
    <row r="28" spans="1:10" x14ac:dyDescent="0.3">
      <c r="A28" s="465" t="s">
        <v>18</v>
      </c>
      <c r="B28" s="93" t="s">
        <v>158</v>
      </c>
      <c r="D28" s="90">
        <v>146509</v>
      </c>
      <c r="E28" s="97">
        <v>145203</v>
      </c>
      <c r="F28" s="143">
        <v>146743</v>
      </c>
      <c r="G28" s="90">
        <v>249804</v>
      </c>
      <c r="H28" s="97">
        <v>251812</v>
      </c>
      <c r="I28" s="143">
        <v>231090</v>
      </c>
      <c r="J28" s="341"/>
    </row>
    <row r="29" spans="1:10" x14ac:dyDescent="0.3">
      <c r="A29" s="465"/>
      <c r="B29" s="93" t="s">
        <v>154</v>
      </c>
      <c r="D29" s="90">
        <v>105501</v>
      </c>
      <c r="E29" s="97">
        <v>105114</v>
      </c>
      <c r="F29" s="143">
        <v>104618</v>
      </c>
      <c r="G29" s="90">
        <v>202292</v>
      </c>
      <c r="H29" s="97">
        <v>204215</v>
      </c>
      <c r="I29" s="143">
        <v>186657</v>
      </c>
      <c r="J29" s="341"/>
    </row>
    <row r="30" spans="1:10" x14ac:dyDescent="0.3">
      <c r="A30" s="465"/>
      <c r="B30" s="93" t="s">
        <v>155</v>
      </c>
      <c r="D30" s="119">
        <v>0.72009910653953002</v>
      </c>
      <c r="E30" s="91">
        <v>0.72391066300283047</v>
      </c>
      <c r="F30" s="106">
        <v>0.71293349597595801</v>
      </c>
      <c r="G30" s="119">
        <v>0.80980288546220236</v>
      </c>
      <c r="H30" s="91">
        <v>0.81098200244626939</v>
      </c>
      <c r="I30" s="106">
        <v>0.80772426327404911</v>
      </c>
      <c r="J30" s="341"/>
    </row>
    <row r="31" spans="1:10" x14ac:dyDescent="0.3">
      <c r="A31" s="465" t="s">
        <v>19</v>
      </c>
      <c r="B31" s="93" t="s">
        <v>158</v>
      </c>
      <c r="D31" s="90">
        <v>8029</v>
      </c>
      <c r="E31" s="97">
        <v>7720</v>
      </c>
      <c r="F31" s="143">
        <v>7145</v>
      </c>
      <c r="G31" s="90">
        <v>13489</v>
      </c>
      <c r="H31" s="97">
        <v>12953</v>
      </c>
      <c r="I31" s="143">
        <v>11555</v>
      </c>
      <c r="J31" s="341"/>
    </row>
    <row r="32" spans="1:10" x14ac:dyDescent="0.3">
      <c r="A32" s="465"/>
      <c r="B32" s="93" t="s">
        <v>154</v>
      </c>
      <c r="D32" s="90">
        <v>5287</v>
      </c>
      <c r="E32" s="97">
        <v>5094</v>
      </c>
      <c r="F32" s="143">
        <v>4650</v>
      </c>
      <c r="G32" s="90">
        <v>10419</v>
      </c>
      <c r="H32" s="97">
        <v>10000</v>
      </c>
      <c r="I32" s="143">
        <v>8881</v>
      </c>
      <c r="J32" s="341"/>
    </row>
    <row r="33" spans="1:20" x14ac:dyDescent="0.3">
      <c r="A33" s="465"/>
      <c r="B33" s="93" t="s">
        <v>155</v>
      </c>
      <c r="D33" s="119">
        <v>0.65848798106862627</v>
      </c>
      <c r="E33" s="91">
        <v>0.65984455958549226</v>
      </c>
      <c r="F33" s="106">
        <v>0.65080475857242825</v>
      </c>
      <c r="G33" s="119">
        <v>0.77240714656386689</v>
      </c>
      <c r="H33" s="91">
        <v>0.772021925422682</v>
      </c>
      <c r="I33" s="106">
        <v>0.76858502812635221</v>
      </c>
      <c r="J33" s="341"/>
      <c r="K33" s="341"/>
      <c r="L33" s="341"/>
      <c r="M33" s="341"/>
      <c r="N33" s="341"/>
      <c r="O33" s="341"/>
      <c r="P33" s="341"/>
      <c r="Q33" s="341"/>
      <c r="R33" s="341"/>
      <c r="S33" s="341"/>
      <c r="T33" s="341"/>
    </row>
    <row r="34" spans="1:20" x14ac:dyDescent="0.3">
      <c r="A34" s="465" t="s">
        <v>20</v>
      </c>
      <c r="B34" s="93" t="s">
        <v>158</v>
      </c>
      <c r="D34" s="90">
        <v>50567</v>
      </c>
      <c r="E34" s="97">
        <v>47799</v>
      </c>
      <c r="F34" s="143">
        <v>46211</v>
      </c>
      <c r="G34" s="90">
        <v>87134</v>
      </c>
      <c r="H34" s="97">
        <v>84285</v>
      </c>
      <c r="I34" s="143">
        <v>76762</v>
      </c>
      <c r="J34" s="341"/>
      <c r="K34" s="341"/>
      <c r="L34" s="341"/>
      <c r="M34" s="341"/>
      <c r="N34" s="341"/>
      <c r="O34" s="341"/>
      <c r="P34" s="341"/>
      <c r="Q34" s="341"/>
      <c r="R34" s="341"/>
      <c r="S34" s="341"/>
      <c r="T34" s="341"/>
    </row>
    <row r="35" spans="1:20" x14ac:dyDescent="0.3">
      <c r="A35" s="465"/>
      <c r="B35" s="93" t="s">
        <v>154</v>
      </c>
      <c r="D35" s="90">
        <v>36188</v>
      </c>
      <c r="E35" s="97">
        <v>34109</v>
      </c>
      <c r="F35" s="143">
        <v>32804</v>
      </c>
      <c r="G35" s="90">
        <v>71334</v>
      </c>
      <c r="H35" s="97">
        <v>69652</v>
      </c>
      <c r="I35" s="143">
        <v>62932</v>
      </c>
      <c r="J35" s="341"/>
      <c r="K35" s="341"/>
      <c r="L35" s="341"/>
      <c r="M35" s="341"/>
      <c r="N35" s="341"/>
      <c r="O35" s="341"/>
      <c r="P35" s="341"/>
      <c r="Q35" s="341"/>
      <c r="R35" s="341"/>
      <c r="S35" s="341"/>
      <c r="T35" s="341"/>
    </row>
    <row r="36" spans="1:20" x14ac:dyDescent="0.3">
      <c r="A36" s="465"/>
      <c r="B36" s="93" t="s">
        <v>159</v>
      </c>
      <c r="D36" s="257">
        <v>0.71564459034548222</v>
      </c>
      <c r="E36" s="57">
        <v>0.7135923345676688</v>
      </c>
      <c r="F36" s="263">
        <v>0.70987427235939493</v>
      </c>
      <c r="G36" s="119">
        <v>0.8186700943374573</v>
      </c>
      <c r="H36" s="91">
        <v>0.82638666429376517</v>
      </c>
      <c r="I36" s="106">
        <v>0.81983272973606736</v>
      </c>
      <c r="J36" s="341"/>
      <c r="K36" s="341"/>
      <c r="L36" s="341"/>
      <c r="M36" s="341"/>
      <c r="N36" s="341"/>
      <c r="O36" s="341"/>
      <c r="P36" s="341"/>
      <c r="Q36" s="341"/>
      <c r="R36" s="341"/>
      <c r="S36" s="341"/>
      <c r="T36" s="341"/>
    </row>
    <row r="37" spans="1:20" x14ac:dyDescent="0.3">
      <c r="A37" s="380" t="s">
        <v>21</v>
      </c>
      <c r="B37" s="381"/>
      <c r="C37" s="381"/>
      <c r="D37" s="90">
        <v>159051</v>
      </c>
      <c r="E37" s="97">
        <v>157585</v>
      </c>
      <c r="F37" s="143">
        <v>157822</v>
      </c>
      <c r="G37" s="258">
        <v>247644</v>
      </c>
      <c r="H37" s="254">
        <v>256565</v>
      </c>
      <c r="I37" s="255">
        <v>242392</v>
      </c>
      <c r="J37" s="341"/>
      <c r="K37" s="341"/>
      <c r="L37" s="341"/>
      <c r="M37" s="341"/>
      <c r="N37" s="341"/>
      <c r="O37" s="341"/>
      <c r="P37" s="341"/>
      <c r="Q37" s="341"/>
      <c r="R37" s="341"/>
      <c r="S37" s="341"/>
      <c r="T37" s="341"/>
    </row>
    <row r="38" spans="1:20" x14ac:dyDescent="0.3">
      <c r="A38" s="380" t="s">
        <v>12</v>
      </c>
      <c r="B38" s="381"/>
      <c r="C38" s="381"/>
      <c r="D38" s="90">
        <v>926534</v>
      </c>
      <c r="E38" s="97">
        <v>891903</v>
      </c>
      <c r="F38" s="143">
        <v>862387</v>
      </c>
      <c r="G38" s="258">
        <v>1566696</v>
      </c>
      <c r="H38" s="254">
        <v>1520929</v>
      </c>
      <c r="I38" s="255">
        <v>1389536</v>
      </c>
      <c r="J38" s="341"/>
      <c r="K38" s="341"/>
      <c r="L38" s="341"/>
      <c r="M38" s="341"/>
      <c r="N38" s="341"/>
      <c r="O38" s="341"/>
      <c r="P38" s="341"/>
      <c r="Q38" s="341"/>
      <c r="R38" s="341"/>
      <c r="S38" s="341"/>
      <c r="T38" s="341"/>
    </row>
    <row r="39" spans="1:20" x14ac:dyDescent="0.3">
      <c r="A39" s="456" t="s">
        <v>160</v>
      </c>
      <c r="B39" s="456"/>
      <c r="C39" s="456"/>
      <c r="D39" s="456"/>
      <c r="E39" s="456"/>
      <c r="F39" s="456"/>
      <c r="G39" s="456"/>
      <c r="H39" s="456"/>
      <c r="I39" s="457"/>
      <c r="J39" s="341"/>
      <c r="K39" s="341"/>
      <c r="L39" s="341"/>
      <c r="M39" s="341"/>
      <c r="N39" s="341"/>
      <c r="O39" s="341"/>
      <c r="P39" s="341"/>
      <c r="Q39" s="341"/>
      <c r="R39" s="341"/>
      <c r="S39" s="341"/>
      <c r="T39" s="341"/>
    </row>
    <row r="40" spans="1:20" x14ac:dyDescent="0.3">
      <c r="A40" s="381"/>
      <c r="B40" s="93"/>
      <c r="D40" s="92"/>
      <c r="E40" s="120"/>
      <c r="F40" s="144"/>
      <c r="G40" s="92"/>
      <c r="H40" s="93"/>
      <c r="I40" s="342"/>
      <c r="J40" s="341"/>
      <c r="K40" s="341"/>
      <c r="L40" s="341"/>
      <c r="M40" s="341"/>
      <c r="N40" s="341"/>
      <c r="O40" s="341"/>
      <c r="P40" s="341"/>
      <c r="Q40" s="341"/>
      <c r="R40" s="341"/>
      <c r="S40" s="341"/>
      <c r="T40" s="341"/>
    </row>
    <row r="41" spans="1:20" x14ac:dyDescent="0.3">
      <c r="A41" s="466" t="s">
        <v>161</v>
      </c>
      <c r="B41" s="466"/>
      <c r="C41" s="467"/>
      <c r="D41" s="92"/>
      <c r="E41" s="120"/>
      <c r="F41" s="144"/>
      <c r="G41" s="92"/>
      <c r="H41" s="93"/>
      <c r="I41" s="342"/>
      <c r="J41" s="341"/>
      <c r="K41" s="341"/>
      <c r="L41" s="341"/>
      <c r="M41" s="341"/>
      <c r="N41" s="341"/>
      <c r="O41" s="341"/>
      <c r="P41" s="341"/>
      <c r="Q41" s="341"/>
      <c r="R41" s="341"/>
      <c r="S41" s="341"/>
      <c r="T41" s="341"/>
    </row>
    <row r="42" spans="1:20" x14ac:dyDescent="0.3">
      <c r="A42" s="468" t="s">
        <v>162</v>
      </c>
      <c r="B42" s="381" t="s">
        <v>49</v>
      </c>
      <c r="D42" s="90">
        <v>235015</v>
      </c>
      <c r="E42" s="97">
        <v>232409</v>
      </c>
      <c r="F42" s="143">
        <v>226835</v>
      </c>
      <c r="G42" s="90">
        <v>508389</v>
      </c>
      <c r="H42" s="97">
        <v>507481</v>
      </c>
      <c r="I42" s="143">
        <v>470212</v>
      </c>
      <c r="J42" s="341"/>
      <c r="K42" s="341"/>
      <c r="L42" s="341"/>
      <c r="M42" s="341"/>
      <c r="N42" s="341"/>
      <c r="O42" s="341"/>
      <c r="P42" s="341"/>
      <c r="Q42" s="341"/>
      <c r="R42" s="341"/>
      <c r="S42" s="341"/>
      <c r="T42" s="341"/>
    </row>
    <row r="43" spans="1:20" x14ac:dyDescent="0.3">
      <c r="A43" s="468"/>
      <c r="B43" s="380" t="s">
        <v>154</v>
      </c>
      <c r="D43" s="90">
        <v>192646</v>
      </c>
      <c r="E43" s="97">
        <v>190994</v>
      </c>
      <c r="F43" s="143">
        <v>183398</v>
      </c>
      <c r="G43" s="90">
        <v>454124</v>
      </c>
      <c r="H43" s="97">
        <v>453457</v>
      </c>
      <c r="I43" s="143">
        <v>417423</v>
      </c>
      <c r="J43" s="341"/>
      <c r="K43" s="341"/>
      <c r="L43" s="341"/>
      <c r="M43" s="341"/>
      <c r="N43" s="341"/>
      <c r="O43" s="341"/>
      <c r="P43" s="341"/>
      <c r="Q43" s="341"/>
      <c r="R43" s="341"/>
      <c r="S43" s="341"/>
      <c r="T43" s="341"/>
    </row>
    <row r="44" spans="1:20" x14ac:dyDescent="0.3">
      <c r="A44" s="468"/>
      <c r="B44" s="381" t="s">
        <v>155</v>
      </c>
      <c r="D44" s="119">
        <v>0.81974462651627999</v>
      </c>
      <c r="E44" s="91">
        <v>0.82180408089485302</v>
      </c>
      <c r="F44" s="106">
        <v>0.80852199066928887</v>
      </c>
      <c r="G44" s="119">
        <v>0.89326086913760916</v>
      </c>
      <c r="H44" s="91">
        <v>0.89354478295739148</v>
      </c>
      <c r="I44" s="106">
        <v>0.88773361802761308</v>
      </c>
      <c r="J44" s="341"/>
      <c r="K44" s="341"/>
      <c r="L44" s="341"/>
      <c r="M44" s="341"/>
      <c r="N44" s="341"/>
      <c r="O44" s="341"/>
      <c r="P44" s="341"/>
      <c r="Q44" s="341"/>
      <c r="R44" s="341"/>
      <c r="S44" s="341"/>
      <c r="T44" s="341"/>
    </row>
    <row r="45" spans="1:20" x14ac:dyDescent="0.3">
      <c r="A45" s="468" t="s">
        <v>163</v>
      </c>
      <c r="B45" s="381" t="s">
        <v>49</v>
      </c>
      <c r="D45" s="90">
        <v>266928</v>
      </c>
      <c r="E45" s="97">
        <v>248554</v>
      </c>
      <c r="F45" s="143">
        <v>237834</v>
      </c>
      <c r="G45" s="90">
        <v>465031</v>
      </c>
      <c r="H45" s="97">
        <v>443636</v>
      </c>
      <c r="I45" s="143">
        <v>390082</v>
      </c>
      <c r="J45" s="341"/>
      <c r="K45" s="341"/>
      <c r="L45" s="341"/>
      <c r="M45" s="341"/>
      <c r="N45" s="341"/>
      <c r="O45" s="341"/>
      <c r="P45" s="341"/>
      <c r="Q45" s="341"/>
      <c r="R45" s="341"/>
      <c r="S45" s="341"/>
      <c r="T45" s="341"/>
    </row>
    <row r="46" spans="1:20" x14ac:dyDescent="0.3">
      <c r="A46" s="468"/>
      <c r="B46" s="380" t="s">
        <v>154</v>
      </c>
      <c r="D46" s="90">
        <v>196378</v>
      </c>
      <c r="E46" s="97">
        <v>182816</v>
      </c>
      <c r="F46" s="143">
        <v>174587</v>
      </c>
      <c r="G46" s="90">
        <v>384771</v>
      </c>
      <c r="H46" s="97">
        <v>367399</v>
      </c>
      <c r="I46" s="143">
        <v>320795</v>
      </c>
      <c r="J46" s="341"/>
      <c r="K46" s="341"/>
      <c r="L46" s="341"/>
      <c r="M46" s="341"/>
      <c r="N46" s="341"/>
      <c r="O46" s="341"/>
      <c r="P46" s="341"/>
      <c r="Q46" s="341"/>
      <c r="R46" s="341"/>
      <c r="S46" s="341"/>
      <c r="T46" s="341"/>
    </row>
    <row r="47" spans="1:20" x14ac:dyDescent="0.3">
      <c r="A47" s="468"/>
      <c r="B47" s="381" t="s">
        <v>155</v>
      </c>
      <c r="D47" s="119">
        <v>0.73569651741293529</v>
      </c>
      <c r="E47" s="91">
        <v>0.73551823748561684</v>
      </c>
      <c r="F47" s="106">
        <v>0.73407082250645406</v>
      </c>
      <c r="G47" s="119">
        <v>0.8274093555053319</v>
      </c>
      <c r="H47" s="91">
        <v>0.82815416242144457</v>
      </c>
      <c r="I47" s="106">
        <v>0.82237837172697026</v>
      </c>
      <c r="J47" s="341"/>
      <c r="K47" s="341"/>
      <c r="L47" s="341"/>
      <c r="M47" s="341"/>
      <c r="N47" s="341"/>
      <c r="O47" s="341"/>
      <c r="P47" s="341"/>
      <c r="Q47" s="341"/>
      <c r="R47" s="341"/>
      <c r="S47" s="341"/>
      <c r="T47" s="341"/>
    </row>
    <row r="48" spans="1:20" x14ac:dyDescent="0.3">
      <c r="A48" s="468" t="s">
        <v>164</v>
      </c>
      <c r="B48" s="381" t="s">
        <v>49</v>
      </c>
      <c r="D48" s="90">
        <v>165484</v>
      </c>
      <c r="E48" s="97">
        <v>157743</v>
      </c>
      <c r="F48" s="143">
        <v>150361</v>
      </c>
      <c r="G48" s="90">
        <v>242276</v>
      </c>
      <c r="H48" s="97">
        <v>228734</v>
      </c>
      <c r="I48" s="143">
        <v>207754</v>
      </c>
      <c r="J48" s="341"/>
      <c r="K48" s="341"/>
      <c r="L48" s="341"/>
      <c r="M48" s="341"/>
      <c r="N48" s="341"/>
      <c r="O48" s="341"/>
      <c r="P48" s="341"/>
      <c r="Q48" s="341"/>
      <c r="R48" s="341"/>
      <c r="S48" s="341"/>
      <c r="T48" s="341"/>
    </row>
    <row r="49" spans="1:20" x14ac:dyDescent="0.3">
      <c r="A49" s="468"/>
      <c r="B49" s="380" t="s">
        <v>154</v>
      </c>
      <c r="D49" s="90">
        <v>108489</v>
      </c>
      <c r="E49" s="97">
        <v>103271</v>
      </c>
      <c r="F49" s="143">
        <v>98250</v>
      </c>
      <c r="G49" s="90">
        <v>179699</v>
      </c>
      <c r="H49" s="97">
        <v>170318</v>
      </c>
      <c r="I49" s="143">
        <v>154556</v>
      </c>
      <c r="J49" s="341"/>
      <c r="K49" s="341"/>
      <c r="L49" s="341"/>
      <c r="M49" s="341"/>
      <c r="N49" s="341"/>
      <c r="O49" s="341"/>
      <c r="P49" s="341"/>
      <c r="Q49" s="341"/>
      <c r="R49" s="341"/>
      <c r="S49" s="341"/>
      <c r="T49" s="341"/>
    </row>
    <row r="50" spans="1:20" x14ac:dyDescent="0.3">
      <c r="A50" s="468"/>
      <c r="B50" s="381" t="s">
        <v>155</v>
      </c>
      <c r="D50" s="119">
        <v>0.65558603852940467</v>
      </c>
      <c r="E50" s="91">
        <v>0.65467881300596542</v>
      </c>
      <c r="F50" s="106">
        <v>0.65342741801397963</v>
      </c>
      <c r="G50" s="119">
        <v>0.741711931846324</v>
      </c>
      <c r="H50" s="91">
        <v>0.74461164496751686</v>
      </c>
      <c r="I50" s="106">
        <v>0.74393754151544611</v>
      </c>
      <c r="J50" s="341"/>
      <c r="K50" s="341"/>
      <c r="L50" s="341"/>
      <c r="M50" s="341"/>
      <c r="N50" s="341"/>
      <c r="O50" s="341"/>
      <c r="P50" s="341"/>
      <c r="Q50" s="341"/>
      <c r="R50" s="341"/>
      <c r="S50" s="341"/>
      <c r="T50" s="341"/>
    </row>
    <row r="51" spans="1:20" x14ac:dyDescent="0.3">
      <c r="A51" s="468" t="s">
        <v>165</v>
      </c>
      <c r="B51" s="381" t="s">
        <v>49</v>
      </c>
      <c r="D51" s="90">
        <v>258688</v>
      </c>
      <c r="E51" s="97">
        <v>252793</v>
      </c>
      <c r="F51" s="143">
        <v>247085</v>
      </c>
      <c r="G51" s="90">
        <v>350588</v>
      </c>
      <c r="H51" s="97">
        <v>340709</v>
      </c>
      <c r="I51" s="143">
        <v>320918</v>
      </c>
      <c r="J51" s="341"/>
      <c r="K51" s="341"/>
      <c r="L51" s="341"/>
      <c r="M51" s="341"/>
      <c r="N51" s="341"/>
      <c r="O51" s="341"/>
      <c r="P51" s="341"/>
      <c r="Q51" s="341"/>
      <c r="R51" s="341"/>
      <c r="S51" s="341"/>
      <c r="T51" s="341"/>
    </row>
    <row r="52" spans="1:20" x14ac:dyDescent="0.3">
      <c r="A52" s="468"/>
      <c r="B52" s="380" t="s">
        <v>154</v>
      </c>
      <c r="D52" s="90">
        <v>158367</v>
      </c>
      <c r="E52" s="97">
        <v>154887</v>
      </c>
      <c r="F52" s="143">
        <v>150389</v>
      </c>
      <c r="G52" s="90">
        <v>246035</v>
      </c>
      <c r="H52" s="97">
        <v>239682</v>
      </c>
      <c r="I52" s="143">
        <v>227656</v>
      </c>
      <c r="J52" s="341"/>
      <c r="K52" s="341"/>
      <c r="L52" s="341"/>
      <c r="M52" s="341"/>
      <c r="N52" s="341"/>
      <c r="O52" s="341"/>
      <c r="P52" s="341"/>
      <c r="Q52" s="341"/>
      <c r="R52" s="341"/>
      <c r="S52" s="341"/>
      <c r="T52" s="341"/>
    </row>
    <row r="53" spans="1:20" x14ac:dyDescent="0.3">
      <c r="A53" s="468"/>
      <c r="B53" s="381" t="s">
        <v>155</v>
      </c>
      <c r="D53" s="119">
        <v>0.61219306655121231</v>
      </c>
      <c r="E53" s="91">
        <v>0.61270288338680268</v>
      </c>
      <c r="F53" s="106">
        <v>0.60865289272922274</v>
      </c>
      <c r="G53" s="119">
        <v>0.70177815555580914</v>
      </c>
      <c r="H53" s="91">
        <v>0.70348009591763061</v>
      </c>
      <c r="I53" s="106">
        <v>0.70938993761646274</v>
      </c>
      <c r="J53" s="341"/>
      <c r="K53" s="341"/>
      <c r="L53" s="341"/>
      <c r="M53" s="341"/>
      <c r="N53" s="341"/>
      <c r="O53" s="341"/>
      <c r="P53" s="341"/>
      <c r="Q53" s="341"/>
      <c r="R53" s="341"/>
      <c r="S53" s="341"/>
      <c r="T53" s="341"/>
    </row>
    <row r="54" spans="1:20" x14ac:dyDescent="0.3">
      <c r="A54" s="380" t="s">
        <v>21</v>
      </c>
      <c r="B54" s="381"/>
      <c r="C54" s="381"/>
      <c r="D54" s="258">
        <v>419</v>
      </c>
      <c r="E54" s="254">
        <v>404</v>
      </c>
      <c r="F54" s="255">
        <v>272</v>
      </c>
      <c r="G54" s="258">
        <v>412</v>
      </c>
      <c r="H54" s="254">
        <v>369</v>
      </c>
      <c r="I54" s="255">
        <v>570</v>
      </c>
      <c r="J54" s="341"/>
      <c r="K54" s="341"/>
      <c r="L54" s="341"/>
      <c r="M54" s="341"/>
      <c r="N54" s="341"/>
      <c r="O54" s="341"/>
      <c r="P54" s="341"/>
      <c r="Q54" s="341"/>
      <c r="R54" s="341"/>
      <c r="S54" s="341"/>
      <c r="T54" s="341"/>
    </row>
    <row r="55" spans="1:20" x14ac:dyDescent="0.3">
      <c r="A55" s="380" t="s">
        <v>12</v>
      </c>
      <c r="B55" s="381"/>
      <c r="C55" s="381"/>
      <c r="D55" s="258">
        <v>926534</v>
      </c>
      <c r="E55" s="254">
        <v>891903</v>
      </c>
      <c r="F55" s="255">
        <v>862387</v>
      </c>
      <c r="G55" s="258">
        <v>1566696</v>
      </c>
      <c r="H55" s="254">
        <v>1520929</v>
      </c>
      <c r="I55" s="255">
        <v>1389536</v>
      </c>
      <c r="J55" s="341"/>
      <c r="K55" s="341"/>
      <c r="L55" s="341"/>
      <c r="M55" s="341"/>
      <c r="N55" s="341"/>
      <c r="O55" s="341"/>
      <c r="P55" s="341"/>
      <c r="Q55" s="341"/>
      <c r="R55" s="341"/>
      <c r="S55" s="341"/>
      <c r="T55" s="341"/>
    </row>
    <row r="56" spans="1:20" x14ac:dyDescent="0.3">
      <c r="A56" s="381"/>
      <c r="B56" s="381"/>
      <c r="D56" s="119"/>
      <c r="E56" s="91"/>
      <c r="F56" s="106"/>
      <c r="G56" s="119"/>
      <c r="H56" s="91"/>
      <c r="I56" s="106"/>
      <c r="J56" s="341"/>
      <c r="K56" s="341"/>
      <c r="L56" s="341"/>
      <c r="M56" s="341"/>
      <c r="N56" s="341"/>
      <c r="O56" s="341"/>
      <c r="P56" s="341"/>
      <c r="Q56" s="341"/>
      <c r="R56" s="341"/>
      <c r="S56" s="341"/>
      <c r="T56" s="341"/>
    </row>
    <row r="57" spans="1:20" x14ac:dyDescent="0.3">
      <c r="A57" s="466" t="s">
        <v>166</v>
      </c>
      <c r="B57" s="466"/>
      <c r="C57" s="467"/>
      <c r="D57" s="92"/>
      <c r="E57" s="93"/>
      <c r="F57" s="342"/>
      <c r="G57" s="92"/>
      <c r="H57" s="93"/>
      <c r="I57" s="342"/>
      <c r="J57" s="341"/>
      <c r="K57" s="341"/>
      <c r="L57" s="341"/>
      <c r="M57" s="341"/>
      <c r="N57" s="341"/>
      <c r="O57" s="341"/>
      <c r="P57" s="341"/>
      <c r="Q57" s="341"/>
      <c r="R57" s="341"/>
      <c r="S57" s="341"/>
      <c r="T57" s="341"/>
    </row>
    <row r="58" spans="1:20" x14ac:dyDescent="0.3">
      <c r="A58" s="468" t="s">
        <v>31</v>
      </c>
      <c r="B58" s="381" t="s">
        <v>49</v>
      </c>
      <c r="D58" s="90">
        <v>220277</v>
      </c>
      <c r="E58" s="97">
        <v>213472</v>
      </c>
      <c r="F58" s="143">
        <v>207046</v>
      </c>
      <c r="G58" s="126">
        <v>237897</v>
      </c>
      <c r="H58" s="113">
        <v>224864</v>
      </c>
      <c r="I58" s="145">
        <v>188106</v>
      </c>
      <c r="J58" s="341"/>
      <c r="K58" s="341"/>
      <c r="L58" s="341"/>
      <c r="M58" s="341"/>
      <c r="N58" s="341"/>
      <c r="O58" s="341"/>
      <c r="P58" s="341"/>
      <c r="Q58" s="341"/>
      <c r="R58" s="341"/>
      <c r="S58" s="341"/>
      <c r="T58" s="341"/>
    </row>
    <row r="59" spans="1:20" x14ac:dyDescent="0.3">
      <c r="A59" s="468"/>
      <c r="B59" s="380" t="s">
        <v>154</v>
      </c>
      <c r="D59" s="90">
        <v>154731</v>
      </c>
      <c r="E59" s="97">
        <v>150254</v>
      </c>
      <c r="F59" s="143">
        <v>145287</v>
      </c>
      <c r="G59" s="126">
        <v>173399</v>
      </c>
      <c r="H59" s="113">
        <v>163721</v>
      </c>
      <c r="I59" s="145">
        <v>135143</v>
      </c>
      <c r="J59" s="341"/>
      <c r="K59" s="341"/>
      <c r="L59" s="341"/>
      <c r="M59" s="341"/>
      <c r="N59" s="341"/>
      <c r="O59" s="341"/>
      <c r="P59" s="341"/>
      <c r="Q59" s="341"/>
      <c r="R59" s="341"/>
      <c r="S59" s="341"/>
      <c r="T59" s="341"/>
    </row>
    <row r="60" spans="1:20" x14ac:dyDescent="0.3">
      <c r="A60" s="468"/>
      <c r="B60" s="381" t="s">
        <v>155</v>
      </c>
      <c r="D60" s="119">
        <v>0.70243829360305432</v>
      </c>
      <c r="E60" s="91">
        <v>0.70385811722380454</v>
      </c>
      <c r="F60" s="106">
        <v>0.70171362885542343</v>
      </c>
      <c r="G60" s="132">
        <v>0.72888266770913468</v>
      </c>
      <c r="H60" s="112">
        <v>0.72808897822683938</v>
      </c>
      <c r="I60" s="114">
        <v>0.71844066643275595</v>
      </c>
      <c r="J60" s="341"/>
      <c r="K60" s="341"/>
      <c r="L60" s="341"/>
      <c r="M60" s="341"/>
      <c r="N60" s="341"/>
      <c r="O60" s="341"/>
      <c r="P60" s="341"/>
      <c r="Q60" s="341"/>
      <c r="R60" s="341"/>
      <c r="S60" s="341"/>
      <c r="T60" s="341"/>
    </row>
    <row r="61" spans="1:20" x14ac:dyDescent="0.3">
      <c r="A61" s="468" t="s">
        <v>32</v>
      </c>
      <c r="B61" s="381" t="s">
        <v>49</v>
      </c>
      <c r="D61" s="90">
        <v>277815</v>
      </c>
      <c r="E61" s="97">
        <v>269984</v>
      </c>
      <c r="F61" s="143">
        <v>261254</v>
      </c>
      <c r="G61" s="90">
        <v>692539</v>
      </c>
      <c r="H61" s="97">
        <v>686696</v>
      </c>
      <c r="I61" s="143">
        <v>671242</v>
      </c>
      <c r="J61" s="341"/>
      <c r="K61" s="341"/>
      <c r="L61" s="341"/>
      <c r="M61" s="341"/>
      <c r="N61" s="341"/>
      <c r="O61" s="341"/>
      <c r="P61" s="341"/>
      <c r="Q61" s="341"/>
      <c r="R61" s="341"/>
      <c r="S61" s="341"/>
      <c r="T61" s="341"/>
    </row>
    <row r="62" spans="1:20" x14ac:dyDescent="0.3">
      <c r="A62" s="468"/>
      <c r="B62" s="380" t="s">
        <v>154</v>
      </c>
      <c r="D62" s="90">
        <v>219998</v>
      </c>
      <c r="E62" s="97">
        <v>214450</v>
      </c>
      <c r="F62" s="143">
        <v>205490</v>
      </c>
      <c r="G62" s="90">
        <v>615036</v>
      </c>
      <c r="H62" s="97">
        <v>609718</v>
      </c>
      <c r="I62" s="143">
        <v>589371</v>
      </c>
      <c r="J62" s="341"/>
      <c r="K62" s="341"/>
      <c r="L62" s="341"/>
      <c r="M62" s="341"/>
      <c r="N62" s="341"/>
      <c r="O62" s="341"/>
      <c r="P62" s="341"/>
      <c r="Q62" s="341"/>
      <c r="R62" s="341"/>
      <c r="S62" s="341"/>
      <c r="T62" s="341"/>
    </row>
    <row r="63" spans="1:20" x14ac:dyDescent="0.3">
      <c r="A63" s="468"/>
      <c r="B63" s="381" t="s">
        <v>155</v>
      </c>
      <c r="D63" s="119">
        <v>0.79188668718391741</v>
      </c>
      <c r="E63" s="91">
        <v>0.79430632926395639</v>
      </c>
      <c r="F63" s="106">
        <v>0.7865525503915729</v>
      </c>
      <c r="G63" s="119">
        <v>0.88808861306005871</v>
      </c>
      <c r="H63" s="91">
        <v>0.88790090520404952</v>
      </c>
      <c r="I63" s="106">
        <v>0.87803057615584246</v>
      </c>
      <c r="J63" s="341"/>
      <c r="K63" s="341"/>
      <c r="L63" s="341"/>
      <c r="M63" s="341"/>
      <c r="N63" s="341"/>
      <c r="O63" s="341"/>
      <c r="P63" s="341"/>
      <c r="Q63" s="341"/>
      <c r="R63" s="341"/>
      <c r="S63" s="341"/>
      <c r="T63" s="341"/>
    </row>
    <row r="64" spans="1:20" x14ac:dyDescent="0.3">
      <c r="A64" s="468" t="s">
        <v>101</v>
      </c>
      <c r="B64" s="381" t="s">
        <v>49</v>
      </c>
      <c r="D64" s="90">
        <v>267017</v>
      </c>
      <c r="E64" s="97">
        <v>255299</v>
      </c>
      <c r="F64" s="143">
        <v>240163</v>
      </c>
      <c r="G64" s="90">
        <v>349780</v>
      </c>
      <c r="H64" s="97">
        <v>334518</v>
      </c>
      <c r="I64" s="143">
        <v>273440</v>
      </c>
      <c r="J64" s="341"/>
      <c r="K64" s="341"/>
      <c r="L64" s="341"/>
      <c r="M64" s="341"/>
      <c r="N64" s="341"/>
      <c r="O64" s="341"/>
      <c r="P64" s="341"/>
      <c r="Q64" s="341"/>
      <c r="R64" s="341"/>
      <c r="S64" s="341"/>
      <c r="T64" s="341"/>
    </row>
    <row r="65" spans="1:20" x14ac:dyDescent="0.3">
      <c r="A65" s="468"/>
      <c r="B65" s="380" t="s">
        <v>154</v>
      </c>
      <c r="D65" s="90">
        <v>160177</v>
      </c>
      <c r="E65" s="97">
        <v>152845</v>
      </c>
      <c r="F65" s="143">
        <v>140729</v>
      </c>
      <c r="G65" s="90">
        <v>238052</v>
      </c>
      <c r="H65" s="97">
        <v>227881</v>
      </c>
      <c r="I65" s="143">
        <v>185180</v>
      </c>
      <c r="J65" s="341"/>
      <c r="K65" s="341"/>
      <c r="L65" s="341"/>
      <c r="M65" s="341"/>
      <c r="N65" s="341"/>
      <c r="O65" s="341"/>
      <c r="P65" s="341"/>
      <c r="Q65" s="341"/>
      <c r="R65" s="341"/>
      <c r="S65" s="341"/>
      <c r="T65" s="341"/>
    </row>
    <row r="66" spans="1:20" x14ac:dyDescent="0.3">
      <c r="A66" s="468"/>
      <c r="B66" s="381" t="s">
        <v>155</v>
      </c>
      <c r="D66" s="119">
        <v>0.59987566334727749</v>
      </c>
      <c r="E66" s="91">
        <v>0.59869016329872027</v>
      </c>
      <c r="F66" s="106">
        <v>0.5859728600991827</v>
      </c>
      <c r="G66" s="119">
        <v>0.68057636228486473</v>
      </c>
      <c r="H66" s="91">
        <v>0.68122193723506652</v>
      </c>
      <c r="I66" s="106">
        <v>0.67722352252779405</v>
      </c>
      <c r="J66" s="341"/>
      <c r="K66" s="341"/>
      <c r="L66" s="341"/>
      <c r="M66" s="341"/>
      <c r="N66" s="341"/>
      <c r="O66" s="341"/>
      <c r="P66" s="341"/>
      <c r="Q66" s="341"/>
      <c r="R66" s="341"/>
      <c r="S66" s="341"/>
      <c r="T66" s="341"/>
    </row>
    <row r="67" spans="1:20" x14ac:dyDescent="0.3">
      <c r="A67" s="468" t="s">
        <v>100</v>
      </c>
      <c r="B67" s="381" t="s">
        <v>49</v>
      </c>
      <c r="D67" s="90">
        <v>161425</v>
      </c>
      <c r="E67" s="97">
        <v>153148</v>
      </c>
      <c r="F67" s="143">
        <v>153924</v>
      </c>
      <c r="G67" s="90">
        <v>286480</v>
      </c>
      <c r="H67" s="97">
        <v>274851</v>
      </c>
      <c r="I67" s="143">
        <v>256748</v>
      </c>
      <c r="J67" s="341"/>
      <c r="K67" s="341"/>
      <c r="L67" s="341"/>
      <c r="M67" s="341"/>
      <c r="N67" s="341"/>
      <c r="O67" s="341"/>
      <c r="P67" s="341"/>
      <c r="Q67" s="341"/>
      <c r="R67" s="341"/>
      <c r="S67" s="341"/>
      <c r="T67" s="341"/>
    </row>
    <row r="68" spans="1:20" x14ac:dyDescent="0.3">
      <c r="A68" s="468"/>
      <c r="B68" s="380" t="s">
        <v>154</v>
      </c>
      <c r="D68" s="90">
        <v>121183</v>
      </c>
      <c r="E68" s="97">
        <v>114628</v>
      </c>
      <c r="F68" s="143">
        <v>115250</v>
      </c>
      <c r="G68" s="90">
        <v>238422</v>
      </c>
      <c r="H68" s="97">
        <v>229784</v>
      </c>
      <c r="I68" s="143">
        <v>211099</v>
      </c>
      <c r="J68" s="341"/>
      <c r="K68" s="341"/>
      <c r="L68" s="341"/>
      <c r="M68" s="341"/>
      <c r="N68" s="341"/>
      <c r="O68" s="341"/>
      <c r="P68" s="341"/>
      <c r="Q68" s="341"/>
      <c r="R68" s="341"/>
      <c r="S68" s="341"/>
      <c r="T68" s="341"/>
    </row>
    <row r="69" spans="1:20" x14ac:dyDescent="0.3">
      <c r="A69" s="468"/>
      <c r="B69" s="381" t="s">
        <v>155</v>
      </c>
      <c r="D69" s="119">
        <v>0.75070775902121722</v>
      </c>
      <c r="E69" s="91">
        <v>0.74847859586804921</v>
      </c>
      <c r="F69" s="106">
        <v>0.74874613445596527</v>
      </c>
      <c r="G69" s="119">
        <v>0.83224657916783018</v>
      </c>
      <c r="H69" s="91">
        <v>0.83603115870053224</v>
      </c>
      <c r="I69" s="106">
        <v>0.8222030940844719</v>
      </c>
      <c r="J69" s="341"/>
      <c r="K69" s="341"/>
      <c r="L69" s="341"/>
      <c r="M69" s="341"/>
      <c r="N69" s="341"/>
      <c r="O69" s="341"/>
      <c r="P69" s="341"/>
      <c r="Q69" s="341"/>
      <c r="R69" s="341"/>
      <c r="S69" s="341"/>
      <c r="T69" s="341"/>
    </row>
    <row r="70" spans="1:20" x14ac:dyDescent="0.3">
      <c r="A70" s="468" t="s">
        <v>167</v>
      </c>
      <c r="B70" s="381" t="s">
        <v>49</v>
      </c>
      <c r="D70" s="90">
        <v>428442</v>
      </c>
      <c r="E70" s="97">
        <v>408447</v>
      </c>
      <c r="F70" s="143">
        <v>394087</v>
      </c>
      <c r="G70" s="90">
        <v>636260</v>
      </c>
      <c r="H70" s="97">
        <v>609369</v>
      </c>
      <c r="I70" s="143">
        <v>530188</v>
      </c>
      <c r="J70" s="341"/>
      <c r="K70" s="341"/>
      <c r="L70" s="341"/>
      <c r="M70" s="341"/>
      <c r="N70" s="341"/>
      <c r="O70" s="341"/>
      <c r="P70" s="341"/>
      <c r="Q70" s="341"/>
      <c r="R70" s="341"/>
      <c r="S70" s="341"/>
      <c r="T70" s="341"/>
    </row>
    <row r="71" spans="1:20" x14ac:dyDescent="0.3">
      <c r="A71" s="468"/>
      <c r="B71" s="380" t="s">
        <v>154</v>
      </c>
      <c r="D71" s="90">
        <v>281360</v>
      </c>
      <c r="E71" s="97">
        <v>267473</v>
      </c>
      <c r="F71" s="143">
        <v>255979</v>
      </c>
      <c r="G71" s="90">
        <v>476474</v>
      </c>
      <c r="H71" s="97">
        <v>457665</v>
      </c>
      <c r="I71" s="143">
        <v>396279</v>
      </c>
      <c r="J71" s="341"/>
      <c r="K71" s="341"/>
      <c r="L71" s="341"/>
      <c r="M71" s="341"/>
      <c r="N71" s="341"/>
      <c r="O71" s="341"/>
      <c r="P71" s="341"/>
      <c r="Q71" s="341"/>
      <c r="R71" s="341"/>
      <c r="S71" s="341"/>
      <c r="T71" s="341"/>
    </row>
    <row r="72" spans="1:20" x14ac:dyDescent="0.3">
      <c r="A72" s="468"/>
      <c r="B72" s="381" t="s">
        <v>155</v>
      </c>
      <c r="D72" s="119">
        <v>0.6567049915741221</v>
      </c>
      <c r="E72" s="91">
        <v>0.65485362850014817</v>
      </c>
      <c r="F72" s="106">
        <v>0.64954946496585775</v>
      </c>
      <c r="G72" s="119">
        <v>0.74886681545280231</v>
      </c>
      <c r="H72" s="91">
        <v>0.75104739492819617</v>
      </c>
      <c r="I72" s="106">
        <v>0.7474310999117294</v>
      </c>
      <c r="J72" s="341"/>
      <c r="K72" s="341"/>
      <c r="L72" s="341"/>
      <c r="M72" s="341"/>
      <c r="N72" s="341"/>
      <c r="O72" s="341"/>
      <c r="P72" s="341"/>
      <c r="Q72" s="341"/>
      <c r="R72" s="341"/>
      <c r="S72" s="341"/>
      <c r="T72" s="341"/>
    </row>
    <row r="73" spans="1:20" x14ac:dyDescent="0.3">
      <c r="A73" s="380" t="s">
        <v>12</v>
      </c>
      <c r="B73" s="381"/>
      <c r="C73" s="381"/>
      <c r="D73" s="258">
        <v>926534</v>
      </c>
      <c r="E73" s="254">
        <v>891903</v>
      </c>
      <c r="F73" s="255">
        <v>862387</v>
      </c>
      <c r="G73" s="258">
        <v>1566696</v>
      </c>
      <c r="H73" s="254">
        <v>1520929</v>
      </c>
      <c r="I73" s="255">
        <v>1389536</v>
      </c>
      <c r="J73" s="341"/>
      <c r="K73" s="341"/>
      <c r="L73" s="341"/>
      <c r="M73" s="341"/>
      <c r="N73" s="341"/>
      <c r="O73" s="341"/>
      <c r="P73" s="341"/>
      <c r="Q73" s="341"/>
      <c r="R73" s="341"/>
      <c r="S73" s="341"/>
      <c r="T73" s="341"/>
    </row>
    <row r="74" spans="1:20" s="280" customFormat="1" x14ac:dyDescent="0.3">
      <c r="A74" s="380"/>
      <c r="B74" s="381"/>
      <c r="C74" s="381"/>
      <c r="D74" s="258"/>
      <c r="E74" s="254"/>
      <c r="F74" s="255"/>
      <c r="G74" s="258"/>
      <c r="H74" s="254"/>
      <c r="I74" s="255"/>
      <c r="J74" s="45"/>
      <c r="K74" s="341"/>
      <c r="L74" s="341"/>
      <c r="M74" s="341"/>
      <c r="N74" s="341"/>
      <c r="O74" s="341"/>
      <c r="P74" s="341"/>
      <c r="Q74" s="341"/>
      <c r="R74" s="341"/>
      <c r="S74" s="341"/>
      <c r="T74" s="341"/>
    </row>
    <row r="75" spans="1:20" x14ac:dyDescent="0.3">
      <c r="A75" s="466" t="s">
        <v>168</v>
      </c>
      <c r="B75" s="466"/>
      <c r="C75" s="467"/>
      <c r="D75" s="259"/>
      <c r="E75" s="381"/>
      <c r="F75" s="146"/>
      <c r="G75" s="92"/>
      <c r="H75" s="93"/>
      <c r="I75" s="146"/>
      <c r="J75" s="341"/>
      <c r="K75" s="341"/>
      <c r="L75" s="341"/>
      <c r="M75" s="341"/>
      <c r="N75" s="341"/>
      <c r="O75" s="341"/>
      <c r="P75" s="341"/>
      <c r="Q75" s="341"/>
      <c r="R75" s="341"/>
      <c r="S75" s="341"/>
      <c r="T75" s="341"/>
    </row>
    <row r="76" spans="1:20" x14ac:dyDescent="0.3">
      <c r="A76" s="468" t="s">
        <v>169</v>
      </c>
      <c r="B76" s="381" t="s">
        <v>49</v>
      </c>
      <c r="D76" s="90">
        <v>425622</v>
      </c>
      <c r="E76" s="97">
        <v>409497</v>
      </c>
      <c r="F76" s="143">
        <v>395347</v>
      </c>
      <c r="G76" s="90">
        <v>967346</v>
      </c>
      <c r="H76" s="97">
        <v>947119</v>
      </c>
      <c r="I76" s="143">
        <v>888413</v>
      </c>
      <c r="J76" s="341"/>
      <c r="K76" s="341"/>
      <c r="L76" s="341"/>
      <c r="M76" s="341"/>
      <c r="N76" s="341"/>
      <c r="O76" s="341"/>
      <c r="P76" s="341"/>
      <c r="Q76" s="341"/>
      <c r="R76" s="341"/>
      <c r="S76" s="341"/>
      <c r="T76" s="341"/>
    </row>
    <row r="77" spans="1:20" x14ac:dyDescent="0.3">
      <c r="A77" s="468"/>
      <c r="B77" s="381" t="s">
        <v>154</v>
      </c>
      <c r="D77" s="90">
        <v>333740</v>
      </c>
      <c r="E77" s="97">
        <v>321439</v>
      </c>
      <c r="F77" s="143">
        <v>306059</v>
      </c>
      <c r="G77" s="90">
        <v>848335</v>
      </c>
      <c r="H77" s="97">
        <v>831336</v>
      </c>
      <c r="I77" s="143">
        <v>770908</v>
      </c>
      <c r="J77" s="48"/>
      <c r="K77" s="47"/>
      <c r="L77" s="49"/>
      <c r="M77" s="50"/>
      <c r="N77" s="341"/>
      <c r="O77" s="341"/>
      <c r="P77" s="341"/>
      <c r="Q77" s="341"/>
      <c r="R77" s="341"/>
      <c r="S77" s="341"/>
      <c r="T77" s="341"/>
    </row>
    <row r="78" spans="1:20" x14ac:dyDescent="0.3">
      <c r="A78" s="468"/>
      <c r="B78" s="380" t="s">
        <v>155</v>
      </c>
      <c r="D78" s="119">
        <v>0.78412300116065425</v>
      </c>
      <c r="E78" s="91">
        <v>0.78496057358173565</v>
      </c>
      <c r="F78" s="106">
        <v>0.77415283282787017</v>
      </c>
      <c r="G78" s="119">
        <v>0.87697163166023295</v>
      </c>
      <c r="H78" s="91">
        <v>0.87775242604150061</v>
      </c>
      <c r="I78" s="106">
        <v>0.86773606419536864</v>
      </c>
      <c r="J78" s="46"/>
      <c r="K78" s="46"/>
      <c r="L78" s="46"/>
      <c r="M78" s="46"/>
      <c r="N78" s="341"/>
      <c r="O78" s="341"/>
      <c r="P78" s="341"/>
      <c r="Q78" s="341"/>
      <c r="R78" s="341"/>
      <c r="S78" s="341"/>
      <c r="T78" s="341"/>
    </row>
    <row r="79" spans="1:20" x14ac:dyDescent="0.3">
      <c r="A79" s="468" t="s">
        <v>170</v>
      </c>
      <c r="B79" s="381" t="s">
        <v>49</v>
      </c>
      <c r="D79" s="90">
        <v>500912</v>
      </c>
      <c r="E79" s="97">
        <v>482406</v>
      </c>
      <c r="F79" s="143">
        <v>467040</v>
      </c>
      <c r="G79" s="90">
        <v>599350</v>
      </c>
      <c r="H79" s="97">
        <v>573810</v>
      </c>
      <c r="I79" s="143">
        <v>501123</v>
      </c>
      <c r="J79" s="341"/>
      <c r="K79" s="341"/>
      <c r="L79" s="341"/>
      <c r="M79" s="341"/>
      <c r="N79" s="341"/>
      <c r="O79" s="341"/>
      <c r="P79" s="341"/>
      <c r="Q79" s="341"/>
      <c r="R79" s="341"/>
      <c r="S79" s="341"/>
      <c r="T79" s="341"/>
    </row>
    <row r="80" spans="1:20" x14ac:dyDescent="0.3">
      <c r="A80" s="468"/>
      <c r="B80" s="381" t="s">
        <v>154</v>
      </c>
      <c r="D80" s="90">
        <v>322349</v>
      </c>
      <c r="E80" s="97">
        <v>310738</v>
      </c>
      <c r="F80" s="143">
        <v>300697</v>
      </c>
      <c r="G80" s="90">
        <v>416574</v>
      </c>
      <c r="H80" s="97">
        <v>399768</v>
      </c>
      <c r="I80" s="143">
        <v>349885</v>
      </c>
      <c r="J80" s="48"/>
      <c r="K80" s="47"/>
      <c r="L80" s="49"/>
      <c r="M80" s="50"/>
      <c r="N80" s="341"/>
      <c r="O80" s="341"/>
      <c r="P80" s="341"/>
      <c r="Q80" s="341"/>
      <c r="R80" s="341"/>
      <c r="S80" s="341"/>
      <c r="T80" s="341"/>
    </row>
    <row r="81" spans="1:20" x14ac:dyDescent="0.3">
      <c r="A81" s="468"/>
      <c r="B81" s="380" t="s">
        <v>155</v>
      </c>
      <c r="D81" s="218">
        <v>0.64352421183760822</v>
      </c>
      <c r="E81" s="122">
        <v>0.64414207120143618</v>
      </c>
      <c r="F81" s="147">
        <v>0.64383564576909902</v>
      </c>
      <c r="G81" s="218">
        <v>0.69504296321014425</v>
      </c>
      <c r="H81" s="122">
        <v>0.69669054216552517</v>
      </c>
      <c r="I81" s="147">
        <v>0.69820183867034635</v>
      </c>
      <c r="J81" s="46"/>
      <c r="K81" s="46"/>
      <c r="L81" s="46"/>
      <c r="M81" s="46"/>
      <c r="N81" s="341"/>
      <c r="O81" s="341"/>
      <c r="P81" s="341"/>
      <c r="Q81" s="341"/>
      <c r="R81" s="341"/>
      <c r="S81" s="341"/>
      <c r="T81" s="341"/>
    </row>
    <row r="82" spans="1:20" x14ac:dyDescent="0.3">
      <c r="A82" s="380" t="s">
        <v>12</v>
      </c>
      <c r="B82" s="381"/>
      <c r="C82" s="381"/>
      <c r="D82" s="258">
        <v>926534</v>
      </c>
      <c r="E82" s="254">
        <v>891903</v>
      </c>
      <c r="F82" s="255">
        <v>862387</v>
      </c>
      <c r="G82" s="258">
        <v>1566696</v>
      </c>
      <c r="H82" s="254">
        <v>1520929</v>
      </c>
      <c r="I82" s="255">
        <v>1389536</v>
      </c>
      <c r="J82" s="46"/>
      <c r="K82" s="46"/>
      <c r="L82" s="46"/>
      <c r="M82" s="46"/>
      <c r="N82" s="341"/>
      <c r="O82" s="341"/>
      <c r="P82" s="341"/>
      <c r="Q82" s="341"/>
      <c r="R82" s="341"/>
      <c r="S82" s="341"/>
      <c r="T82" s="341"/>
    </row>
    <row r="83" spans="1:20" x14ac:dyDescent="0.3">
      <c r="A83" s="380"/>
      <c r="B83" s="381"/>
      <c r="C83" s="381"/>
      <c r="D83" s="258"/>
      <c r="E83" s="254"/>
      <c r="F83" s="255"/>
      <c r="G83" s="258"/>
      <c r="H83" s="254"/>
      <c r="I83" s="255"/>
      <c r="J83" s="46"/>
      <c r="K83" s="46"/>
      <c r="L83" s="46"/>
      <c r="M83" s="46"/>
      <c r="N83" s="341"/>
      <c r="O83" s="341"/>
      <c r="P83" s="341"/>
      <c r="Q83" s="341"/>
      <c r="R83" s="341"/>
      <c r="S83" s="341"/>
      <c r="T83" s="341"/>
    </row>
    <row r="84" spans="1:20" x14ac:dyDescent="0.3">
      <c r="A84" s="466" t="s">
        <v>171</v>
      </c>
      <c r="B84" s="466"/>
      <c r="C84" s="467"/>
      <c r="D84" s="258"/>
      <c r="E84" s="254"/>
      <c r="F84" s="255"/>
      <c r="G84" s="258"/>
      <c r="H84" s="254"/>
      <c r="I84" s="255"/>
      <c r="J84" s="341"/>
      <c r="K84" s="341"/>
      <c r="L84" s="341"/>
      <c r="M84" s="341"/>
      <c r="N84" s="341"/>
      <c r="O84" s="341"/>
      <c r="P84" s="341"/>
      <c r="Q84" s="341"/>
      <c r="R84" s="341"/>
      <c r="S84" s="341"/>
      <c r="T84" s="341"/>
    </row>
    <row r="85" spans="1:20" x14ac:dyDescent="0.3">
      <c r="A85" s="469" t="s">
        <v>74</v>
      </c>
      <c r="B85" s="380" t="s">
        <v>49</v>
      </c>
      <c r="C85" s="380"/>
      <c r="D85" s="98">
        <v>258875</v>
      </c>
      <c r="E85" s="99">
        <v>244026</v>
      </c>
      <c r="F85" s="149">
        <v>236759</v>
      </c>
      <c r="G85" s="98">
        <v>648219</v>
      </c>
      <c r="H85" s="99">
        <v>640127</v>
      </c>
      <c r="I85" s="149">
        <v>618403</v>
      </c>
      <c r="J85" s="341"/>
      <c r="K85" s="341"/>
      <c r="L85" s="341"/>
      <c r="M85" s="341"/>
      <c r="N85" s="341"/>
      <c r="O85" s="341"/>
      <c r="P85" s="341"/>
      <c r="Q85" s="341"/>
      <c r="R85" s="341"/>
      <c r="S85" s="341"/>
      <c r="T85" s="341"/>
    </row>
    <row r="86" spans="1:20" x14ac:dyDescent="0.3">
      <c r="A86" s="469"/>
      <c r="B86" s="382" t="s">
        <v>154</v>
      </c>
      <c r="C86" s="382"/>
      <c r="D86" s="98">
        <v>213265</v>
      </c>
      <c r="E86" s="99">
        <v>201413</v>
      </c>
      <c r="F86" s="149">
        <v>195129</v>
      </c>
      <c r="G86" s="98">
        <v>587793</v>
      </c>
      <c r="H86" s="99">
        <v>580391</v>
      </c>
      <c r="I86" s="149">
        <v>554976</v>
      </c>
      <c r="J86" s="341"/>
      <c r="K86" s="341"/>
      <c r="L86" s="341"/>
      <c r="M86" s="341"/>
      <c r="N86" s="341"/>
      <c r="O86" s="341"/>
      <c r="P86" s="341"/>
      <c r="Q86" s="341"/>
      <c r="R86" s="341"/>
      <c r="S86" s="341"/>
      <c r="T86" s="341"/>
    </row>
    <row r="87" spans="1:20" x14ac:dyDescent="0.3">
      <c r="A87" s="469"/>
      <c r="B87" s="380" t="s">
        <v>155</v>
      </c>
      <c r="C87" s="380"/>
      <c r="D87" s="220">
        <v>0.82381458232737803</v>
      </c>
      <c r="E87" s="123">
        <v>0.8253751649414407</v>
      </c>
      <c r="F87" s="150">
        <v>0.82416719110994729</v>
      </c>
      <c r="G87" s="220">
        <v>0.90678150439897631</v>
      </c>
      <c r="H87" s="123">
        <v>0.90668101798549305</v>
      </c>
      <c r="I87" s="150">
        <v>0.89743419744082742</v>
      </c>
      <c r="J87" s="341"/>
      <c r="K87" s="341"/>
      <c r="L87" s="341"/>
      <c r="M87" s="341"/>
      <c r="N87" s="341"/>
      <c r="O87" s="341"/>
      <c r="P87" s="341"/>
      <c r="Q87" s="341"/>
      <c r="R87" s="341"/>
      <c r="S87" s="341"/>
      <c r="T87" s="341"/>
    </row>
    <row r="88" spans="1:20" x14ac:dyDescent="0.3">
      <c r="A88" s="469" t="s">
        <v>75</v>
      </c>
      <c r="B88" s="380" t="s">
        <v>49</v>
      </c>
      <c r="C88" s="380"/>
      <c r="D88" s="98">
        <v>120977</v>
      </c>
      <c r="E88" s="99">
        <v>119283</v>
      </c>
      <c r="F88" s="149">
        <v>118156</v>
      </c>
      <c r="G88" s="98">
        <v>251060</v>
      </c>
      <c r="H88" s="99">
        <v>242858</v>
      </c>
      <c r="I88" s="149">
        <v>234277</v>
      </c>
      <c r="J88" s="341"/>
      <c r="K88" s="341"/>
      <c r="L88" s="341"/>
      <c r="M88" s="341"/>
      <c r="N88" s="341"/>
      <c r="O88" s="341"/>
      <c r="P88" s="341"/>
      <c r="Q88" s="341"/>
      <c r="R88" s="341"/>
      <c r="S88" s="341"/>
      <c r="T88" s="341"/>
    </row>
    <row r="89" spans="1:20" x14ac:dyDescent="0.3">
      <c r="A89" s="469"/>
      <c r="B89" s="382" t="s">
        <v>154</v>
      </c>
      <c r="C89" s="382"/>
      <c r="D89" s="98">
        <v>92218</v>
      </c>
      <c r="E89" s="99">
        <v>90863</v>
      </c>
      <c r="F89" s="149">
        <v>87860</v>
      </c>
      <c r="G89" s="98">
        <v>209333</v>
      </c>
      <c r="H89" s="99">
        <v>202562</v>
      </c>
      <c r="I89" s="149">
        <v>192495</v>
      </c>
      <c r="J89" s="341"/>
      <c r="K89" s="341"/>
      <c r="L89" s="341"/>
      <c r="M89" s="341"/>
      <c r="N89" s="341"/>
      <c r="O89" s="341"/>
      <c r="P89" s="341"/>
      <c r="Q89" s="341"/>
      <c r="R89" s="341"/>
      <c r="S89" s="341"/>
      <c r="T89" s="341"/>
    </row>
    <row r="90" spans="1:20" x14ac:dyDescent="0.3">
      <c r="A90" s="469"/>
      <c r="B90" s="380" t="s">
        <v>155</v>
      </c>
      <c r="C90" s="380"/>
      <c r="D90" s="220">
        <v>0.76227712705720918</v>
      </c>
      <c r="E90" s="123">
        <v>0.76174308157910176</v>
      </c>
      <c r="F90" s="150">
        <v>0.74359321574867121</v>
      </c>
      <c r="G90" s="220">
        <v>0.83379670198358957</v>
      </c>
      <c r="H90" s="123">
        <v>0.83407587973218922</v>
      </c>
      <c r="I90" s="150">
        <v>0.82165556157881481</v>
      </c>
      <c r="J90" s="341"/>
      <c r="K90" s="341"/>
      <c r="L90" s="341"/>
      <c r="M90" s="341"/>
      <c r="N90" s="341"/>
      <c r="O90" s="341"/>
      <c r="P90" s="341"/>
      <c r="Q90" s="341"/>
      <c r="R90" s="341"/>
      <c r="S90" s="341"/>
      <c r="T90" s="341"/>
    </row>
    <row r="91" spans="1:20" x14ac:dyDescent="0.3">
      <c r="A91" s="469" t="s">
        <v>76</v>
      </c>
      <c r="B91" s="380" t="s">
        <v>49</v>
      </c>
      <c r="C91" s="380"/>
      <c r="D91" s="98">
        <v>59388</v>
      </c>
      <c r="E91" s="99">
        <v>59823</v>
      </c>
      <c r="F91" s="149">
        <v>60263</v>
      </c>
      <c r="G91" s="98">
        <v>79740</v>
      </c>
      <c r="H91" s="99">
        <v>78562</v>
      </c>
      <c r="I91" s="149">
        <v>75310</v>
      </c>
      <c r="J91" s="341"/>
      <c r="K91" s="341"/>
      <c r="L91" s="341"/>
      <c r="M91" s="341"/>
      <c r="N91" s="341"/>
      <c r="O91" s="341"/>
      <c r="P91" s="341"/>
      <c r="Q91" s="341"/>
      <c r="R91" s="341"/>
      <c r="S91" s="341"/>
      <c r="T91" s="341"/>
    </row>
    <row r="92" spans="1:20" x14ac:dyDescent="0.3">
      <c r="A92" s="469"/>
      <c r="B92" s="382" t="s">
        <v>154</v>
      </c>
      <c r="C92" s="382"/>
      <c r="D92" s="98">
        <v>35698</v>
      </c>
      <c r="E92" s="99">
        <v>36802</v>
      </c>
      <c r="F92" s="149">
        <v>37751</v>
      </c>
      <c r="G92" s="98">
        <v>56332</v>
      </c>
      <c r="H92" s="99">
        <v>56549</v>
      </c>
      <c r="I92" s="149">
        <v>52999</v>
      </c>
      <c r="J92" s="341"/>
      <c r="K92" s="341"/>
      <c r="L92" s="341"/>
      <c r="M92" s="341"/>
      <c r="N92" s="341"/>
      <c r="O92" s="341"/>
      <c r="P92" s="341"/>
      <c r="Q92" s="341"/>
      <c r="R92" s="341"/>
      <c r="S92" s="341"/>
      <c r="T92" s="341"/>
    </row>
    <row r="93" spans="1:20" x14ac:dyDescent="0.3">
      <c r="A93" s="469"/>
      <c r="B93" s="380" t="s">
        <v>155</v>
      </c>
      <c r="C93" s="380"/>
      <c r="D93" s="220">
        <v>0.60109786488852968</v>
      </c>
      <c r="E93" s="123">
        <v>0.61518145194991891</v>
      </c>
      <c r="F93" s="150">
        <v>0.62643744918108957</v>
      </c>
      <c r="G93" s="220">
        <v>0.70644594933533988</v>
      </c>
      <c r="H93" s="123">
        <v>0.71980092156513331</v>
      </c>
      <c r="I93" s="150">
        <v>0.70374452263975573</v>
      </c>
      <c r="J93" s="341"/>
      <c r="K93" s="341"/>
      <c r="L93" s="341"/>
      <c r="M93" s="341"/>
      <c r="N93" s="341"/>
      <c r="O93" s="341"/>
      <c r="P93" s="341"/>
      <c r="Q93" s="341"/>
      <c r="R93" s="341"/>
      <c r="S93" s="341"/>
      <c r="T93" s="341"/>
    </row>
    <row r="94" spans="1:20" x14ac:dyDescent="0.3">
      <c r="A94" s="469" t="s">
        <v>172</v>
      </c>
      <c r="B94" s="380" t="s">
        <v>49</v>
      </c>
      <c r="C94" s="380"/>
      <c r="D94" s="98">
        <v>474195</v>
      </c>
      <c r="E94" s="99">
        <v>455613</v>
      </c>
      <c r="F94" s="149">
        <v>434231</v>
      </c>
      <c r="G94" s="98">
        <v>570413</v>
      </c>
      <c r="H94" s="99">
        <v>541346</v>
      </c>
      <c r="I94" s="149">
        <v>443167</v>
      </c>
      <c r="J94" s="341"/>
      <c r="K94" s="341"/>
      <c r="L94" s="341"/>
      <c r="M94" s="341"/>
      <c r="N94" s="341"/>
      <c r="O94" s="341"/>
      <c r="P94" s="341"/>
      <c r="Q94" s="341"/>
      <c r="R94" s="341"/>
      <c r="S94" s="341"/>
      <c r="T94" s="341"/>
    </row>
    <row r="95" spans="1:20" x14ac:dyDescent="0.3">
      <c r="A95" s="469"/>
      <c r="B95" s="382" t="s">
        <v>154</v>
      </c>
      <c r="C95" s="382"/>
      <c r="D95" s="98">
        <v>306880</v>
      </c>
      <c r="E95" s="99">
        <v>295035</v>
      </c>
      <c r="F95" s="149">
        <v>278453</v>
      </c>
      <c r="G95" s="98">
        <v>399113</v>
      </c>
      <c r="H95" s="99">
        <v>378995</v>
      </c>
      <c r="I95" s="149">
        <v>307832</v>
      </c>
      <c r="J95" s="341"/>
      <c r="K95" s="341"/>
      <c r="L95" s="341"/>
      <c r="M95" s="341"/>
      <c r="N95" s="341"/>
      <c r="O95" s="341"/>
      <c r="P95" s="341"/>
      <c r="Q95" s="341"/>
      <c r="R95" s="341"/>
      <c r="S95" s="341"/>
      <c r="T95" s="341"/>
    </row>
    <row r="96" spans="1:20" x14ac:dyDescent="0.3">
      <c r="A96" s="469"/>
      <c r="B96" s="380" t="s">
        <v>155</v>
      </c>
      <c r="C96" s="380"/>
      <c r="D96" s="220">
        <v>0.64715992366009767</v>
      </c>
      <c r="E96" s="123">
        <v>0.64755614962698604</v>
      </c>
      <c r="F96" s="150">
        <v>0.6412554608031209</v>
      </c>
      <c r="G96" s="220">
        <v>0.69969127632084116</v>
      </c>
      <c r="H96" s="123">
        <v>0.70009753466359781</v>
      </c>
      <c r="I96" s="150">
        <v>0.6946185072444474</v>
      </c>
      <c r="J96" s="341"/>
      <c r="K96" s="341"/>
      <c r="L96" s="341"/>
      <c r="M96" s="341"/>
      <c r="N96" s="341"/>
      <c r="O96" s="341"/>
      <c r="P96" s="341"/>
      <c r="Q96" s="341"/>
      <c r="R96" s="341"/>
      <c r="S96" s="341"/>
      <c r="T96" s="341"/>
    </row>
    <row r="97" spans="1:20" x14ac:dyDescent="0.3">
      <c r="A97" s="383" t="s">
        <v>12</v>
      </c>
      <c r="B97" s="93"/>
      <c r="C97" s="193"/>
      <c r="D97" s="98">
        <v>926534</v>
      </c>
      <c r="E97" s="99">
        <v>891903</v>
      </c>
      <c r="F97" s="149">
        <v>862387</v>
      </c>
      <c r="G97" s="98">
        <v>1566696</v>
      </c>
      <c r="H97" s="99">
        <v>1520929</v>
      </c>
      <c r="I97" s="149">
        <v>1389536</v>
      </c>
      <c r="J97" s="341"/>
      <c r="K97" s="341"/>
      <c r="L97" s="341"/>
      <c r="M97" s="341"/>
      <c r="N97" s="341"/>
      <c r="O97" s="341"/>
      <c r="P97" s="341"/>
      <c r="Q97" s="341"/>
      <c r="R97" s="341"/>
      <c r="S97" s="341"/>
      <c r="T97" s="341"/>
    </row>
    <row r="98" spans="1:20" s="280" customFormat="1" x14ac:dyDescent="0.3">
      <c r="A98" s="383"/>
      <c r="B98" s="93"/>
      <c r="C98" s="193"/>
      <c r="D98" s="98"/>
      <c r="E98" s="99"/>
      <c r="F98" s="149"/>
      <c r="G98" s="98"/>
      <c r="H98" s="99"/>
      <c r="I98" s="149"/>
      <c r="J98" s="341"/>
      <c r="K98" s="341"/>
      <c r="L98" s="341"/>
      <c r="M98" s="341"/>
      <c r="N98" s="341"/>
      <c r="O98" s="341"/>
      <c r="P98" s="341"/>
      <c r="Q98" s="341"/>
      <c r="R98" s="341"/>
      <c r="S98" s="341"/>
      <c r="T98" s="341"/>
    </row>
    <row r="99" spans="1:20" x14ac:dyDescent="0.3">
      <c r="A99" s="466" t="s">
        <v>173</v>
      </c>
      <c r="B99" s="466"/>
      <c r="C99" s="467"/>
      <c r="D99" s="92"/>
      <c r="E99" s="93"/>
      <c r="F99" s="342"/>
      <c r="G99" s="92"/>
      <c r="H99" s="93"/>
      <c r="I99" s="342"/>
      <c r="J99" s="55"/>
      <c r="K99" s="341"/>
      <c r="L99" s="341"/>
      <c r="M99" s="341"/>
      <c r="N99" s="341"/>
      <c r="O99" s="341"/>
      <c r="P99" s="341"/>
      <c r="Q99" s="341"/>
      <c r="R99" s="341"/>
      <c r="S99" s="341"/>
      <c r="T99" s="341"/>
    </row>
    <row r="100" spans="1:20" x14ac:dyDescent="0.3">
      <c r="A100" s="469" t="s">
        <v>74</v>
      </c>
      <c r="B100" s="470" t="s">
        <v>15</v>
      </c>
      <c r="C100" s="380" t="s">
        <v>49</v>
      </c>
      <c r="D100" s="94">
        <v>124495</v>
      </c>
      <c r="E100" s="96">
        <v>116662</v>
      </c>
      <c r="F100" s="148">
        <v>111597</v>
      </c>
      <c r="G100" s="94">
        <v>313401</v>
      </c>
      <c r="H100" s="96">
        <v>303819</v>
      </c>
      <c r="I100" s="148">
        <v>286135</v>
      </c>
      <c r="J100" s="341"/>
      <c r="K100" s="341"/>
      <c r="L100" s="341"/>
      <c r="M100" s="341"/>
      <c r="N100" s="341"/>
      <c r="O100" s="341"/>
      <c r="P100" s="341"/>
      <c r="Q100" s="341"/>
      <c r="R100" s="341"/>
      <c r="S100" s="341"/>
      <c r="T100" s="341"/>
    </row>
    <row r="101" spans="1:20" x14ac:dyDescent="0.3">
      <c r="A101" s="465"/>
      <c r="B101" s="468"/>
      <c r="C101" s="382" t="s">
        <v>154</v>
      </c>
      <c r="D101" s="94">
        <v>104299</v>
      </c>
      <c r="E101" s="96">
        <v>97681</v>
      </c>
      <c r="F101" s="148">
        <v>93074</v>
      </c>
      <c r="G101" s="94">
        <v>286817</v>
      </c>
      <c r="H101" s="96">
        <v>277785</v>
      </c>
      <c r="I101" s="148">
        <v>258516</v>
      </c>
      <c r="J101" s="341"/>
      <c r="K101" s="341"/>
      <c r="L101" s="341"/>
      <c r="M101" s="341"/>
      <c r="N101" s="341"/>
      <c r="O101" s="341"/>
      <c r="P101" s="341"/>
      <c r="Q101" s="341"/>
      <c r="R101" s="341"/>
      <c r="S101" s="341"/>
      <c r="T101" s="341"/>
    </row>
    <row r="102" spans="1:20" x14ac:dyDescent="0.3">
      <c r="A102" s="465"/>
      <c r="B102" s="468"/>
      <c r="C102" s="380" t="s">
        <v>155</v>
      </c>
      <c r="D102" s="219">
        <v>0.83777661753484078</v>
      </c>
      <c r="E102" s="95">
        <v>0.83729920625396448</v>
      </c>
      <c r="F102" s="107">
        <v>0.83401883563178225</v>
      </c>
      <c r="G102" s="219">
        <v>0.91517576523367827</v>
      </c>
      <c r="H102" s="95">
        <v>0.91431082322040425</v>
      </c>
      <c r="I102" s="107">
        <v>0.90347563213168613</v>
      </c>
      <c r="J102" s="341"/>
      <c r="K102" s="341"/>
      <c r="L102" s="341"/>
      <c r="M102" s="341"/>
      <c r="N102" s="341"/>
      <c r="O102" s="341"/>
      <c r="P102" s="341"/>
      <c r="Q102" s="341"/>
      <c r="R102" s="341"/>
      <c r="S102" s="341"/>
      <c r="T102" s="341"/>
    </row>
    <row r="103" spans="1:20" x14ac:dyDescent="0.3">
      <c r="A103" s="465"/>
      <c r="B103" s="470" t="s">
        <v>16</v>
      </c>
      <c r="C103" s="380" t="s">
        <v>49</v>
      </c>
      <c r="D103" s="94">
        <v>13313</v>
      </c>
      <c r="E103" s="96">
        <v>12808</v>
      </c>
      <c r="F103" s="148">
        <v>12815</v>
      </c>
      <c r="G103" s="94">
        <v>40140</v>
      </c>
      <c r="H103" s="96">
        <v>39813</v>
      </c>
      <c r="I103" s="148">
        <v>41548</v>
      </c>
      <c r="J103" s="341"/>
      <c r="K103" s="341"/>
      <c r="L103" s="341"/>
      <c r="M103" s="341"/>
      <c r="N103" s="341"/>
      <c r="O103" s="341"/>
      <c r="P103" s="341"/>
      <c r="Q103" s="341"/>
      <c r="R103" s="341"/>
      <c r="S103" s="341"/>
      <c r="T103" s="341"/>
    </row>
    <row r="104" spans="1:20" x14ac:dyDescent="0.3">
      <c r="A104" s="465"/>
      <c r="B104" s="468"/>
      <c r="C104" s="382" t="s">
        <v>154</v>
      </c>
      <c r="D104" s="94">
        <v>11716</v>
      </c>
      <c r="E104" s="96">
        <v>11393</v>
      </c>
      <c r="F104" s="148">
        <v>11379</v>
      </c>
      <c r="G104" s="94">
        <v>37871</v>
      </c>
      <c r="H104" s="96">
        <v>37628</v>
      </c>
      <c r="I104" s="148">
        <v>39132</v>
      </c>
      <c r="J104" s="341"/>
      <c r="K104" s="341"/>
      <c r="L104" s="341"/>
      <c r="M104" s="341"/>
      <c r="N104" s="341"/>
      <c r="O104" s="341"/>
      <c r="P104" s="341"/>
      <c r="Q104" s="341"/>
      <c r="R104" s="341"/>
      <c r="S104" s="341"/>
      <c r="T104" s="341"/>
    </row>
    <row r="105" spans="1:20" x14ac:dyDescent="0.3">
      <c r="A105" s="465"/>
      <c r="B105" s="468"/>
      <c r="C105" s="380" t="s">
        <v>155</v>
      </c>
      <c r="D105" s="219">
        <v>0.88004206414782549</v>
      </c>
      <c r="E105" s="95">
        <v>0.88952217364147412</v>
      </c>
      <c r="F105" s="107">
        <v>0.8879438158408115</v>
      </c>
      <c r="G105" s="219">
        <v>0.94347284504235174</v>
      </c>
      <c r="H105" s="95">
        <v>0.94511842865395723</v>
      </c>
      <c r="I105" s="107">
        <v>0.94185038991046499</v>
      </c>
      <c r="J105" s="341"/>
      <c r="K105" s="341"/>
      <c r="L105" s="341"/>
      <c r="M105" s="341"/>
      <c r="N105" s="341"/>
      <c r="O105" s="341"/>
      <c r="P105" s="341"/>
      <c r="Q105" s="341"/>
      <c r="R105" s="341"/>
      <c r="S105" s="341"/>
      <c r="T105" s="341"/>
    </row>
    <row r="106" spans="1:20" x14ac:dyDescent="0.3">
      <c r="A106" s="465"/>
      <c r="B106" s="470" t="s">
        <v>17</v>
      </c>
      <c r="C106" s="380" t="s">
        <v>49</v>
      </c>
      <c r="D106" s="94">
        <v>29476</v>
      </c>
      <c r="E106" s="96">
        <v>26982</v>
      </c>
      <c r="F106" s="148">
        <v>26388</v>
      </c>
      <c r="G106" s="94">
        <v>65691</v>
      </c>
      <c r="H106" s="96">
        <v>62412</v>
      </c>
      <c r="I106" s="148">
        <v>58384</v>
      </c>
      <c r="J106" s="341"/>
      <c r="K106" s="341"/>
      <c r="L106" s="341"/>
      <c r="M106" s="341"/>
      <c r="N106" s="341"/>
      <c r="O106" s="341"/>
      <c r="P106" s="341"/>
      <c r="Q106" s="341"/>
      <c r="R106" s="341"/>
      <c r="S106" s="341"/>
      <c r="T106" s="341"/>
    </row>
    <row r="107" spans="1:20" x14ac:dyDescent="0.3">
      <c r="A107" s="465"/>
      <c r="B107" s="468"/>
      <c r="C107" s="382" t="s">
        <v>154</v>
      </c>
      <c r="D107" s="94">
        <v>22378</v>
      </c>
      <c r="E107" s="96">
        <v>20759</v>
      </c>
      <c r="F107" s="148">
        <v>20428</v>
      </c>
      <c r="G107" s="94">
        <v>56234</v>
      </c>
      <c r="H107" s="96">
        <v>53465</v>
      </c>
      <c r="I107" s="148">
        <v>49505</v>
      </c>
      <c r="J107" s="341"/>
      <c r="K107" s="341"/>
      <c r="L107" s="341"/>
      <c r="M107" s="341"/>
      <c r="N107" s="341"/>
      <c r="O107" s="341"/>
      <c r="P107" s="341"/>
      <c r="Q107" s="341"/>
      <c r="R107" s="341"/>
      <c r="S107" s="341"/>
      <c r="T107" s="341"/>
    </row>
    <row r="108" spans="1:20" x14ac:dyDescent="0.3">
      <c r="A108" s="465"/>
      <c r="B108" s="468"/>
      <c r="C108" s="380" t="s">
        <v>155</v>
      </c>
      <c r="D108" s="219">
        <v>0.75919392047767675</v>
      </c>
      <c r="E108" s="95">
        <v>0.76936476169298051</v>
      </c>
      <c r="F108" s="107">
        <v>0.77413976049719568</v>
      </c>
      <c r="G108" s="219">
        <v>0.8560381178548051</v>
      </c>
      <c r="H108" s="95">
        <v>0.85664615779016851</v>
      </c>
      <c r="I108" s="107">
        <v>0.84792066319539605</v>
      </c>
      <c r="J108" s="341"/>
      <c r="K108" s="341"/>
      <c r="L108" s="341"/>
      <c r="M108" s="341"/>
      <c r="N108" s="341"/>
      <c r="O108" s="341"/>
      <c r="P108" s="341"/>
      <c r="Q108" s="341"/>
      <c r="R108" s="341"/>
      <c r="S108" s="341"/>
      <c r="T108" s="341"/>
    </row>
    <row r="109" spans="1:20" x14ac:dyDescent="0.3">
      <c r="A109" s="465"/>
      <c r="B109" s="470" t="s">
        <v>18</v>
      </c>
      <c r="C109" s="380" t="s">
        <v>49</v>
      </c>
      <c r="D109" s="94">
        <v>40704</v>
      </c>
      <c r="E109" s="96">
        <v>40016</v>
      </c>
      <c r="F109" s="148">
        <v>39828</v>
      </c>
      <c r="G109" s="94">
        <v>107771</v>
      </c>
      <c r="H109" s="96">
        <v>110403</v>
      </c>
      <c r="I109" s="148">
        <v>109724</v>
      </c>
      <c r="J109" s="341"/>
      <c r="K109" s="341"/>
      <c r="L109" s="341"/>
      <c r="M109" s="341"/>
      <c r="N109" s="341"/>
      <c r="O109" s="341"/>
      <c r="P109" s="341"/>
      <c r="Q109" s="341"/>
      <c r="R109" s="341"/>
      <c r="S109" s="341"/>
      <c r="T109" s="341"/>
    </row>
    <row r="110" spans="1:20" x14ac:dyDescent="0.3">
      <c r="A110" s="465"/>
      <c r="B110" s="468"/>
      <c r="C110" s="382" t="s">
        <v>154</v>
      </c>
      <c r="D110" s="94">
        <v>34332</v>
      </c>
      <c r="E110" s="96">
        <v>33783</v>
      </c>
      <c r="F110" s="148">
        <v>33505</v>
      </c>
      <c r="G110" s="94">
        <v>98415</v>
      </c>
      <c r="H110" s="96">
        <v>100683</v>
      </c>
      <c r="I110" s="148">
        <v>98408</v>
      </c>
      <c r="J110" s="341"/>
      <c r="K110" s="341"/>
      <c r="L110" s="341"/>
      <c r="M110" s="341"/>
      <c r="N110" s="341"/>
      <c r="O110" s="341"/>
      <c r="P110" s="341"/>
      <c r="Q110" s="341"/>
      <c r="R110" s="341"/>
      <c r="S110" s="341"/>
      <c r="T110" s="341"/>
    </row>
    <row r="111" spans="1:20" x14ac:dyDescent="0.3">
      <c r="A111" s="465"/>
      <c r="B111" s="468"/>
      <c r="C111" s="380" t="s">
        <v>155</v>
      </c>
      <c r="D111" s="219">
        <v>0.84345518867924529</v>
      </c>
      <c r="E111" s="95">
        <v>0.84423730507796879</v>
      </c>
      <c r="F111" s="107">
        <v>0.84124234207090487</v>
      </c>
      <c r="G111" s="219">
        <v>0.91318629315864197</v>
      </c>
      <c r="H111" s="95">
        <v>0.91195891415994135</v>
      </c>
      <c r="I111" s="107">
        <v>0.89686850643432614</v>
      </c>
      <c r="J111" s="341"/>
      <c r="K111" s="341"/>
      <c r="L111" s="341"/>
      <c r="M111" s="341"/>
      <c r="N111" s="341"/>
      <c r="O111" s="341"/>
      <c r="P111" s="341"/>
      <c r="Q111" s="341"/>
      <c r="R111" s="341"/>
      <c r="S111" s="341"/>
      <c r="T111" s="341"/>
    </row>
    <row r="112" spans="1:20" x14ac:dyDescent="0.3">
      <c r="A112" s="465"/>
      <c r="B112" s="470" t="s">
        <v>19</v>
      </c>
      <c r="C112" s="380" t="s">
        <v>49</v>
      </c>
      <c r="D112" s="94">
        <v>2697</v>
      </c>
      <c r="E112" s="96">
        <v>2513</v>
      </c>
      <c r="F112" s="148">
        <v>2449</v>
      </c>
      <c r="G112" s="94">
        <v>6108</v>
      </c>
      <c r="H112" s="96">
        <v>5963</v>
      </c>
      <c r="I112" s="148">
        <v>5579</v>
      </c>
      <c r="J112" s="341"/>
      <c r="K112" s="341"/>
      <c r="L112" s="341"/>
      <c r="M112" s="341"/>
      <c r="N112" s="341"/>
      <c r="O112" s="341"/>
      <c r="P112" s="341"/>
      <c r="Q112" s="341"/>
      <c r="R112" s="341"/>
      <c r="S112" s="341"/>
      <c r="T112" s="341"/>
    </row>
    <row r="113" spans="1:20" x14ac:dyDescent="0.3">
      <c r="A113" s="465"/>
      <c r="B113" s="468"/>
      <c r="C113" s="382" t="s">
        <v>154</v>
      </c>
      <c r="D113" s="94">
        <v>2013</v>
      </c>
      <c r="E113" s="96">
        <v>1861</v>
      </c>
      <c r="F113" s="148">
        <v>1814</v>
      </c>
      <c r="G113" s="94">
        <v>5205</v>
      </c>
      <c r="H113" s="96">
        <v>5108</v>
      </c>
      <c r="I113" s="148">
        <v>4712</v>
      </c>
      <c r="J113" s="341"/>
      <c r="K113" s="341"/>
      <c r="L113" s="341"/>
      <c r="M113" s="341"/>
      <c r="N113" s="341"/>
      <c r="O113" s="341"/>
      <c r="P113" s="341"/>
      <c r="Q113" s="341"/>
      <c r="R113" s="341"/>
      <c r="S113" s="341"/>
      <c r="T113" s="341"/>
    </row>
    <row r="114" spans="1:20" x14ac:dyDescent="0.3">
      <c r="A114" s="465"/>
      <c r="B114" s="468"/>
      <c r="C114" s="380" t="s">
        <v>155</v>
      </c>
      <c r="D114" s="219">
        <v>0.74638487208008897</v>
      </c>
      <c r="E114" s="95">
        <v>0.74054914444886588</v>
      </c>
      <c r="F114" s="107">
        <v>0.74071049407921596</v>
      </c>
      <c r="G114" s="219">
        <v>0.85216110019646363</v>
      </c>
      <c r="H114" s="95">
        <v>0.85661579741740734</v>
      </c>
      <c r="I114" s="107">
        <v>0.84459580569994619</v>
      </c>
      <c r="J114" s="341"/>
      <c r="K114" s="341"/>
      <c r="L114" s="341"/>
      <c r="M114" s="341"/>
      <c r="N114" s="341"/>
      <c r="O114" s="341"/>
      <c r="P114" s="341"/>
      <c r="Q114" s="341"/>
      <c r="R114" s="341"/>
      <c r="S114" s="341"/>
      <c r="T114" s="341"/>
    </row>
    <row r="115" spans="1:20" x14ac:dyDescent="0.3">
      <c r="A115" s="465"/>
      <c r="B115" s="470" t="s">
        <v>20</v>
      </c>
      <c r="C115" s="380" t="s">
        <v>49</v>
      </c>
      <c r="D115" s="94">
        <v>13958</v>
      </c>
      <c r="E115" s="96">
        <v>12980</v>
      </c>
      <c r="F115" s="148">
        <v>12639</v>
      </c>
      <c r="G115" s="94">
        <v>38514</v>
      </c>
      <c r="H115" s="96">
        <v>37993</v>
      </c>
      <c r="I115" s="148">
        <v>36063</v>
      </c>
      <c r="J115" s="341"/>
      <c r="K115" s="341"/>
      <c r="L115" s="341"/>
      <c r="M115" s="341"/>
      <c r="N115" s="341"/>
      <c r="O115" s="341"/>
      <c r="P115" s="341"/>
      <c r="Q115" s="341"/>
      <c r="R115" s="341"/>
      <c r="S115" s="341"/>
      <c r="T115" s="341"/>
    </row>
    <row r="116" spans="1:20" x14ac:dyDescent="0.3">
      <c r="A116" s="465"/>
      <c r="B116" s="468"/>
      <c r="C116" s="382" t="s">
        <v>154</v>
      </c>
      <c r="D116" s="94">
        <v>11640</v>
      </c>
      <c r="E116" s="96">
        <v>10861</v>
      </c>
      <c r="F116" s="148">
        <v>10547</v>
      </c>
      <c r="G116" s="94">
        <v>35122</v>
      </c>
      <c r="H116" s="96">
        <v>34675</v>
      </c>
      <c r="I116" s="148">
        <v>32434</v>
      </c>
      <c r="J116" s="341"/>
      <c r="K116" s="341"/>
      <c r="L116" s="341"/>
      <c r="M116" s="341"/>
      <c r="N116" s="341"/>
      <c r="O116" s="341"/>
      <c r="P116" s="341"/>
      <c r="Q116" s="341"/>
      <c r="R116" s="341"/>
      <c r="S116" s="341"/>
      <c r="T116" s="341"/>
    </row>
    <row r="117" spans="1:20" x14ac:dyDescent="0.3">
      <c r="A117" s="465"/>
      <c r="B117" s="468"/>
      <c r="C117" s="380" t="s">
        <v>159</v>
      </c>
      <c r="D117" s="260">
        <v>0.83393036251611974</v>
      </c>
      <c r="E117" s="138">
        <v>0.83674884437596297</v>
      </c>
      <c r="F117" s="256">
        <v>0.8344805759949363</v>
      </c>
      <c r="G117" s="260">
        <v>0.91192813003063822</v>
      </c>
      <c r="H117" s="138">
        <v>0.91266812307530332</v>
      </c>
      <c r="I117" s="256">
        <v>0.89937054598896371</v>
      </c>
      <c r="J117" s="341"/>
      <c r="K117" s="341"/>
      <c r="L117" s="341"/>
      <c r="M117" s="341"/>
      <c r="N117" s="341"/>
      <c r="O117" s="341"/>
      <c r="P117" s="341"/>
      <c r="Q117" s="341"/>
      <c r="R117" s="341"/>
      <c r="S117" s="341"/>
      <c r="T117" s="341"/>
    </row>
    <row r="118" spans="1:20" x14ac:dyDescent="0.3">
      <c r="A118" s="465"/>
      <c r="B118" s="380" t="s">
        <v>21</v>
      </c>
      <c r="C118" s="380"/>
      <c r="D118" s="94">
        <v>34232</v>
      </c>
      <c r="E118" s="96">
        <v>32065</v>
      </c>
      <c r="F118" s="148">
        <v>31043</v>
      </c>
      <c r="G118" s="94">
        <v>76594</v>
      </c>
      <c r="H118" s="96">
        <v>79724</v>
      </c>
      <c r="I118" s="148">
        <v>80970</v>
      </c>
      <c r="J118" s="341"/>
      <c r="K118" s="341"/>
      <c r="L118" s="341"/>
      <c r="M118" s="341"/>
      <c r="N118" s="341"/>
      <c r="O118" s="341"/>
      <c r="P118" s="341"/>
      <c r="Q118" s="341"/>
      <c r="R118" s="341"/>
      <c r="S118" s="341"/>
      <c r="T118" s="341"/>
    </row>
    <row r="119" spans="1:20" x14ac:dyDescent="0.3">
      <c r="A119" s="465"/>
      <c r="B119" s="93" t="s">
        <v>22</v>
      </c>
      <c r="C119" s="380"/>
      <c r="D119" s="94">
        <v>258875</v>
      </c>
      <c r="E119" s="96">
        <v>244026</v>
      </c>
      <c r="F119" s="148">
        <v>236759</v>
      </c>
      <c r="G119" s="94">
        <v>648219</v>
      </c>
      <c r="H119" s="96">
        <v>640127</v>
      </c>
      <c r="I119" s="148">
        <v>618403</v>
      </c>
      <c r="J119" s="341"/>
      <c r="K119" s="341"/>
      <c r="L119" s="341"/>
      <c r="M119" s="341"/>
      <c r="N119" s="341"/>
      <c r="O119" s="341"/>
      <c r="P119" s="341"/>
      <c r="Q119" s="341"/>
      <c r="R119" s="341"/>
      <c r="S119" s="341"/>
      <c r="T119" s="341"/>
    </row>
    <row r="120" spans="1:20" x14ac:dyDescent="0.3">
      <c r="A120" s="470" t="s">
        <v>75</v>
      </c>
      <c r="B120" s="470" t="s">
        <v>15</v>
      </c>
      <c r="C120" s="380" t="s">
        <v>49</v>
      </c>
      <c r="D120" s="94">
        <v>53615</v>
      </c>
      <c r="E120" s="96">
        <v>50092</v>
      </c>
      <c r="F120" s="148">
        <v>43819</v>
      </c>
      <c r="G120" s="94">
        <v>115833</v>
      </c>
      <c r="H120" s="96">
        <v>101268</v>
      </c>
      <c r="I120" s="148">
        <v>93477</v>
      </c>
      <c r="J120" s="341"/>
      <c r="K120" s="341"/>
      <c r="L120" s="341"/>
      <c r="M120" s="341"/>
      <c r="N120" s="341"/>
      <c r="O120" s="341"/>
      <c r="P120" s="341"/>
      <c r="Q120" s="341"/>
      <c r="R120" s="341"/>
      <c r="S120" s="341"/>
      <c r="T120" s="341"/>
    </row>
    <row r="121" spans="1:20" x14ac:dyDescent="0.3">
      <c r="A121" s="468"/>
      <c r="B121" s="468"/>
      <c r="C121" s="382" t="s">
        <v>154</v>
      </c>
      <c r="D121" s="94">
        <v>42099</v>
      </c>
      <c r="E121" s="96">
        <v>39324</v>
      </c>
      <c r="F121" s="148">
        <v>34232</v>
      </c>
      <c r="G121" s="94">
        <v>102329</v>
      </c>
      <c r="H121" s="96">
        <v>90275</v>
      </c>
      <c r="I121" s="148">
        <v>83013</v>
      </c>
      <c r="J121" s="341"/>
      <c r="K121" s="341"/>
      <c r="L121" s="341"/>
      <c r="M121" s="341"/>
      <c r="N121" s="341"/>
      <c r="O121" s="341"/>
      <c r="P121" s="341"/>
      <c r="Q121" s="341"/>
      <c r="R121" s="341"/>
      <c r="S121" s="341"/>
      <c r="T121" s="341"/>
    </row>
    <row r="122" spans="1:20" x14ac:dyDescent="0.3">
      <c r="A122" s="468"/>
      <c r="B122" s="468"/>
      <c r="C122" s="380" t="s">
        <v>155</v>
      </c>
      <c r="D122" s="219">
        <v>0.78520936305138489</v>
      </c>
      <c r="E122" s="95">
        <v>0.78503553461630604</v>
      </c>
      <c r="F122" s="107">
        <v>0.78121362879116363</v>
      </c>
      <c r="G122" s="219">
        <v>0.88341836954926489</v>
      </c>
      <c r="H122" s="95">
        <v>0.89144645890113361</v>
      </c>
      <c r="I122" s="107">
        <v>0.88805802496870889</v>
      </c>
      <c r="J122" s="341"/>
      <c r="K122" s="341"/>
      <c r="L122" s="341"/>
      <c r="M122" s="341"/>
      <c r="N122" s="341"/>
      <c r="O122" s="341"/>
      <c r="P122" s="341"/>
      <c r="Q122" s="341"/>
      <c r="R122" s="341"/>
      <c r="S122" s="341"/>
      <c r="T122" s="341"/>
    </row>
    <row r="123" spans="1:20" x14ac:dyDescent="0.3">
      <c r="A123" s="468"/>
      <c r="B123" s="470" t="s">
        <v>16</v>
      </c>
      <c r="C123" s="380" t="s">
        <v>49</v>
      </c>
      <c r="D123" s="94">
        <v>3507</v>
      </c>
      <c r="E123" s="96">
        <v>3499</v>
      </c>
      <c r="F123" s="148">
        <v>3274</v>
      </c>
      <c r="G123" s="94">
        <v>8527</v>
      </c>
      <c r="H123" s="96">
        <v>8285</v>
      </c>
      <c r="I123" s="148">
        <v>8624</v>
      </c>
      <c r="J123" s="341"/>
      <c r="K123" s="341"/>
      <c r="L123" s="341"/>
      <c r="M123" s="341"/>
      <c r="N123" s="341"/>
      <c r="O123" s="341"/>
      <c r="P123" s="341"/>
      <c r="Q123" s="341"/>
      <c r="R123" s="341"/>
      <c r="S123" s="341"/>
      <c r="T123" s="341"/>
    </row>
    <row r="124" spans="1:20" x14ac:dyDescent="0.3">
      <c r="A124" s="468"/>
      <c r="B124" s="468"/>
      <c r="C124" s="382" t="s">
        <v>154</v>
      </c>
      <c r="D124" s="94">
        <v>2854</v>
      </c>
      <c r="E124" s="96">
        <v>2868</v>
      </c>
      <c r="F124" s="148">
        <v>2665</v>
      </c>
      <c r="G124" s="94">
        <v>7715</v>
      </c>
      <c r="H124" s="96">
        <v>7592</v>
      </c>
      <c r="I124" s="148">
        <v>7827</v>
      </c>
      <c r="J124" s="341"/>
      <c r="K124" s="341"/>
      <c r="L124" s="341"/>
      <c r="M124" s="341"/>
      <c r="N124" s="341"/>
      <c r="O124" s="341"/>
      <c r="P124" s="341"/>
      <c r="Q124" s="341"/>
      <c r="R124" s="341"/>
      <c r="S124" s="341"/>
      <c r="T124" s="341"/>
    </row>
    <row r="125" spans="1:20" x14ac:dyDescent="0.3">
      <c r="A125" s="468"/>
      <c r="B125" s="468"/>
      <c r="C125" s="380" t="s">
        <v>155</v>
      </c>
      <c r="D125" s="219">
        <v>0.81380096948959224</v>
      </c>
      <c r="E125" s="95">
        <v>0.81966276078879685</v>
      </c>
      <c r="F125" s="107">
        <v>0.81398900427611487</v>
      </c>
      <c r="G125" s="219">
        <v>0.9047730737656855</v>
      </c>
      <c r="H125" s="95">
        <v>0.91635485817742912</v>
      </c>
      <c r="I125" s="107">
        <v>0.90758348794063082</v>
      </c>
      <c r="J125" s="341"/>
      <c r="K125" s="341"/>
      <c r="L125" s="341"/>
      <c r="M125" s="341"/>
      <c r="N125" s="341"/>
      <c r="O125" s="341"/>
      <c r="P125" s="341"/>
      <c r="Q125" s="341"/>
      <c r="R125" s="341"/>
      <c r="S125" s="341"/>
      <c r="T125" s="341"/>
    </row>
    <row r="126" spans="1:20" x14ac:dyDescent="0.3">
      <c r="A126" s="468"/>
      <c r="B126" s="470" t="s">
        <v>17</v>
      </c>
      <c r="C126" s="380" t="s">
        <v>49</v>
      </c>
      <c r="D126" s="94">
        <v>15906</v>
      </c>
      <c r="E126" s="96">
        <v>15599</v>
      </c>
      <c r="F126" s="148">
        <v>13551</v>
      </c>
      <c r="G126" s="94">
        <v>29774</v>
      </c>
      <c r="H126" s="96">
        <v>26057</v>
      </c>
      <c r="I126" s="148">
        <v>23070</v>
      </c>
      <c r="J126" s="341"/>
      <c r="K126" s="341"/>
      <c r="L126" s="341"/>
      <c r="M126" s="341"/>
      <c r="N126" s="341"/>
      <c r="O126" s="341"/>
      <c r="P126" s="341"/>
      <c r="Q126" s="341"/>
      <c r="R126" s="341"/>
      <c r="S126" s="341"/>
      <c r="T126" s="341"/>
    </row>
    <row r="127" spans="1:20" x14ac:dyDescent="0.3">
      <c r="A127" s="468"/>
      <c r="B127" s="468"/>
      <c r="C127" s="382" t="s">
        <v>154</v>
      </c>
      <c r="D127" s="94">
        <v>10473</v>
      </c>
      <c r="E127" s="96">
        <v>10363</v>
      </c>
      <c r="F127" s="148">
        <v>8752</v>
      </c>
      <c r="G127" s="94">
        <v>22708</v>
      </c>
      <c r="H127" s="96">
        <v>20291</v>
      </c>
      <c r="I127" s="148">
        <v>17952</v>
      </c>
      <c r="J127" s="341"/>
      <c r="K127" s="341"/>
      <c r="L127" s="341"/>
      <c r="M127" s="341"/>
      <c r="N127" s="341"/>
      <c r="O127" s="341"/>
      <c r="P127" s="341"/>
      <c r="Q127" s="341"/>
      <c r="R127" s="341"/>
      <c r="S127" s="341"/>
      <c r="T127" s="341"/>
    </row>
    <row r="128" spans="1:20" x14ac:dyDescent="0.3">
      <c r="A128" s="468"/>
      <c r="B128" s="468"/>
      <c r="C128" s="380" t="s">
        <v>155</v>
      </c>
      <c r="D128" s="219">
        <v>0.65843078083741979</v>
      </c>
      <c r="E128" s="95">
        <v>0.66433745752932882</v>
      </c>
      <c r="F128" s="107">
        <v>0.64585639436203968</v>
      </c>
      <c r="G128" s="219">
        <v>0.76267884731645064</v>
      </c>
      <c r="H128" s="95">
        <v>0.77871589208274172</v>
      </c>
      <c r="I128" s="107">
        <v>0.77815344603381009</v>
      </c>
      <c r="J128" s="341"/>
      <c r="K128" s="341"/>
      <c r="L128" s="341"/>
      <c r="M128" s="341"/>
      <c r="N128" s="341"/>
      <c r="O128" s="341"/>
      <c r="P128" s="341"/>
      <c r="Q128" s="341"/>
      <c r="R128" s="341"/>
      <c r="S128" s="341"/>
      <c r="T128" s="341"/>
    </row>
    <row r="129" spans="1:20" x14ac:dyDescent="0.3">
      <c r="A129" s="468"/>
      <c r="B129" s="470" t="s">
        <v>18</v>
      </c>
      <c r="C129" s="380" t="s">
        <v>49</v>
      </c>
      <c r="D129" s="94">
        <v>12459</v>
      </c>
      <c r="E129" s="96">
        <v>12632</v>
      </c>
      <c r="F129" s="148">
        <v>12769</v>
      </c>
      <c r="G129" s="94">
        <v>27643</v>
      </c>
      <c r="H129" s="96">
        <v>27420</v>
      </c>
      <c r="I129" s="148">
        <v>26795</v>
      </c>
      <c r="J129" s="341"/>
      <c r="K129" s="341"/>
      <c r="L129" s="341"/>
      <c r="M129" s="341"/>
      <c r="N129" s="341"/>
      <c r="O129" s="341"/>
      <c r="P129" s="341"/>
      <c r="Q129" s="341"/>
      <c r="R129" s="341"/>
      <c r="S129" s="341"/>
      <c r="T129" s="341"/>
    </row>
    <row r="130" spans="1:20" x14ac:dyDescent="0.3">
      <c r="A130" s="468"/>
      <c r="B130" s="468"/>
      <c r="C130" s="382" t="s">
        <v>154</v>
      </c>
      <c r="D130" s="94">
        <v>9491</v>
      </c>
      <c r="E130" s="96">
        <v>9517</v>
      </c>
      <c r="F130" s="148">
        <v>9601</v>
      </c>
      <c r="G130" s="94">
        <v>23683</v>
      </c>
      <c r="H130" s="96">
        <v>23615</v>
      </c>
      <c r="I130" s="148">
        <v>22922</v>
      </c>
      <c r="J130" s="341"/>
      <c r="K130" s="341"/>
      <c r="L130" s="341"/>
      <c r="M130" s="341"/>
      <c r="N130" s="341"/>
      <c r="O130" s="341"/>
      <c r="P130" s="341"/>
      <c r="Q130" s="341"/>
      <c r="R130" s="341"/>
      <c r="S130" s="341"/>
      <c r="T130" s="341"/>
    </row>
    <row r="131" spans="1:20" x14ac:dyDescent="0.3">
      <c r="A131" s="468"/>
      <c r="B131" s="468"/>
      <c r="C131" s="380" t="s">
        <v>155</v>
      </c>
      <c r="D131" s="219">
        <v>0.76177863391925515</v>
      </c>
      <c r="E131" s="95">
        <v>0.75340405319822668</v>
      </c>
      <c r="F131" s="107">
        <v>0.75189913070718151</v>
      </c>
      <c r="G131" s="219">
        <v>0.85674492638280941</v>
      </c>
      <c r="H131" s="95">
        <v>0.86123267687819105</v>
      </c>
      <c r="I131" s="107">
        <v>0.85545810785594323</v>
      </c>
      <c r="J131" s="341"/>
      <c r="K131" s="341"/>
      <c r="L131" s="341"/>
      <c r="M131" s="341"/>
      <c r="N131" s="341"/>
      <c r="O131" s="341"/>
      <c r="P131" s="341"/>
      <c r="Q131" s="341"/>
      <c r="R131" s="341"/>
      <c r="S131" s="341"/>
      <c r="T131" s="341"/>
    </row>
    <row r="132" spans="1:20" x14ac:dyDescent="0.3">
      <c r="A132" s="468"/>
      <c r="B132" s="470" t="s">
        <v>19</v>
      </c>
      <c r="C132" s="380" t="s">
        <v>49</v>
      </c>
      <c r="D132" s="94">
        <v>738</v>
      </c>
      <c r="E132" s="96">
        <v>681</v>
      </c>
      <c r="F132" s="148">
        <v>634</v>
      </c>
      <c r="G132" s="94">
        <v>1477</v>
      </c>
      <c r="H132" s="96">
        <v>1375</v>
      </c>
      <c r="I132" s="148">
        <v>1321</v>
      </c>
      <c r="J132" s="341"/>
      <c r="K132" s="341"/>
      <c r="L132" s="341"/>
      <c r="M132" s="341"/>
      <c r="N132" s="341"/>
      <c r="O132" s="341"/>
      <c r="P132" s="341"/>
      <c r="Q132" s="341"/>
      <c r="R132" s="341"/>
      <c r="S132" s="341"/>
      <c r="T132" s="341"/>
    </row>
    <row r="133" spans="1:20" x14ac:dyDescent="0.3">
      <c r="A133" s="468"/>
      <c r="B133" s="468"/>
      <c r="C133" s="382" t="s">
        <v>154</v>
      </c>
      <c r="D133" s="94">
        <v>510</v>
      </c>
      <c r="E133" s="96">
        <v>503</v>
      </c>
      <c r="F133" s="148">
        <v>452</v>
      </c>
      <c r="G133" s="94">
        <v>1231</v>
      </c>
      <c r="H133" s="96">
        <v>1137</v>
      </c>
      <c r="I133" s="148">
        <v>1071</v>
      </c>
      <c r="J133" s="341"/>
      <c r="K133" s="341"/>
      <c r="L133" s="341"/>
      <c r="M133" s="341"/>
      <c r="N133" s="341"/>
      <c r="O133" s="341"/>
      <c r="P133" s="341"/>
      <c r="Q133" s="341"/>
      <c r="R133" s="341"/>
      <c r="S133" s="341"/>
      <c r="T133" s="341"/>
    </row>
    <row r="134" spans="1:20" x14ac:dyDescent="0.3">
      <c r="A134" s="468"/>
      <c r="B134" s="468"/>
      <c r="C134" s="380" t="s">
        <v>155</v>
      </c>
      <c r="D134" s="219">
        <v>0.69105691056910568</v>
      </c>
      <c r="E134" s="95">
        <v>0.7386196769456681</v>
      </c>
      <c r="F134" s="107">
        <v>0.71293375394321767</v>
      </c>
      <c r="G134" s="219">
        <v>0.83344617467840221</v>
      </c>
      <c r="H134" s="95">
        <v>0.82690909090909093</v>
      </c>
      <c r="I134" s="107">
        <v>0.81074943224829676</v>
      </c>
      <c r="J134" s="341"/>
      <c r="K134" s="341"/>
      <c r="L134" s="341"/>
      <c r="M134" s="341"/>
      <c r="N134" s="341"/>
      <c r="O134" s="341"/>
      <c r="P134" s="341"/>
      <c r="Q134" s="341"/>
      <c r="R134" s="341"/>
      <c r="S134" s="341"/>
      <c r="T134" s="341"/>
    </row>
    <row r="135" spans="1:20" x14ac:dyDescent="0.3">
      <c r="A135" s="468"/>
      <c r="B135" s="470" t="s">
        <v>20</v>
      </c>
      <c r="C135" s="380" t="s">
        <v>49</v>
      </c>
      <c r="D135" s="94">
        <v>5179</v>
      </c>
      <c r="E135" s="96">
        <v>5331</v>
      </c>
      <c r="F135" s="148">
        <v>4787</v>
      </c>
      <c r="G135" s="94">
        <v>12377</v>
      </c>
      <c r="H135" s="96">
        <v>11972</v>
      </c>
      <c r="I135" s="148">
        <v>11452</v>
      </c>
      <c r="J135" s="341"/>
      <c r="K135" s="341"/>
      <c r="L135" s="341"/>
      <c r="M135" s="341"/>
      <c r="N135" s="341"/>
      <c r="O135" s="341"/>
      <c r="P135" s="341"/>
      <c r="Q135" s="341"/>
      <c r="R135" s="341"/>
      <c r="S135" s="341"/>
      <c r="T135" s="341"/>
    </row>
    <row r="136" spans="1:20" x14ac:dyDescent="0.3">
      <c r="A136" s="468"/>
      <c r="B136" s="468"/>
      <c r="C136" s="382" t="s">
        <v>154</v>
      </c>
      <c r="D136" s="94">
        <v>4101</v>
      </c>
      <c r="E136" s="96">
        <v>4220</v>
      </c>
      <c r="F136" s="148">
        <v>3697</v>
      </c>
      <c r="G136" s="94">
        <v>10789</v>
      </c>
      <c r="H136" s="96">
        <v>10583</v>
      </c>
      <c r="I136" s="148">
        <v>9977</v>
      </c>
      <c r="J136" s="341"/>
      <c r="K136" s="341"/>
      <c r="L136" s="341"/>
      <c r="M136" s="341"/>
      <c r="N136" s="341"/>
      <c r="O136" s="341"/>
      <c r="P136" s="341"/>
      <c r="Q136" s="341"/>
      <c r="R136" s="341"/>
      <c r="S136" s="341"/>
      <c r="T136" s="341"/>
    </row>
    <row r="137" spans="1:20" x14ac:dyDescent="0.3">
      <c r="A137" s="468"/>
      <c r="B137" s="468"/>
      <c r="C137" s="380" t="s">
        <v>159</v>
      </c>
      <c r="D137" s="260">
        <v>0.79185170882409728</v>
      </c>
      <c r="E137" s="138">
        <v>0.79159632339148378</v>
      </c>
      <c r="F137" s="256">
        <v>0.77229997911008985</v>
      </c>
      <c r="G137" s="260">
        <v>0.87169750343378849</v>
      </c>
      <c r="H137" s="138">
        <v>0.88397928499832945</v>
      </c>
      <c r="I137" s="256">
        <v>0.87120153684945856</v>
      </c>
      <c r="J137" s="341"/>
      <c r="K137" s="341"/>
      <c r="L137" s="341"/>
      <c r="M137" s="341"/>
      <c r="N137" s="341"/>
      <c r="O137" s="341"/>
      <c r="P137" s="341"/>
      <c r="Q137" s="341"/>
      <c r="R137" s="341"/>
      <c r="S137" s="341"/>
      <c r="T137" s="341"/>
    </row>
    <row r="138" spans="1:20" x14ac:dyDescent="0.3">
      <c r="A138" s="468"/>
      <c r="B138" s="380" t="s">
        <v>21</v>
      </c>
      <c r="C138" s="380"/>
      <c r="D138" s="94">
        <v>29573</v>
      </c>
      <c r="E138" s="96">
        <v>31449</v>
      </c>
      <c r="F138" s="148">
        <v>39322</v>
      </c>
      <c r="G138" s="94">
        <v>55429</v>
      </c>
      <c r="H138" s="96">
        <v>66481</v>
      </c>
      <c r="I138" s="148">
        <v>69538</v>
      </c>
      <c r="J138" s="341"/>
      <c r="K138" s="341"/>
      <c r="L138" s="341"/>
      <c r="M138" s="341"/>
      <c r="N138" s="341"/>
      <c r="O138" s="341"/>
      <c r="P138" s="341"/>
      <c r="Q138" s="341"/>
      <c r="R138" s="341"/>
      <c r="S138" s="341"/>
      <c r="T138" s="341"/>
    </row>
    <row r="139" spans="1:20" x14ac:dyDescent="0.3">
      <c r="A139" s="468"/>
      <c r="B139" s="93" t="s">
        <v>22</v>
      </c>
      <c r="C139" s="380"/>
      <c r="D139" s="94">
        <v>120977</v>
      </c>
      <c r="E139" s="96">
        <v>119283</v>
      </c>
      <c r="F139" s="148">
        <v>118156</v>
      </c>
      <c r="G139" s="94">
        <v>251060</v>
      </c>
      <c r="H139" s="96">
        <v>242858</v>
      </c>
      <c r="I139" s="148">
        <v>234277</v>
      </c>
      <c r="J139" s="341"/>
      <c r="K139" s="341"/>
      <c r="L139" s="341"/>
      <c r="M139" s="341"/>
      <c r="N139" s="341"/>
      <c r="O139" s="341"/>
      <c r="P139" s="341"/>
      <c r="Q139" s="341"/>
      <c r="R139" s="341"/>
      <c r="S139" s="341"/>
      <c r="T139" s="341"/>
    </row>
    <row r="140" spans="1:20" x14ac:dyDescent="0.3">
      <c r="A140" s="469" t="s">
        <v>76</v>
      </c>
      <c r="B140" s="470" t="s">
        <v>15</v>
      </c>
      <c r="C140" s="380" t="s">
        <v>49</v>
      </c>
      <c r="D140" s="94">
        <v>15799</v>
      </c>
      <c r="E140" s="96">
        <v>15871</v>
      </c>
      <c r="F140" s="148">
        <v>16362</v>
      </c>
      <c r="G140" s="94">
        <v>21129</v>
      </c>
      <c r="H140" s="96">
        <v>20759</v>
      </c>
      <c r="I140" s="148">
        <v>21055</v>
      </c>
      <c r="J140" s="341"/>
      <c r="K140" s="341"/>
      <c r="L140" s="341"/>
      <c r="M140" s="341"/>
      <c r="N140" s="341"/>
      <c r="O140" s="341"/>
      <c r="P140" s="341"/>
      <c r="Q140" s="341"/>
      <c r="R140" s="341"/>
      <c r="S140" s="341"/>
      <c r="T140" s="341"/>
    </row>
    <row r="141" spans="1:20" x14ac:dyDescent="0.3">
      <c r="A141" s="465"/>
      <c r="B141" s="468"/>
      <c r="C141" s="382" t="s">
        <v>154</v>
      </c>
      <c r="D141" s="94">
        <v>10071</v>
      </c>
      <c r="E141" s="96">
        <v>10211</v>
      </c>
      <c r="F141" s="148">
        <v>10670</v>
      </c>
      <c r="G141" s="94">
        <v>15527</v>
      </c>
      <c r="H141" s="96">
        <v>15584</v>
      </c>
      <c r="I141" s="148">
        <v>15748</v>
      </c>
      <c r="J141" s="341"/>
      <c r="K141" s="341"/>
      <c r="L141" s="341"/>
      <c r="M141" s="341"/>
      <c r="N141" s="341"/>
      <c r="O141" s="341"/>
      <c r="P141" s="341"/>
      <c r="Q141" s="341"/>
      <c r="R141" s="341"/>
      <c r="S141" s="341"/>
      <c r="T141" s="341"/>
    </row>
    <row r="142" spans="1:20" x14ac:dyDescent="0.3">
      <c r="A142" s="465"/>
      <c r="B142" s="468"/>
      <c r="C142" s="380" t="s">
        <v>155</v>
      </c>
      <c r="D142" s="219">
        <v>0.63744540793721116</v>
      </c>
      <c r="E142" s="95">
        <v>0.64337470858799073</v>
      </c>
      <c r="F142" s="107">
        <v>0.65212076763231874</v>
      </c>
      <c r="G142" s="219">
        <v>0.73486677078896301</v>
      </c>
      <c r="H142" s="95">
        <v>0.75071053518955633</v>
      </c>
      <c r="I142" s="107">
        <v>0.74794585609118969</v>
      </c>
      <c r="J142" s="341"/>
      <c r="K142" s="341"/>
      <c r="L142" s="341"/>
      <c r="M142" s="341"/>
      <c r="N142" s="341"/>
      <c r="O142" s="341"/>
      <c r="P142" s="341"/>
      <c r="Q142" s="341"/>
      <c r="R142" s="341"/>
      <c r="S142" s="341"/>
      <c r="T142" s="341"/>
    </row>
    <row r="143" spans="1:20" x14ac:dyDescent="0.3">
      <c r="A143" s="465"/>
      <c r="B143" s="470" t="s">
        <v>16</v>
      </c>
      <c r="C143" s="380" t="s">
        <v>49</v>
      </c>
      <c r="D143" s="94">
        <v>1231</v>
      </c>
      <c r="E143" s="96">
        <v>1304</v>
      </c>
      <c r="F143" s="148">
        <v>1354</v>
      </c>
      <c r="G143" s="94">
        <v>1740</v>
      </c>
      <c r="H143" s="96">
        <v>1691</v>
      </c>
      <c r="I143" s="148">
        <v>1860</v>
      </c>
      <c r="J143" s="341"/>
      <c r="K143" s="341"/>
      <c r="L143" s="341"/>
      <c r="M143" s="341"/>
      <c r="N143" s="341"/>
      <c r="O143" s="341"/>
      <c r="P143" s="341"/>
      <c r="Q143" s="341"/>
      <c r="R143" s="341"/>
      <c r="S143" s="341"/>
      <c r="T143" s="341"/>
    </row>
    <row r="144" spans="1:20" x14ac:dyDescent="0.3">
      <c r="A144" s="465"/>
      <c r="B144" s="468"/>
      <c r="C144" s="382" t="s">
        <v>154</v>
      </c>
      <c r="D144" s="94">
        <v>913</v>
      </c>
      <c r="E144" s="96">
        <v>983</v>
      </c>
      <c r="F144" s="148">
        <v>1066</v>
      </c>
      <c r="G144" s="94">
        <v>1437</v>
      </c>
      <c r="H144" s="96">
        <v>1376</v>
      </c>
      <c r="I144" s="148">
        <v>1512</v>
      </c>
      <c r="J144" s="341"/>
      <c r="K144" s="341"/>
      <c r="L144" s="341"/>
      <c r="M144" s="341"/>
      <c r="N144" s="341"/>
      <c r="O144" s="341"/>
      <c r="P144" s="341"/>
      <c r="Q144" s="341"/>
      <c r="R144" s="341"/>
      <c r="S144" s="341"/>
      <c r="T144" s="341"/>
    </row>
    <row r="145" spans="1:20" x14ac:dyDescent="0.3">
      <c r="A145" s="465"/>
      <c r="B145" s="468"/>
      <c r="C145" s="380" t="s">
        <v>155</v>
      </c>
      <c r="D145" s="219">
        <v>0.7416734362307067</v>
      </c>
      <c r="E145" s="95">
        <v>0.75383435582822089</v>
      </c>
      <c r="F145" s="107">
        <v>0.78729689807976366</v>
      </c>
      <c r="G145" s="219">
        <v>0.82586206896551728</v>
      </c>
      <c r="H145" s="95">
        <v>0.81371969248965115</v>
      </c>
      <c r="I145" s="107">
        <v>0.81290322580645158</v>
      </c>
      <c r="J145" s="341"/>
      <c r="K145" s="341"/>
      <c r="L145" s="341"/>
      <c r="M145" s="341"/>
      <c r="N145" s="341"/>
      <c r="O145" s="341"/>
      <c r="P145" s="341"/>
      <c r="Q145" s="341"/>
      <c r="R145" s="341"/>
      <c r="S145" s="341"/>
      <c r="T145" s="341"/>
    </row>
    <row r="146" spans="1:20" x14ac:dyDescent="0.3">
      <c r="A146" s="465"/>
      <c r="B146" s="470" t="s">
        <v>17</v>
      </c>
      <c r="C146" s="380" t="s">
        <v>49</v>
      </c>
      <c r="D146" s="94">
        <v>14505</v>
      </c>
      <c r="E146" s="96">
        <v>14254</v>
      </c>
      <c r="F146" s="148">
        <v>14174</v>
      </c>
      <c r="G146" s="94">
        <v>19129</v>
      </c>
      <c r="H146" s="96">
        <v>19293</v>
      </c>
      <c r="I146" s="148">
        <v>17069</v>
      </c>
      <c r="J146" s="341"/>
      <c r="K146" s="341"/>
      <c r="L146" s="341"/>
      <c r="M146" s="341"/>
      <c r="N146" s="341"/>
      <c r="O146" s="341"/>
      <c r="P146" s="341"/>
      <c r="Q146" s="341"/>
      <c r="R146" s="341"/>
      <c r="S146" s="341"/>
      <c r="T146" s="341"/>
    </row>
    <row r="147" spans="1:20" x14ac:dyDescent="0.3">
      <c r="A147" s="465"/>
      <c r="B147" s="468"/>
      <c r="C147" s="382" t="s">
        <v>154</v>
      </c>
      <c r="D147" s="94">
        <v>7592</v>
      </c>
      <c r="E147" s="96">
        <v>8025</v>
      </c>
      <c r="F147" s="148">
        <v>8187</v>
      </c>
      <c r="G147" s="94">
        <v>13057</v>
      </c>
      <c r="H147" s="96">
        <v>13444</v>
      </c>
      <c r="I147" s="148">
        <v>11809</v>
      </c>
      <c r="J147" s="341"/>
      <c r="K147" s="341"/>
      <c r="L147" s="341"/>
      <c r="M147" s="341"/>
      <c r="N147" s="341"/>
      <c r="O147" s="341"/>
      <c r="P147" s="341"/>
      <c r="Q147" s="341"/>
      <c r="R147" s="341"/>
      <c r="S147" s="341"/>
      <c r="T147" s="341"/>
    </row>
    <row r="148" spans="1:20" x14ac:dyDescent="0.3">
      <c r="A148" s="465"/>
      <c r="B148" s="468"/>
      <c r="C148" s="380" t="s">
        <v>155</v>
      </c>
      <c r="D148" s="219">
        <v>0.52340572216477077</v>
      </c>
      <c r="E148" s="95">
        <v>0.56299985968850852</v>
      </c>
      <c r="F148" s="107">
        <v>0.57760688584732611</v>
      </c>
      <c r="G148" s="219">
        <v>0.68257619321449103</v>
      </c>
      <c r="H148" s="95">
        <v>0.69683304825584413</v>
      </c>
      <c r="I148" s="107">
        <v>0.69183900638584572</v>
      </c>
      <c r="J148" s="341"/>
      <c r="K148" s="341"/>
      <c r="L148" s="341"/>
      <c r="M148" s="341"/>
      <c r="N148" s="341"/>
      <c r="O148" s="341"/>
      <c r="P148" s="341"/>
      <c r="Q148" s="341"/>
      <c r="R148" s="341"/>
      <c r="S148" s="341"/>
      <c r="T148" s="341"/>
    </row>
    <row r="149" spans="1:20" x14ac:dyDescent="0.3">
      <c r="A149" s="465"/>
      <c r="B149" s="470" t="s">
        <v>18</v>
      </c>
      <c r="C149" s="380" t="s">
        <v>49</v>
      </c>
      <c r="D149" s="94">
        <v>4618</v>
      </c>
      <c r="E149" s="96">
        <v>4787</v>
      </c>
      <c r="F149" s="148">
        <v>5130</v>
      </c>
      <c r="G149" s="94">
        <v>5879</v>
      </c>
      <c r="H149" s="96">
        <v>6289</v>
      </c>
      <c r="I149" s="148">
        <v>6821</v>
      </c>
      <c r="J149" s="341"/>
      <c r="K149" s="341"/>
      <c r="L149" s="341"/>
      <c r="M149" s="341"/>
      <c r="N149" s="341"/>
      <c r="O149" s="341"/>
      <c r="P149" s="341"/>
      <c r="Q149" s="341"/>
      <c r="R149" s="341"/>
      <c r="S149" s="341"/>
      <c r="T149" s="341"/>
    </row>
    <row r="150" spans="1:20" x14ac:dyDescent="0.3">
      <c r="A150" s="465"/>
      <c r="B150" s="468"/>
      <c r="C150" s="382" t="s">
        <v>154</v>
      </c>
      <c r="D150" s="94">
        <v>3018</v>
      </c>
      <c r="E150" s="96">
        <v>3162</v>
      </c>
      <c r="F150" s="148">
        <v>3549</v>
      </c>
      <c r="G150" s="94">
        <v>4297</v>
      </c>
      <c r="H150" s="96">
        <v>4732</v>
      </c>
      <c r="I150" s="148">
        <v>5252</v>
      </c>
      <c r="J150" s="341"/>
      <c r="K150" s="341"/>
      <c r="L150" s="341"/>
      <c r="M150" s="341"/>
      <c r="N150" s="341"/>
      <c r="O150" s="341"/>
      <c r="P150" s="341"/>
      <c r="Q150" s="341"/>
      <c r="R150" s="341"/>
      <c r="S150" s="341"/>
      <c r="T150" s="341"/>
    </row>
    <row r="151" spans="1:20" x14ac:dyDescent="0.3">
      <c r="A151" s="465"/>
      <c r="B151" s="468"/>
      <c r="C151" s="380" t="s">
        <v>155</v>
      </c>
      <c r="D151" s="219">
        <v>0.65352966652230404</v>
      </c>
      <c r="E151" s="95">
        <v>0.66053895968247334</v>
      </c>
      <c r="F151" s="107">
        <v>0.69181286549707599</v>
      </c>
      <c r="G151" s="219">
        <v>0.73090661677155977</v>
      </c>
      <c r="H151" s="95">
        <v>0.75242486881857207</v>
      </c>
      <c r="I151" s="107">
        <v>0.76997507696818646</v>
      </c>
      <c r="J151" s="341"/>
      <c r="K151" s="341"/>
      <c r="L151" s="341"/>
      <c r="M151" s="341"/>
      <c r="N151" s="341"/>
      <c r="O151" s="341"/>
      <c r="P151" s="341"/>
      <c r="Q151" s="341"/>
      <c r="R151" s="341"/>
      <c r="S151" s="341"/>
      <c r="T151" s="341"/>
    </row>
    <row r="152" spans="1:20" x14ac:dyDescent="0.3">
      <c r="A152" s="465"/>
      <c r="B152" s="470" t="s">
        <v>19</v>
      </c>
      <c r="C152" s="380" t="s">
        <v>49</v>
      </c>
      <c r="D152" s="94">
        <v>543</v>
      </c>
      <c r="E152" s="96">
        <v>545</v>
      </c>
      <c r="F152" s="148">
        <v>474</v>
      </c>
      <c r="G152" s="94">
        <v>696</v>
      </c>
      <c r="H152" s="96">
        <v>638</v>
      </c>
      <c r="I152" s="148">
        <v>592</v>
      </c>
      <c r="J152" s="341"/>
      <c r="K152" s="341"/>
      <c r="L152" s="341"/>
      <c r="M152" s="341"/>
      <c r="N152" s="341"/>
      <c r="O152" s="341"/>
      <c r="P152" s="341"/>
      <c r="Q152" s="341"/>
      <c r="R152" s="341"/>
      <c r="S152" s="341"/>
      <c r="T152" s="341"/>
    </row>
    <row r="153" spans="1:20" x14ac:dyDescent="0.3">
      <c r="A153" s="465"/>
      <c r="B153" s="468"/>
      <c r="C153" s="382" t="s">
        <v>154</v>
      </c>
      <c r="D153" s="94">
        <v>304</v>
      </c>
      <c r="E153" s="96">
        <v>317</v>
      </c>
      <c r="F153" s="148">
        <v>284</v>
      </c>
      <c r="G153" s="94">
        <v>491</v>
      </c>
      <c r="H153" s="96">
        <v>449</v>
      </c>
      <c r="I153" s="148">
        <v>424</v>
      </c>
      <c r="J153" s="341"/>
      <c r="K153" s="341"/>
      <c r="L153" s="341"/>
      <c r="M153" s="341"/>
      <c r="N153" s="341"/>
      <c r="O153" s="341"/>
      <c r="P153" s="341"/>
      <c r="Q153" s="341"/>
      <c r="R153" s="341"/>
      <c r="S153" s="341"/>
      <c r="T153" s="341"/>
    </row>
    <row r="154" spans="1:20" x14ac:dyDescent="0.3">
      <c r="A154" s="465"/>
      <c r="B154" s="468"/>
      <c r="C154" s="380" t="s">
        <v>155</v>
      </c>
      <c r="D154" s="219">
        <v>0.55985267034990793</v>
      </c>
      <c r="E154" s="95">
        <v>0.58165137614678897</v>
      </c>
      <c r="F154" s="107">
        <v>0.59915611814345993</v>
      </c>
      <c r="G154" s="219">
        <v>0.70545977011494254</v>
      </c>
      <c r="H154" s="95">
        <v>0.70376175548589337</v>
      </c>
      <c r="I154" s="107">
        <v>0.71621621621621623</v>
      </c>
      <c r="J154" s="341"/>
      <c r="K154" s="341"/>
      <c r="L154" s="341"/>
      <c r="M154" s="341"/>
      <c r="N154" s="341"/>
      <c r="O154" s="341"/>
      <c r="P154" s="341"/>
      <c r="Q154" s="341"/>
      <c r="R154" s="341"/>
      <c r="S154" s="341"/>
      <c r="T154" s="341"/>
    </row>
    <row r="155" spans="1:20" x14ac:dyDescent="0.3">
      <c r="A155" s="465"/>
      <c r="B155" s="470" t="s">
        <v>20</v>
      </c>
      <c r="C155" s="380" t="s">
        <v>49</v>
      </c>
      <c r="D155" s="94">
        <v>2211</v>
      </c>
      <c r="E155" s="96">
        <v>2354</v>
      </c>
      <c r="F155" s="148">
        <v>3049</v>
      </c>
      <c r="G155" s="94">
        <v>3006</v>
      </c>
      <c r="H155" s="96">
        <v>3364</v>
      </c>
      <c r="I155" s="148">
        <v>3502</v>
      </c>
      <c r="J155" s="341"/>
      <c r="K155" s="341"/>
      <c r="L155" s="341"/>
      <c r="M155" s="341"/>
      <c r="N155" s="341"/>
      <c r="O155" s="341"/>
      <c r="P155" s="341"/>
      <c r="Q155" s="341"/>
      <c r="R155" s="341"/>
      <c r="S155" s="341"/>
      <c r="T155" s="341"/>
    </row>
    <row r="156" spans="1:20" x14ac:dyDescent="0.3">
      <c r="A156" s="465"/>
      <c r="B156" s="468"/>
      <c r="C156" s="382" t="s">
        <v>154</v>
      </c>
      <c r="D156" s="94">
        <v>1312</v>
      </c>
      <c r="E156" s="96">
        <v>1386</v>
      </c>
      <c r="F156" s="148">
        <v>1788</v>
      </c>
      <c r="G156" s="94">
        <v>2061</v>
      </c>
      <c r="H156" s="96">
        <v>2432</v>
      </c>
      <c r="I156" s="148">
        <v>2459</v>
      </c>
      <c r="J156" s="341"/>
      <c r="K156" s="341"/>
      <c r="L156" s="341"/>
      <c r="M156" s="341"/>
      <c r="N156" s="341"/>
      <c r="O156" s="341"/>
      <c r="P156" s="341"/>
      <c r="Q156" s="341"/>
      <c r="R156" s="341"/>
      <c r="S156" s="341"/>
      <c r="T156" s="341"/>
    </row>
    <row r="157" spans="1:20" x14ac:dyDescent="0.3">
      <c r="A157" s="465"/>
      <c r="B157" s="468"/>
      <c r="C157" s="380" t="s">
        <v>159</v>
      </c>
      <c r="D157" s="260">
        <v>0.5933966530981456</v>
      </c>
      <c r="E157" s="138">
        <v>0.58878504672897192</v>
      </c>
      <c r="F157" s="256">
        <v>0.58642177763201053</v>
      </c>
      <c r="G157" s="260">
        <v>0.68562874251497008</v>
      </c>
      <c r="H157" s="138">
        <v>0.72294887039238998</v>
      </c>
      <c r="I157" s="256">
        <v>0.70217018846373502</v>
      </c>
      <c r="J157" s="341"/>
      <c r="K157" s="341"/>
      <c r="L157" s="341"/>
      <c r="M157" s="341"/>
      <c r="N157" s="341"/>
      <c r="O157" s="341"/>
      <c r="P157" s="341"/>
      <c r="Q157" s="341"/>
      <c r="R157" s="341"/>
      <c r="S157" s="341"/>
      <c r="T157" s="341"/>
    </row>
    <row r="158" spans="1:20" x14ac:dyDescent="0.3">
      <c r="A158" s="465"/>
      <c r="B158" s="380" t="s">
        <v>21</v>
      </c>
      <c r="C158" s="380"/>
      <c r="D158" s="94">
        <v>20481</v>
      </c>
      <c r="E158" s="96">
        <v>20708</v>
      </c>
      <c r="F158" s="148">
        <v>19720</v>
      </c>
      <c r="G158" s="94">
        <v>28161</v>
      </c>
      <c r="H158" s="96">
        <v>26528</v>
      </c>
      <c r="I158" s="148">
        <v>24411</v>
      </c>
      <c r="J158" s="341"/>
      <c r="K158" s="341"/>
      <c r="L158" s="341"/>
      <c r="M158" s="341"/>
      <c r="N158" s="341"/>
      <c r="O158" s="341"/>
      <c r="P158" s="341"/>
      <c r="Q158" s="341"/>
      <c r="R158" s="341"/>
      <c r="S158" s="341"/>
      <c r="T158" s="341"/>
    </row>
    <row r="159" spans="1:20" x14ac:dyDescent="0.3">
      <c r="A159" s="465"/>
      <c r="B159" s="93" t="s">
        <v>22</v>
      </c>
      <c r="C159" s="380"/>
      <c r="D159" s="94">
        <v>59388</v>
      </c>
      <c r="E159" s="96">
        <v>59823</v>
      </c>
      <c r="F159" s="148">
        <v>60263</v>
      </c>
      <c r="G159" s="94">
        <v>79740</v>
      </c>
      <c r="H159" s="96">
        <v>78562</v>
      </c>
      <c r="I159" s="148">
        <v>75310</v>
      </c>
      <c r="J159" s="341"/>
      <c r="K159" s="341"/>
      <c r="L159" s="341"/>
      <c r="M159" s="341"/>
      <c r="N159" s="341"/>
      <c r="O159" s="341"/>
      <c r="P159" s="341"/>
      <c r="Q159" s="341"/>
      <c r="R159" s="341"/>
      <c r="S159" s="341"/>
      <c r="T159" s="341"/>
    </row>
    <row r="160" spans="1:20" x14ac:dyDescent="0.3">
      <c r="A160" s="469" t="s">
        <v>172</v>
      </c>
      <c r="B160" s="470" t="s">
        <v>15</v>
      </c>
      <c r="C160" s="380" t="s">
        <v>49</v>
      </c>
      <c r="D160" s="94">
        <v>192272</v>
      </c>
      <c r="E160" s="96">
        <v>180957</v>
      </c>
      <c r="F160" s="148">
        <v>168835</v>
      </c>
      <c r="G160" s="94">
        <v>228708</v>
      </c>
      <c r="H160" s="96">
        <v>212745</v>
      </c>
      <c r="I160" s="148">
        <v>180192</v>
      </c>
      <c r="J160" s="341"/>
      <c r="K160" s="341"/>
      <c r="L160" s="341"/>
      <c r="M160" s="341"/>
      <c r="N160" s="341"/>
      <c r="O160" s="341"/>
      <c r="P160" s="341"/>
      <c r="Q160" s="341"/>
      <c r="R160" s="341"/>
      <c r="S160" s="341"/>
      <c r="T160" s="341"/>
    </row>
    <row r="161" spans="1:20" x14ac:dyDescent="0.3">
      <c r="A161" s="465"/>
      <c r="B161" s="468"/>
      <c r="C161" s="382" t="s">
        <v>154</v>
      </c>
      <c r="D161" s="94">
        <v>130412</v>
      </c>
      <c r="E161" s="96">
        <v>122609</v>
      </c>
      <c r="F161" s="148">
        <v>113367</v>
      </c>
      <c r="G161" s="94">
        <v>167771</v>
      </c>
      <c r="H161" s="96">
        <v>155843</v>
      </c>
      <c r="I161" s="148">
        <v>129648</v>
      </c>
      <c r="J161" s="341"/>
      <c r="K161" s="341"/>
      <c r="L161" s="341"/>
      <c r="M161" s="341"/>
      <c r="N161" s="341"/>
      <c r="O161" s="341"/>
      <c r="P161" s="341"/>
      <c r="Q161" s="341"/>
      <c r="R161" s="341"/>
      <c r="S161" s="341"/>
      <c r="T161" s="341"/>
    </row>
    <row r="162" spans="1:20" x14ac:dyDescent="0.3">
      <c r="A162" s="465"/>
      <c r="B162" s="468"/>
      <c r="C162" s="380" t="s">
        <v>155</v>
      </c>
      <c r="D162" s="219">
        <v>0.67826828659399185</v>
      </c>
      <c r="E162" s="95">
        <v>0.67755875705278046</v>
      </c>
      <c r="F162" s="107">
        <v>0.67146622442029202</v>
      </c>
      <c r="G162" s="219">
        <v>0.73355982300575406</v>
      </c>
      <c r="H162" s="95">
        <v>0.73253425462408051</v>
      </c>
      <c r="I162" s="107">
        <v>0.71949920085242403</v>
      </c>
      <c r="J162" s="341"/>
      <c r="K162" s="341"/>
      <c r="L162" s="341"/>
      <c r="M162" s="341"/>
      <c r="N162" s="341"/>
      <c r="O162" s="341"/>
      <c r="P162" s="341"/>
      <c r="Q162" s="341"/>
      <c r="R162" s="341"/>
      <c r="S162" s="341"/>
      <c r="T162" s="341"/>
    </row>
    <row r="163" spans="1:20" x14ac:dyDescent="0.3">
      <c r="A163" s="465"/>
      <c r="B163" s="470" t="s">
        <v>16</v>
      </c>
      <c r="C163" s="380" t="s">
        <v>49</v>
      </c>
      <c r="D163" s="94">
        <v>23223</v>
      </c>
      <c r="E163" s="96">
        <v>22409</v>
      </c>
      <c r="F163" s="148">
        <v>22130</v>
      </c>
      <c r="G163" s="94">
        <v>24251</v>
      </c>
      <c r="H163" s="96">
        <v>22796</v>
      </c>
      <c r="I163" s="148">
        <v>18855</v>
      </c>
      <c r="J163" s="341"/>
      <c r="K163" s="341"/>
      <c r="L163" s="341"/>
      <c r="M163" s="341"/>
      <c r="N163" s="341"/>
      <c r="O163" s="341"/>
      <c r="P163" s="341"/>
      <c r="Q163" s="341"/>
      <c r="R163" s="341"/>
      <c r="S163" s="341"/>
      <c r="T163" s="341"/>
    </row>
    <row r="164" spans="1:20" x14ac:dyDescent="0.3">
      <c r="A164" s="465"/>
      <c r="B164" s="468"/>
      <c r="C164" s="382" t="s">
        <v>154</v>
      </c>
      <c r="D164" s="94">
        <v>17465</v>
      </c>
      <c r="E164" s="96">
        <v>16802</v>
      </c>
      <c r="F164" s="148">
        <v>16595</v>
      </c>
      <c r="G164" s="94">
        <v>18890</v>
      </c>
      <c r="H164" s="96">
        <v>17584</v>
      </c>
      <c r="I164" s="148">
        <v>14457</v>
      </c>
      <c r="J164" s="341"/>
      <c r="K164" s="341"/>
      <c r="L164" s="341"/>
      <c r="M164" s="341"/>
      <c r="N164" s="341"/>
      <c r="O164" s="341"/>
      <c r="P164" s="341"/>
      <c r="Q164" s="341"/>
      <c r="R164" s="341"/>
      <c r="S164" s="341"/>
      <c r="T164" s="341"/>
    </row>
    <row r="165" spans="1:20" x14ac:dyDescent="0.3">
      <c r="A165" s="465"/>
      <c r="B165" s="468"/>
      <c r="C165" s="380" t="s">
        <v>155</v>
      </c>
      <c r="D165" s="219">
        <v>0.75205615122938463</v>
      </c>
      <c r="E165" s="95">
        <v>0.74978803159444862</v>
      </c>
      <c r="F165" s="107">
        <v>0.74988703117939448</v>
      </c>
      <c r="G165" s="219">
        <v>0.77893695105356475</v>
      </c>
      <c r="H165" s="95">
        <v>0.77136339708720825</v>
      </c>
      <c r="I165" s="107">
        <v>0.7667462211614956</v>
      </c>
      <c r="J165" s="341"/>
      <c r="K165" s="341"/>
      <c r="L165" s="341"/>
      <c r="M165" s="341"/>
      <c r="N165" s="341"/>
      <c r="O165" s="341"/>
      <c r="P165" s="341"/>
      <c r="Q165" s="341"/>
      <c r="R165" s="341"/>
      <c r="S165" s="341"/>
      <c r="T165" s="341"/>
    </row>
    <row r="166" spans="1:20" x14ac:dyDescent="0.3">
      <c r="A166" s="465"/>
      <c r="B166" s="470" t="s">
        <v>17</v>
      </c>
      <c r="C166" s="380" t="s">
        <v>49</v>
      </c>
      <c r="D166" s="94">
        <v>66985</v>
      </c>
      <c r="E166" s="96">
        <v>65271</v>
      </c>
      <c r="F166" s="148">
        <v>62702</v>
      </c>
      <c r="G166" s="94">
        <v>89578</v>
      </c>
      <c r="H166" s="96">
        <v>85415</v>
      </c>
      <c r="I166" s="148">
        <v>66577</v>
      </c>
      <c r="J166" s="341"/>
      <c r="K166" s="341"/>
      <c r="L166" s="341"/>
      <c r="M166" s="341"/>
      <c r="N166" s="341"/>
      <c r="O166" s="341"/>
      <c r="P166" s="341"/>
      <c r="Q166" s="341"/>
      <c r="R166" s="341"/>
      <c r="S166" s="341"/>
      <c r="T166" s="341"/>
    </row>
    <row r="167" spans="1:20" x14ac:dyDescent="0.3">
      <c r="A167" s="465"/>
      <c r="B167" s="468"/>
      <c r="C167" s="382" t="s">
        <v>154</v>
      </c>
      <c r="D167" s="94">
        <v>38034</v>
      </c>
      <c r="E167" s="96">
        <v>37276</v>
      </c>
      <c r="F167" s="148">
        <v>35313</v>
      </c>
      <c r="G167" s="94">
        <v>57302</v>
      </c>
      <c r="H167" s="96">
        <v>55452</v>
      </c>
      <c r="I167" s="148">
        <v>42351</v>
      </c>
      <c r="J167" s="341"/>
      <c r="K167" s="341"/>
      <c r="L167" s="341"/>
      <c r="M167" s="341"/>
      <c r="N167" s="341"/>
      <c r="O167" s="341"/>
      <c r="P167" s="341"/>
      <c r="Q167" s="341"/>
      <c r="R167" s="341"/>
      <c r="S167" s="341"/>
      <c r="T167" s="341"/>
    </row>
    <row r="168" spans="1:20" x14ac:dyDescent="0.3">
      <c r="A168" s="465"/>
      <c r="B168" s="468"/>
      <c r="C168" s="380" t="s">
        <v>155</v>
      </c>
      <c r="D168" s="219">
        <v>0.56779876091662318</v>
      </c>
      <c r="E168" s="95">
        <v>0.57109589250969039</v>
      </c>
      <c r="F168" s="107">
        <v>0.5631877771043986</v>
      </c>
      <c r="G168" s="219">
        <v>0.63968831632766976</v>
      </c>
      <c r="H168" s="95">
        <v>0.64920681379148859</v>
      </c>
      <c r="I168" s="107">
        <v>0.63612058218303613</v>
      </c>
      <c r="J168" s="341"/>
      <c r="K168" s="341"/>
      <c r="L168" s="341"/>
      <c r="M168" s="341"/>
      <c r="N168" s="341"/>
      <c r="O168" s="341"/>
      <c r="P168" s="341"/>
      <c r="Q168" s="341"/>
      <c r="R168" s="341"/>
      <c r="S168" s="341"/>
      <c r="T168" s="341"/>
    </row>
    <row r="169" spans="1:20" x14ac:dyDescent="0.3">
      <c r="A169" s="465"/>
      <c r="B169" s="469" t="s">
        <v>18</v>
      </c>
      <c r="C169" s="380" t="s">
        <v>49</v>
      </c>
      <c r="D169" s="94">
        <v>86296</v>
      </c>
      <c r="E169" s="96">
        <v>85561</v>
      </c>
      <c r="F169" s="148">
        <v>86961</v>
      </c>
      <c r="G169" s="94">
        <v>105854</v>
      </c>
      <c r="H169" s="96">
        <v>105142</v>
      </c>
      <c r="I169" s="148">
        <v>85071</v>
      </c>
      <c r="J169" s="341"/>
      <c r="K169" s="341"/>
      <c r="L169" s="341"/>
      <c r="M169" s="341"/>
      <c r="N169" s="341"/>
      <c r="O169" s="341"/>
      <c r="P169" s="341"/>
      <c r="Q169" s="341"/>
      <c r="R169" s="341"/>
      <c r="S169" s="341"/>
      <c r="T169" s="341"/>
    </row>
    <row r="170" spans="1:20" x14ac:dyDescent="0.3">
      <c r="A170" s="465"/>
      <c r="B170" s="465"/>
      <c r="C170" s="382" t="s">
        <v>154</v>
      </c>
      <c r="D170" s="94">
        <v>57422</v>
      </c>
      <c r="E170" s="96">
        <v>57415</v>
      </c>
      <c r="F170" s="148">
        <v>56818</v>
      </c>
      <c r="G170" s="94">
        <v>74250</v>
      </c>
      <c r="H170" s="96">
        <v>73502</v>
      </c>
      <c r="I170" s="148">
        <v>58364</v>
      </c>
      <c r="J170" s="341"/>
      <c r="K170" s="341"/>
      <c r="L170" s="341"/>
      <c r="M170" s="341"/>
      <c r="N170" s="341"/>
      <c r="O170" s="341"/>
      <c r="P170" s="341"/>
      <c r="Q170" s="341"/>
      <c r="R170" s="341"/>
      <c r="S170" s="341"/>
      <c r="T170" s="341"/>
    </row>
    <row r="171" spans="1:20" x14ac:dyDescent="0.3">
      <c r="A171" s="465"/>
      <c r="B171" s="465"/>
      <c r="C171" s="380" t="s">
        <v>155</v>
      </c>
      <c r="D171" s="219">
        <v>0.66540743487531284</v>
      </c>
      <c r="E171" s="95">
        <v>0.6710417129299564</v>
      </c>
      <c r="F171" s="107">
        <v>0.65337335127240947</v>
      </c>
      <c r="G171" s="219">
        <v>0.70143782946322297</v>
      </c>
      <c r="H171" s="95">
        <v>0.69907363375244902</v>
      </c>
      <c r="I171" s="107">
        <v>0.68606223037227732</v>
      </c>
      <c r="J171" s="341"/>
      <c r="K171" s="341"/>
      <c r="L171" s="341"/>
      <c r="M171" s="341"/>
      <c r="N171" s="341"/>
      <c r="O171" s="341"/>
      <c r="P171" s="341"/>
      <c r="Q171" s="341"/>
      <c r="R171" s="341"/>
      <c r="S171" s="341"/>
      <c r="T171" s="341"/>
    </row>
    <row r="172" spans="1:20" x14ac:dyDescent="0.3">
      <c r="A172" s="465"/>
      <c r="B172" s="470" t="s">
        <v>19</v>
      </c>
      <c r="C172" s="380" t="s">
        <v>49</v>
      </c>
      <c r="D172" s="94">
        <v>3944</v>
      </c>
      <c r="E172" s="96">
        <v>3852</v>
      </c>
      <c r="F172" s="148">
        <v>3476</v>
      </c>
      <c r="G172" s="94">
        <v>5029</v>
      </c>
      <c r="H172" s="96">
        <v>4792</v>
      </c>
      <c r="I172" s="148">
        <v>3899</v>
      </c>
      <c r="J172" s="341"/>
      <c r="K172" s="341"/>
      <c r="L172" s="341"/>
      <c r="M172" s="341"/>
      <c r="N172" s="341"/>
      <c r="O172" s="341"/>
      <c r="P172" s="341"/>
      <c r="Q172" s="341"/>
      <c r="R172" s="341"/>
      <c r="S172" s="341"/>
      <c r="T172" s="341"/>
    </row>
    <row r="173" spans="1:20" x14ac:dyDescent="0.3">
      <c r="A173" s="465"/>
      <c r="B173" s="468"/>
      <c r="C173" s="382" t="s">
        <v>154</v>
      </c>
      <c r="D173" s="94">
        <v>2392</v>
      </c>
      <c r="E173" s="96">
        <v>2327</v>
      </c>
      <c r="F173" s="148">
        <v>2030</v>
      </c>
      <c r="G173" s="94">
        <v>3350</v>
      </c>
      <c r="H173" s="96">
        <v>3172</v>
      </c>
      <c r="I173" s="148">
        <v>2569</v>
      </c>
      <c r="J173" s="341"/>
      <c r="K173" s="341"/>
      <c r="L173" s="341"/>
      <c r="M173" s="341"/>
      <c r="N173" s="341"/>
      <c r="O173" s="341"/>
      <c r="P173" s="341"/>
      <c r="Q173" s="341"/>
      <c r="R173" s="341"/>
      <c r="S173" s="341"/>
      <c r="T173" s="341"/>
    </row>
    <row r="174" spans="1:20" x14ac:dyDescent="0.3">
      <c r="A174" s="465"/>
      <c r="B174" s="468"/>
      <c r="C174" s="380" t="s">
        <v>155</v>
      </c>
      <c r="D174" s="219">
        <v>0.60649087221095332</v>
      </c>
      <c r="E174" s="95">
        <v>0.60410176531671855</v>
      </c>
      <c r="F174" s="107">
        <v>0.58400460299194479</v>
      </c>
      <c r="G174" s="219">
        <v>0.66613640882879299</v>
      </c>
      <c r="H174" s="95">
        <v>0.6619365609348915</v>
      </c>
      <c r="I174" s="107">
        <v>0.65888689407540391</v>
      </c>
      <c r="J174" s="341"/>
      <c r="K174" s="341"/>
      <c r="L174" s="341"/>
      <c r="M174" s="341"/>
      <c r="N174" s="341"/>
      <c r="O174" s="341"/>
      <c r="P174" s="341"/>
      <c r="Q174" s="341"/>
      <c r="R174" s="341"/>
      <c r="S174" s="341"/>
      <c r="T174" s="341"/>
    </row>
    <row r="175" spans="1:20" x14ac:dyDescent="0.3">
      <c r="A175" s="465"/>
      <c r="B175" s="470" t="s">
        <v>20</v>
      </c>
      <c r="C175" s="380" t="s">
        <v>49</v>
      </c>
      <c r="D175" s="94">
        <v>28697</v>
      </c>
      <c r="E175" s="96">
        <v>26515</v>
      </c>
      <c r="F175" s="148">
        <v>25226</v>
      </c>
      <c r="G175" s="94">
        <v>32466</v>
      </c>
      <c r="H175" s="96">
        <v>30154</v>
      </c>
      <c r="I175" s="148">
        <v>24938</v>
      </c>
      <c r="J175" s="341"/>
      <c r="K175" s="341"/>
      <c r="L175" s="341"/>
      <c r="M175" s="341"/>
      <c r="N175" s="341"/>
      <c r="O175" s="341"/>
      <c r="P175" s="341"/>
      <c r="Q175" s="341"/>
      <c r="R175" s="341"/>
      <c r="S175" s="341"/>
      <c r="T175" s="341"/>
    </row>
    <row r="176" spans="1:20" x14ac:dyDescent="0.3">
      <c r="A176" s="465"/>
      <c r="B176" s="468"/>
      <c r="C176" s="382" t="s">
        <v>154</v>
      </c>
      <c r="D176" s="94">
        <v>18805</v>
      </c>
      <c r="E176" s="96">
        <v>17298</v>
      </c>
      <c r="F176" s="148">
        <v>16424</v>
      </c>
      <c r="G176" s="94">
        <v>22823</v>
      </c>
      <c r="H176" s="96">
        <v>21406</v>
      </c>
      <c r="I176" s="148">
        <v>17470</v>
      </c>
      <c r="J176" s="341"/>
      <c r="K176" s="341"/>
      <c r="L176" s="341"/>
      <c r="M176" s="341"/>
      <c r="N176" s="341"/>
      <c r="O176" s="341"/>
      <c r="P176" s="341"/>
      <c r="Q176" s="341"/>
      <c r="R176" s="341"/>
      <c r="S176" s="341"/>
      <c r="T176" s="341"/>
    </row>
    <row r="177" spans="1:20" x14ac:dyDescent="0.3">
      <c r="A177" s="465"/>
      <c r="B177" s="468"/>
      <c r="C177" s="380" t="s">
        <v>159</v>
      </c>
      <c r="D177" s="260">
        <v>0.65529497856918839</v>
      </c>
      <c r="E177" s="138">
        <v>0.65238544220252692</v>
      </c>
      <c r="F177" s="256">
        <v>0.65107428843256954</v>
      </c>
      <c r="G177" s="260">
        <v>0.70298158073061046</v>
      </c>
      <c r="H177" s="138">
        <v>0.70988923525900383</v>
      </c>
      <c r="I177" s="256">
        <v>0.70053733258481032</v>
      </c>
      <c r="J177" s="341"/>
      <c r="K177" s="341"/>
      <c r="L177" s="341"/>
      <c r="M177" s="341"/>
      <c r="N177" s="341"/>
      <c r="O177" s="341"/>
      <c r="P177" s="341"/>
      <c r="Q177" s="341"/>
      <c r="R177" s="341"/>
      <c r="S177" s="341"/>
      <c r="T177" s="341"/>
    </row>
    <row r="178" spans="1:20" x14ac:dyDescent="0.3">
      <c r="A178" s="465"/>
      <c r="B178" s="380" t="s">
        <v>21</v>
      </c>
      <c r="C178" s="380"/>
      <c r="D178" s="94">
        <v>72778</v>
      </c>
      <c r="E178" s="96">
        <v>71048</v>
      </c>
      <c r="F178" s="148">
        <v>64901</v>
      </c>
      <c r="G178" s="94">
        <v>84527</v>
      </c>
      <c r="H178" s="96">
        <v>80302</v>
      </c>
      <c r="I178" s="148">
        <v>63635</v>
      </c>
      <c r="J178" s="341"/>
      <c r="K178" s="341"/>
      <c r="L178" s="341"/>
      <c r="M178" s="341"/>
      <c r="N178" s="341"/>
      <c r="O178" s="341"/>
      <c r="P178" s="341"/>
      <c r="Q178" s="341"/>
      <c r="R178" s="341"/>
      <c r="S178" s="341"/>
      <c r="T178" s="341"/>
    </row>
    <row r="179" spans="1:20" x14ac:dyDescent="0.3">
      <c r="A179" s="465"/>
      <c r="B179" s="93" t="s">
        <v>22</v>
      </c>
      <c r="C179" s="380"/>
      <c r="D179" s="94">
        <v>474195</v>
      </c>
      <c r="E179" s="96">
        <v>455613</v>
      </c>
      <c r="F179" s="148">
        <v>434231</v>
      </c>
      <c r="G179" s="94">
        <v>570413</v>
      </c>
      <c r="H179" s="96">
        <v>541346</v>
      </c>
      <c r="I179" s="148">
        <v>443167</v>
      </c>
      <c r="J179" s="341"/>
      <c r="K179" s="341"/>
      <c r="L179" s="341"/>
      <c r="M179" s="341"/>
      <c r="N179" s="341"/>
      <c r="O179" s="341"/>
      <c r="P179" s="341"/>
      <c r="Q179" s="341"/>
      <c r="R179" s="341"/>
      <c r="S179" s="341"/>
      <c r="T179" s="341"/>
    </row>
    <row r="180" spans="1:20" x14ac:dyDescent="0.3">
      <c r="A180" s="380" t="s">
        <v>12</v>
      </c>
      <c r="B180" s="381"/>
      <c r="C180" s="381"/>
      <c r="D180" s="258">
        <v>926534</v>
      </c>
      <c r="E180" s="254">
        <v>891903</v>
      </c>
      <c r="F180" s="255">
        <v>862387</v>
      </c>
      <c r="G180" s="258">
        <v>1566696</v>
      </c>
      <c r="H180" s="254">
        <v>1520929</v>
      </c>
      <c r="I180" s="255">
        <v>1389536</v>
      </c>
      <c r="J180" s="341"/>
      <c r="K180" s="341"/>
      <c r="L180" s="341"/>
      <c r="M180" s="341"/>
      <c r="N180" s="341"/>
      <c r="O180" s="341"/>
      <c r="P180" s="341"/>
      <c r="Q180" s="341"/>
      <c r="R180" s="341"/>
      <c r="S180" s="341"/>
      <c r="T180" s="341"/>
    </row>
    <row r="181" spans="1:20" x14ac:dyDescent="0.3">
      <c r="A181" s="268"/>
      <c r="B181" s="268"/>
      <c r="C181" s="268"/>
      <c r="D181" s="269"/>
      <c r="E181" s="270"/>
      <c r="F181" s="266"/>
      <c r="G181" s="128"/>
      <c r="H181" s="127"/>
      <c r="I181" s="266"/>
      <c r="J181" s="341"/>
      <c r="K181" s="341"/>
      <c r="L181" s="341"/>
      <c r="M181" s="341"/>
      <c r="N181" s="341"/>
      <c r="O181" s="341"/>
      <c r="P181" s="341"/>
      <c r="Q181" s="341"/>
      <c r="R181" s="341"/>
      <c r="S181" s="341"/>
      <c r="T181" s="341"/>
    </row>
    <row r="182" spans="1:20" x14ac:dyDescent="0.3">
      <c r="A182" s="466" t="s">
        <v>174</v>
      </c>
      <c r="B182" s="466"/>
      <c r="C182" s="467"/>
      <c r="D182" s="92"/>
      <c r="E182" s="93"/>
      <c r="F182" s="342"/>
      <c r="G182" s="92"/>
      <c r="H182" s="93"/>
      <c r="I182" s="342"/>
      <c r="J182" s="341"/>
      <c r="K182" s="341"/>
      <c r="L182" s="341"/>
      <c r="M182" s="341"/>
      <c r="N182" s="341"/>
      <c r="O182" s="341"/>
      <c r="P182" s="341"/>
      <c r="Q182" s="341"/>
      <c r="R182" s="341"/>
      <c r="S182" s="341"/>
      <c r="T182" s="341"/>
    </row>
    <row r="183" spans="1:20" x14ac:dyDescent="0.3">
      <c r="A183" s="469" t="s">
        <v>162</v>
      </c>
      <c r="B183" s="469" t="s">
        <v>15</v>
      </c>
      <c r="C183" s="380" t="s">
        <v>49</v>
      </c>
      <c r="D183" s="94">
        <v>116759</v>
      </c>
      <c r="E183" s="96">
        <v>112661</v>
      </c>
      <c r="F183" s="148">
        <v>106923</v>
      </c>
      <c r="G183" s="94">
        <v>260783</v>
      </c>
      <c r="H183" s="96">
        <v>254247</v>
      </c>
      <c r="I183" s="148">
        <v>235406</v>
      </c>
      <c r="J183" s="341"/>
      <c r="K183" s="341"/>
      <c r="L183" s="341"/>
      <c r="M183" s="341"/>
      <c r="N183" s="341"/>
      <c r="O183" s="341"/>
      <c r="P183" s="341"/>
      <c r="Q183" s="341"/>
      <c r="R183" s="341"/>
      <c r="S183" s="341"/>
      <c r="T183" s="341"/>
    </row>
    <row r="184" spans="1:20" x14ac:dyDescent="0.3">
      <c r="A184" s="465"/>
      <c r="B184" s="465"/>
      <c r="C184" s="382" t="s">
        <v>154</v>
      </c>
      <c r="D184" s="94">
        <v>98518</v>
      </c>
      <c r="E184" s="96">
        <v>95199</v>
      </c>
      <c r="F184" s="148">
        <v>89487</v>
      </c>
      <c r="G184" s="94">
        <v>237287</v>
      </c>
      <c r="H184" s="96">
        <v>231311</v>
      </c>
      <c r="I184" s="148">
        <v>211938</v>
      </c>
      <c r="J184" s="341"/>
      <c r="K184" s="341"/>
      <c r="L184" s="341"/>
      <c r="M184" s="341"/>
      <c r="N184" s="341"/>
      <c r="O184" s="341"/>
      <c r="P184" s="341"/>
      <c r="Q184" s="341"/>
      <c r="R184" s="341"/>
      <c r="S184" s="341"/>
      <c r="T184" s="341"/>
    </row>
    <row r="185" spans="1:20" x14ac:dyDescent="0.3">
      <c r="A185" s="465"/>
      <c r="B185" s="465"/>
      <c r="C185" s="380" t="s">
        <v>159</v>
      </c>
      <c r="D185" s="219">
        <v>0.84377221456161833</v>
      </c>
      <c r="E185" s="95">
        <v>0.84500403866466656</v>
      </c>
      <c r="F185" s="107">
        <v>0.83692937908588427</v>
      </c>
      <c r="G185" s="219">
        <v>0.909902102514351</v>
      </c>
      <c r="H185" s="95">
        <v>0.90978851274547978</v>
      </c>
      <c r="I185" s="107">
        <v>0.90030840335420503</v>
      </c>
      <c r="J185" s="341"/>
      <c r="K185" s="341"/>
      <c r="L185" s="341"/>
      <c r="M185" s="341"/>
      <c r="N185" s="341"/>
      <c r="O185" s="341"/>
      <c r="P185" s="341"/>
      <c r="Q185" s="341"/>
      <c r="R185" s="341"/>
      <c r="S185" s="341"/>
      <c r="T185" s="341"/>
    </row>
    <row r="186" spans="1:20" x14ac:dyDescent="0.3">
      <c r="A186" s="465"/>
      <c r="B186" s="469" t="s">
        <v>16</v>
      </c>
      <c r="C186" s="380" t="s">
        <v>49</v>
      </c>
      <c r="D186" s="94">
        <v>12093</v>
      </c>
      <c r="E186" s="96">
        <v>12001</v>
      </c>
      <c r="F186" s="148">
        <v>12320</v>
      </c>
      <c r="G186" s="94">
        <v>27648</v>
      </c>
      <c r="H186" s="96">
        <v>27976</v>
      </c>
      <c r="I186" s="148">
        <v>29671</v>
      </c>
      <c r="J186" s="341"/>
      <c r="K186" s="341"/>
      <c r="L186" s="341"/>
      <c r="M186" s="341"/>
      <c r="N186" s="341"/>
      <c r="O186" s="341"/>
      <c r="P186" s="341"/>
      <c r="Q186" s="341"/>
      <c r="R186" s="341"/>
      <c r="S186" s="341"/>
      <c r="T186" s="341"/>
    </row>
    <row r="187" spans="1:20" x14ac:dyDescent="0.3">
      <c r="A187" s="465"/>
      <c r="B187" s="465"/>
      <c r="C187" s="382" t="s">
        <v>154</v>
      </c>
      <c r="D187" s="94">
        <v>10806</v>
      </c>
      <c r="E187" s="96">
        <v>10749</v>
      </c>
      <c r="F187" s="148">
        <v>10999</v>
      </c>
      <c r="G187" s="94">
        <v>26110</v>
      </c>
      <c r="H187" s="96">
        <v>26382</v>
      </c>
      <c r="I187" s="148">
        <v>27964</v>
      </c>
      <c r="J187" s="341"/>
      <c r="K187" s="341"/>
      <c r="L187" s="341"/>
      <c r="M187" s="341"/>
      <c r="N187" s="341"/>
      <c r="O187" s="341"/>
      <c r="P187" s="341"/>
      <c r="Q187" s="341"/>
      <c r="R187" s="341"/>
      <c r="S187" s="341"/>
      <c r="T187" s="341"/>
    </row>
    <row r="188" spans="1:20" x14ac:dyDescent="0.3">
      <c r="A188" s="465"/>
      <c r="B188" s="465"/>
      <c r="C188" s="380" t="s">
        <v>159</v>
      </c>
      <c r="D188" s="219">
        <v>0.89357479533614492</v>
      </c>
      <c r="E188" s="95">
        <v>0.89567536038663442</v>
      </c>
      <c r="F188" s="107">
        <v>0.89277597402597397</v>
      </c>
      <c r="G188" s="219">
        <v>0.94437210648148151</v>
      </c>
      <c r="H188" s="95">
        <v>0.94302259079210748</v>
      </c>
      <c r="I188" s="107">
        <v>0.94246907755047016</v>
      </c>
      <c r="J188" s="341"/>
      <c r="K188" s="341"/>
      <c r="L188" s="341"/>
      <c r="M188" s="341"/>
      <c r="N188" s="341"/>
      <c r="O188" s="341"/>
      <c r="P188" s="341"/>
      <c r="Q188" s="341"/>
      <c r="R188" s="341"/>
      <c r="S188" s="341"/>
      <c r="T188" s="341"/>
    </row>
    <row r="189" spans="1:20" x14ac:dyDescent="0.3">
      <c r="A189" s="465"/>
      <c r="B189" s="469" t="s">
        <v>17</v>
      </c>
      <c r="C189" s="380" t="s">
        <v>49</v>
      </c>
      <c r="D189" s="94">
        <v>26235</v>
      </c>
      <c r="E189" s="96">
        <v>25477</v>
      </c>
      <c r="F189" s="148">
        <v>24385</v>
      </c>
      <c r="G189" s="94">
        <v>52339</v>
      </c>
      <c r="H189" s="96">
        <v>51087</v>
      </c>
      <c r="I189" s="148">
        <v>42596</v>
      </c>
      <c r="J189" s="341"/>
      <c r="K189" s="341"/>
      <c r="L189" s="341"/>
      <c r="M189" s="341"/>
      <c r="N189" s="341"/>
      <c r="O189" s="341"/>
      <c r="P189" s="341"/>
      <c r="Q189" s="341"/>
      <c r="R189" s="341"/>
      <c r="S189" s="341"/>
      <c r="T189" s="341"/>
    </row>
    <row r="190" spans="1:20" x14ac:dyDescent="0.3">
      <c r="A190" s="465"/>
      <c r="B190" s="465"/>
      <c r="C190" s="382" t="s">
        <v>154</v>
      </c>
      <c r="D190" s="94">
        <v>18876</v>
      </c>
      <c r="E190" s="96">
        <v>18705</v>
      </c>
      <c r="F190" s="148">
        <v>17564</v>
      </c>
      <c r="G190" s="94">
        <v>42967</v>
      </c>
      <c r="H190" s="96">
        <v>42118</v>
      </c>
      <c r="I190" s="148">
        <v>34912</v>
      </c>
      <c r="J190" s="341"/>
      <c r="K190" s="341"/>
      <c r="L190" s="341"/>
      <c r="M190" s="341"/>
      <c r="N190" s="341"/>
      <c r="O190" s="341"/>
      <c r="P190" s="341"/>
      <c r="Q190" s="341"/>
      <c r="R190" s="341"/>
      <c r="S190" s="341"/>
      <c r="T190" s="341"/>
    </row>
    <row r="191" spans="1:20" x14ac:dyDescent="0.3">
      <c r="A191" s="465"/>
      <c r="B191" s="465"/>
      <c r="C191" s="380" t="s">
        <v>159</v>
      </c>
      <c r="D191" s="219">
        <v>0.7194968553459119</v>
      </c>
      <c r="E191" s="95">
        <v>0.73419162381756098</v>
      </c>
      <c r="F191" s="107">
        <v>0.72027885995489027</v>
      </c>
      <c r="G191" s="219">
        <v>0.82093658648426604</v>
      </c>
      <c r="H191" s="95">
        <v>0.82443674516021692</v>
      </c>
      <c r="I191" s="107">
        <v>0.81960747488027041</v>
      </c>
      <c r="J191" s="341"/>
      <c r="K191" s="341"/>
      <c r="L191" s="341"/>
      <c r="M191" s="341"/>
      <c r="N191" s="341"/>
      <c r="O191" s="341"/>
      <c r="P191" s="341"/>
      <c r="Q191" s="341"/>
      <c r="R191" s="341"/>
      <c r="S191" s="341"/>
      <c r="T191" s="341"/>
    </row>
    <row r="192" spans="1:20" x14ac:dyDescent="0.3">
      <c r="A192" s="465"/>
      <c r="B192" s="469" t="s">
        <v>18</v>
      </c>
      <c r="C192" s="380" t="s">
        <v>49</v>
      </c>
      <c r="D192" s="94">
        <v>39486</v>
      </c>
      <c r="E192" s="96">
        <v>39370</v>
      </c>
      <c r="F192" s="148">
        <v>39782</v>
      </c>
      <c r="G192" s="94">
        <v>76672</v>
      </c>
      <c r="H192" s="96">
        <v>78164</v>
      </c>
      <c r="I192" s="148">
        <v>70076</v>
      </c>
      <c r="J192" s="341"/>
      <c r="K192" s="341"/>
      <c r="L192" s="341"/>
      <c r="M192" s="341"/>
      <c r="N192" s="341"/>
      <c r="O192" s="341"/>
      <c r="P192" s="341"/>
      <c r="Q192" s="341"/>
      <c r="R192" s="341"/>
      <c r="S192" s="341"/>
      <c r="T192" s="341"/>
    </row>
    <row r="193" spans="1:20" x14ac:dyDescent="0.3">
      <c r="A193" s="465"/>
      <c r="B193" s="465"/>
      <c r="C193" s="382" t="s">
        <v>154</v>
      </c>
      <c r="D193" s="94">
        <v>31487</v>
      </c>
      <c r="E193" s="96">
        <v>31655</v>
      </c>
      <c r="F193" s="148">
        <v>30945</v>
      </c>
      <c r="G193" s="94">
        <v>66687</v>
      </c>
      <c r="H193" s="96">
        <v>68333</v>
      </c>
      <c r="I193" s="148">
        <v>60688</v>
      </c>
      <c r="J193" s="341"/>
      <c r="K193" s="341"/>
      <c r="L193" s="341"/>
      <c r="M193" s="341"/>
      <c r="N193" s="341"/>
      <c r="O193" s="341"/>
      <c r="P193" s="341"/>
      <c r="Q193" s="341"/>
      <c r="R193" s="341"/>
      <c r="S193" s="341"/>
      <c r="T193" s="341"/>
    </row>
    <row r="194" spans="1:20" x14ac:dyDescent="0.3">
      <c r="A194" s="465"/>
      <c r="B194" s="465"/>
      <c r="C194" s="380" t="s">
        <v>159</v>
      </c>
      <c r="D194" s="219">
        <v>0.7974218710429013</v>
      </c>
      <c r="E194" s="95">
        <v>0.80403860807721617</v>
      </c>
      <c r="F194" s="107">
        <v>0.77786436076617571</v>
      </c>
      <c r="G194" s="219">
        <v>0.86976992904841399</v>
      </c>
      <c r="H194" s="95">
        <v>0.8742259863875953</v>
      </c>
      <c r="I194" s="107">
        <v>0.86603116616245224</v>
      </c>
      <c r="J194" s="341"/>
      <c r="K194" s="341"/>
      <c r="L194" s="341"/>
      <c r="M194" s="341"/>
      <c r="N194" s="341"/>
      <c r="O194" s="341"/>
      <c r="P194" s="341"/>
      <c r="Q194" s="341"/>
      <c r="R194" s="341"/>
      <c r="S194" s="341"/>
      <c r="T194" s="341"/>
    </row>
    <row r="195" spans="1:20" x14ac:dyDescent="0.3">
      <c r="A195" s="465"/>
      <c r="B195" s="469" t="s">
        <v>19</v>
      </c>
      <c r="C195" s="380" t="s">
        <v>49</v>
      </c>
      <c r="D195" s="94">
        <v>1741</v>
      </c>
      <c r="E195" s="96">
        <v>1781</v>
      </c>
      <c r="F195" s="148">
        <v>1544</v>
      </c>
      <c r="G195" s="94">
        <v>3952</v>
      </c>
      <c r="H195" s="96">
        <v>3943</v>
      </c>
      <c r="I195" s="148">
        <v>3425</v>
      </c>
      <c r="J195" s="341"/>
      <c r="K195" s="341"/>
      <c r="L195" s="341"/>
      <c r="M195" s="341"/>
      <c r="N195" s="341"/>
      <c r="O195" s="341"/>
      <c r="P195" s="341"/>
      <c r="Q195" s="341"/>
      <c r="R195" s="341"/>
      <c r="S195" s="341"/>
      <c r="T195" s="341"/>
    </row>
    <row r="196" spans="1:20" x14ac:dyDescent="0.3">
      <c r="A196" s="465"/>
      <c r="B196" s="465"/>
      <c r="C196" s="382" t="s">
        <v>154</v>
      </c>
      <c r="D196" s="94">
        <v>1350</v>
      </c>
      <c r="E196" s="96">
        <v>1388</v>
      </c>
      <c r="F196" s="148">
        <v>1163</v>
      </c>
      <c r="G196" s="94">
        <v>3437</v>
      </c>
      <c r="H196" s="96">
        <v>3449</v>
      </c>
      <c r="I196" s="148">
        <v>2878</v>
      </c>
      <c r="J196" s="341"/>
      <c r="K196" s="341"/>
      <c r="L196" s="341"/>
      <c r="M196" s="341"/>
      <c r="N196" s="341"/>
      <c r="O196" s="341"/>
      <c r="P196" s="341"/>
      <c r="Q196" s="341"/>
      <c r="R196" s="341"/>
      <c r="S196" s="341"/>
      <c r="T196" s="341"/>
    </row>
    <row r="197" spans="1:20" x14ac:dyDescent="0.3">
      <c r="A197" s="465"/>
      <c r="B197" s="465"/>
      <c r="C197" s="380" t="s">
        <v>159</v>
      </c>
      <c r="D197" s="219">
        <v>0.77541642734060889</v>
      </c>
      <c r="E197" s="95">
        <v>0.7793374508702976</v>
      </c>
      <c r="F197" s="107">
        <v>0.75323834196891193</v>
      </c>
      <c r="G197" s="219">
        <v>0.86968623481781382</v>
      </c>
      <c r="H197" s="95">
        <v>0.87471468425057064</v>
      </c>
      <c r="I197" s="107">
        <v>0.84029197080291973</v>
      </c>
      <c r="J197" s="341"/>
      <c r="K197" s="341"/>
      <c r="L197" s="341"/>
      <c r="M197" s="341"/>
      <c r="N197" s="341"/>
      <c r="O197" s="341"/>
      <c r="P197" s="341"/>
      <c r="Q197" s="341"/>
      <c r="R197" s="341"/>
      <c r="S197" s="341"/>
      <c r="T197" s="341"/>
    </row>
    <row r="198" spans="1:20" x14ac:dyDescent="0.3">
      <c r="A198" s="465"/>
      <c r="B198" s="469" t="s">
        <v>20</v>
      </c>
      <c r="C198" s="380" t="s">
        <v>49</v>
      </c>
      <c r="D198" s="94">
        <v>14314</v>
      </c>
      <c r="E198" s="96">
        <v>13656</v>
      </c>
      <c r="F198" s="148">
        <v>13475</v>
      </c>
      <c r="G198" s="94">
        <v>29786</v>
      </c>
      <c r="H198" s="96">
        <v>29955</v>
      </c>
      <c r="I198" s="148">
        <v>27670</v>
      </c>
      <c r="J198" s="341"/>
      <c r="K198" s="341"/>
      <c r="L198" s="341"/>
      <c r="M198" s="341"/>
      <c r="N198" s="341"/>
      <c r="O198" s="341"/>
      <c r="P198" s="341"/>
      <c r="Q198" s="341"/>
      <c r="R198" s="341"/>
      <c r="S198" s="341"/>
      <c r="T198" s="341"/>
    </row>
    <row r="199" spans="1:20" x14ac:dyDescent="0.3">
      <c r="A199" s="465"/>
      <c r="B199" s="465"/>
      <c r="C199" s="382" t="s">
        <v>154</v>
      </c>
      <c r="D199" s="94">
        <v>11620</v>
      </c>
      <c r="E199" s="96">
        <v>10996</v>
      </c>
      <c r="F199" s="148">
        <v>10657</v>
      </c>
      <c r="G199" s="94">
        <v>26496</v>
      </c>
      <c r="H199" s="96">
        <v>26628</v>
      </c>
      <c r="I199" s="148">
        <v>24380</v>
      </c>
      <c r="J199" s="341"/>
      <c r="K199" s="341"/>
      <c r="L199" s="341"/>
      <c r="M199" s="341"/>
      <c r="N199" s="341"/>
      <c r="O199" s="341"/>
      <c r="P199" s="341"/>
      <c r="Q199" s="341"/>
      <c r="R199" s="341"/>
      <c r="S199" s="341"/>
      <c r="T199" s="341"/>
    </row>
    <row r="200" spans="1:20" x14ac:dyDescent="0.3">
      <c r="A200" s="465"/>
      <c r="B200" s="465"/>
      <c r="C200" s="380" t="s">
        <v>159</v>
      </c>
      <c r="D200" s="219">
        <v>0.81179265055190719</v>
      </c>
      <c r="E200" s="95">
        <v>0.80521382542472175</v>
      </c>
      <c r="F200" s="107">
        <v>0.79087198515769941</v>
      </c>
      <c r="G200" s="219">
        <v>0.8895454240247096</v>
      </c>
      <c r="H200" s="95">
        <v>0.88893340010015021</v>
      </c>
      <c r="I200" s="107">
        <v>0.88109866281170945</v>
      </c>
      <c r="J200" s="341"/>
      <c r="K200" s="341"/>
      <c r="L200" s="341"/>
      <c r="M200" s="341"/>
      <c r="N200" s="341"/>
      <c r="O200" s="341"/>
      <c r="P200" s="341"/>
      <c r="Q200" s="341"/>
      <c r="R200" s="341"/>
      <c r="S200" s="341"/>
      <c r="T200" s="341"/>
    </row>
    <row r="201" spans="1:20" x14ac:dyDescent="0.3">
      <c r="A201" s="465"/>
      <c r="B201" s="383" t="s">
        <v>21</v>
      </c>
      <c r="C201" s="380"/>
      <c r="D201" s="94">
        <v>24387</v>
      </c>
      <c r="E201" s="96">
        <v>27463</v>
      </c>
      <c r="F201" s="148">
        <v>28406</v>
      </c>
      <c r="G201" s="94">
        <v>57209</v>
      </c>
      <c r="H201" s="96">
        <v>62109</v>
      </c>
      <c r="I201" s="148">
        <v>61368</v>
      </c>
      <c r="J201" s="341"/>
      <c r="K201" s="341"/>
      <c r="L201" s="341"/>
      <c r="M201" s="341"/>
      <c r="N201" s="341"/>
      <c r="O201" s="341"/>
      <c r="P201" s="341"/>
      <c r="Q201" s="341"/>
      <c r="R201" s="341"/>
      <c r="S201" s="341"/>
      <c r="T201" s="341"/>
    </row>
    <row r="202" spans="1:20" x14ac:dyDescent="0.3">
      <c r="A202" s="465"/>
      <c r="B202" s="383" t="s">
        <v>22</v>
      </c>
      <c r="D202" s="94">
        <v>235015</v>
      </c>
      <c r="E202" s="96">
        <v>232409</v>
      </c>
      <c r="F202" s="148">
        <v>226835</v>
      </c>
      <c r="G202" s="94">
        <v>508389</v>
      </c>
      <c r="H202" s="96">
        <v>507481</v>
      </c>
      <c r="I202" s="148">
        <v>470212</v>
      </c>
      <c r="J202" s="341"/>
      <c r="K202" s="341"/>
      <c r="L202" s="341"/>
      <c r="M202" s="341"/>
      <c r="N202" s="341"/>
      <c r="O202" s="341"/>
      <c r="P202" s="341"/>
      <c r="Q202" s="341"/>
      <c r="R202" s="341"/>
      <c r="S202" s="341"/>
      <c r="T202" s="341"/>
    </row>
    <row r="203" spans="1:20" x14ac:dyDescent="0.3">
      <c r="A203" s="469" t="s">
        <v>163</v>
      </c>
      <c r="B203" s="469" t="s">
        <v>15</v>
      </c>
      <c r="C203" s="380" t="s">
        <v>49</v>
      </c>
      <c r="D203" s="94">
        <v>118255</v>
      </c>
      <c r="E203" s="96">
        <v>107550</v>
      </c>
      <c r="F203" s="148">
        <v>99686</v>
      </c>
      <c r="G203" s="94">
        <v>207461</v>
      </c>
      <c r="H203" s="96">
        <v>190898</v>
      </c>
      <c r="I203" s="148">
        <v>166479</v>
      </c>
      <c r="J203" s="341"/>
      <c r="K203" s="341"/>
      <c r="L203" s="341"/>
      <c r="M203" s="341"/>
      <c r="N203" s="341"/>
      <c r="O203" s="341"/>
      <c r="P203" s="341"/>
      <c r="Q203" s="341"/>
      <c r="R203" s="341"/>
      <c r="S203" s="341"/>
      <c r="T203" s="341"/>
    </row>
    <row r="204" spans="1:20" x14ac:dyDescent="0.3">
      <c r="A204" s="465"/>
      <c r="B204" s="465"/>
      <c r="C204" s="382" t="s">
        <v>154</v>
      </c>
      <c r="D204" s="94">
        <v>89725</v>
      </c>
      <c r="E204" s="96">
        <v>81248</v>
      </c>
      <c r="F204" s="148">
        <v>75541</v>
      </c>
      <c r="G204" s="94">
        <v>176202</v>
      </c>
      <c r="H204" s="96">
        <v>162378</v>
      </c>
      <c r="I204" s="148">
        <v>140307</v>
      </c>
      <c r="J204" s="341"/>
      <c r="K204" s="341"/>
      <c r="L204" s="341"/>
      <c r="M204" s="341"/>
      <c r="N204" s="341"/>
      <c r="O204" s="341"/>
      <c r="P204" s="341"/>
      <c r="Q204" s="341"/>
      <c r="R204" s="341"/>
      <c r="S204" s="341"/>
      <c r="T204" s="341"/>
    </row>
    <row r="205" spans="1:20" x14ac:dyDescent="0.3">
      <c r="A205" s="465"/>
      <c r="B205" s="465"/>
      <c r="C205" s="380" t="s">
        <v>159</v>
      </c>
      <c r="D205" s="219">
        <v>0.75874170225360449</v>
      </c>
      <c r="E205" s="95">
        <v>0.7554439795443979</v>
      </c>
      <c r="F205" s="107">
        <v>0.75778945890094895</v>
      </c>
      <c r="G205" s="219">
        <v>0.84932589739758313</v>
      </c>
      <c r="H205" s="95">
        <v>0.85060084443000972</v>
      </c>
      <c r="I205" s="107">
        <v>0.84279098264645991</v>
      </c>
      <c r="J205" s="341"/>
      <c r="K205" s="341"/>
      <c r="L205" s="341"/>
      <c r="M205" s="341"/>
      <c r="N205" s="341"/>
      <c r="O205" s="341"/>
      <c r="P205" s="341"/>
      <c r="Q205" s="341"/>
      <c r="R205" s="341"/>
      <c r="S205" s="341"/>
      <c r="T205" s="341"/>
    </row>
    <row r="206" spans="1:20" x14ac:dyDescent="0.3">
      <c r="A206" s="465"/>
      <c r="B206" s="469" t="s">
        <v>16</v>
      </c>
      <c r="C206" s="380" t="s">
        <v>49</v>
      </c>
      <c r="D206" s="94">
        <v>16009</v>
      </c>
      <c r="E206" s="96">
        <v>15113</v>
      </c>
      <c r="F206" s="148">
        <v>14620</v>
      </c>
      <c r="G206" s="94">
        <v>28654</v>
      </c>
      <c r="H206" s="96">
        <v>27086</v>
      </c>
      <c r="I206" s="148">
        <v>24510</v>
      </c>
      <c r="J206" s="341"/>
      <c r="K206" s="341"/>
      <c r="L206" s="341"/>
      <c r="M206" s="341"/>
      <c r="N206" s="341"/>
      <c r="O206" s="341"/>
      <c r="P206" s="341"/>
      <c r="Q206" s="341"/>
      <c r="R206" s="341"/>
      <c r="S206" s="341"/>
      <c r="T206" s="341"/>
    </row>
    <row r="207" spans="1:20" x14ac:dyDescent="0.3">
      <c r="A207" s="465"/>
      <c r="B207" s="465"/>
      <c r="C207" s="382" t="s">
        <v>154</v>
      </c>
      <c r="D207" s="94">
        <v>12973</v>
      </c>
      <c r="E207" s="96">
        <v>12260</v>
      </c>
      <c r="F207" s="148">
        <v>11908</v>
      </c>
      <c r="G207" s="94">
        <v>25463</v>
      </c>
      <c r="H207" s="96">
        <v>24145</v>
      </c>
      <c r="I207" s="148">
        <v>21751</v>
      </c>
      <c r="J207" s="341"/>
      <c r="K207" s="341"/>
      <c r="L207" s="341"/>
      <c r="M207" s="341"/>
      <c r="N207" s="341"/>
      <c r="O207" s="341"/>
      <c r="P207" s="341"/>
      <c r="Q207" s="341"/>
      <c r="R207" s="341"/>
      <c r="S207" s="341"/>
      <c r="T207" s="341"/>
    </row>
    <row r="208" spans="1:20" x14ac:dyDescent="0.3">
      <c r="A208" s="465"/>
      <c r="B208" s="465"/>
      <c r="C208" s="380" t="s">
        <v>159</v>
      </c>
      <c r="D208" s="219">
        <v>0.8103566743706665</v>
      </c>
      <c r="E208" s="95">
        <v>0.81122212664593396</v>
      </c>
      <c r="F208" s="107">
        <v>0.81450068399452802</v>
      </c>
      <c r="G208" s="219">
        <v>0.8886368395337475</v>
      </c>
      <c r="H208" s="95">
        <v>0.89141992173078344</v>
      </c>
      <c r="I208" s="107">
        <v>0.88743370053039572</v>
      </c>
      <c r="J208" s="341"/>
      <c r="K208" s="341"/>
      <c r="L208" s="341"/>
      <c r="M208" s="341"/>
      <c r="N208" s="341"/>
      <c r="O208" s="341"/>
      <c r="P208" s="341"/>
      <c r="Q208" s="341"/>
      <c r="R208" s="341"/>
      <c r="S208" s="341"/>
      <c r="T208" s="341"/>
    </row>
    <row r="209" spans="1:20" x14ac:dyDescent="0.3">
      <c r="A209" s="465"/>
      <c r="B209" s="469" t="s">
        <v>17</v>
      </c>
      <c r="C209" s="380" t="s">
        <v>49</v>
      </c>
      <c r="D209" s="94">
        <v>33113</v>
      </c>
      <c r="E209" s="96">
        <v>30603</v>
      </c>
      <c r="F209" s="148">
        <v>28967</v>
      </c>
      <c r="G209" s="94">
        <v>56091</v>
      </c>
      <c r="H209" s="96">
        <v>51717</v>
      </c>
      <c r="I209" s="148">
        <v>43180</v>
      </c>
      <c r="J209" s="341"/>
      <c r="K209" s="341"/>
      <c r="L209" s="341"/>
      <c r="M209" s="341"/>
      <c r="N209" s="341"/>
      <c r="O209" s="341"/>
      <c r="P209" s="341"/>
      <c r="Q209" s="341"/>
      <c r="R209" s="341"/>
      <c r="S209" s="341"/>
      <c r="T209" s="341"/>
    </row>
    <row r="210" spans="1:20" x14ac:dyDescent="0.3">
      <c r="A210" s="465"/>
      <c r="B210" s="465"/>
      <c r="C210" s="382" t="s">
        <v>154</v>
      </c>
      <c r="D210" s="94">
        <v>20867</v>
      </c>
      <c r="E210" s="96">
        <v>19635</v>
      </c>
      <c r="F210" s="148">
        <v>18588</v>
      </c>
      <c r="G210" s="94">
        <v>41880</v>
      </c>
      <c r="H210" s="96">
        <v>38889</v>
      </c>
      <c r="I210" s="148">
        <v>32416</v>
      </c>
      <c r="J210" s="341"/>
      <c r="K210" s="341"/>
      <c r="L210" s="341"/>
      <c r="M210" s="341"/>
      <c r="N210" s="341"/>
      <c r="O210" s="341"/>
      <c r="P210" s="341"/>
      <c r="Q210" s="341"/>
      <c r="R210" s="341"/>
      <c r="S210" s="341"/>
      <c r="T210" s="341"/>
    </row>
    <row r="211" spans="1:20" x14ac:dyDescent="0.3">
      <c r="A211" s="465"/>
      <c r="B211" s="465"/>
      <c r="C211" s="380" t="s">
        <v>159</v>
      </c>
      <c r="D211" s="219">
        <v>0.63017545978920664</v>
      </c>
      <c r="E211" s="95">
        <v>0.64160376433682975</v>
      </c>
      <c r="F211" s="107">
        <v>0.64169572271895603</v>
      </c>
      <c r="G211" s="219">
        <v>0.74664384660640748</v>
      </c>
      <c r="H211" s="95">
        <v>0.75195777017228382</v>
      </c>
      <c r="I211" s="107">
        <v>0.75071792496526168</v>
      </c>
      <c r="J211" s="341"/>
      <c r="K211" s="341"/>
      <c r="L211" s="341"/>
      <c r="M211" s="341"/>
      <c r="N211" s="341"/>
      <c r="O211" s="341"/>
      <c r="P211" s="341"/>
      <c r="Q211" s="341"/>
      <c r="R211" s="341"/>
      <c r="S211" s="341"/>
      <c r="T211" s="341"/>
    </row>
    <row r="212" spans="1:20" x14ac:dyDescent="0.3">
      <c r="A212" s="465"/>
      <c r="B212" s="469" t="s">
        <v>18</v>
      </c>
      <c r="C212" s="380" t="s">
        <v>49</v>
      </c>
      <c r="D212" s="94">
        <v>51153</v>
      </c>
      <c r="E212" s="96">
        <v>49706</v>
      </c>
      <c r="F212" s="148">
        <v>49241</v>
      </c>
      <c r="G212" s="94">
        <v>91466</v>
      </c>
      <c r="H212" s="96">
        <v>90144</v>
      </c>
      <c r="I212" s="148">
        <v>80072</v>
      </c>
      <c r="J212" s="341"/>
      <c r="K212" s="341"/>
      <c r="L212" s="341"/>
      <c r="M212" s="341"/>
      <c r="N212" s="341"/>
      <c r="O212" s="341"/>
      <c r="P212" s="341"/>
      <c r="Q212" s="341"/>
      <c r="R212" s="341"/>
      <c r="S212" s="341"/>
      <c r="T212" s="341"/>
    </row>
    <row r="213" spans="1:20" x14ac:dyDescent="0.3">
      <c r="A213" s="465"/>
      <c r="B213" s="465"/>
      <c r="C213" s="382" t="s">
        <v>154</v>
      </c>
      <c r="D213" s="94">
        <v>37566</v>
      </c>
      <c r="E213" s="96">
        <v>36712</v>
      </c>
      <c r="F213" s="148">
        <v>35987</v>
      </c>
      <c r="G213" s="94">
        <v>75275</v>
      </c>
      <c r="H213" s="96">
        <v>74166</v>
      </c>
      <c r="I213" s="148">
        <v>65584</v>
      </c>
      <c r="J213" s="341"/>
      <c r="K213" s="341"/>
      <c r="L213" s="341"/>
      <c r="M213" s="341"/>
      <c r="N213" s="341"/>
      <c r="O213" s="341"/>
      <c r="P213" s="341"/>
      <c r="Q213" s="341"/>
      <c r="R213" s="341"/>
      <c r="S213" s="341"/>
      <c r="T213" s="341"/>
    </row>
    <row r="214" spans="1:20" x14ac:dyDescent="0.3">
      <c r="A214" s="465"/>
      <c r="B214" s="465"/>
      <c r="C214" s="380" t="s">
        <v>159</v>
      </c>
      <c r="D214" s="219">
        <v>0.73438508005395575</v>
      </c>
      <c r="E214" s="95">
        <v>0.73858286725948574</v>
      </c>
      <c r="F214" s="107">
        <v>0.73083406104668869</v>
      </c>
      <c r="G214" s="219">
        <v>0.82298340366912293</v>
      </c>
      <c r="H214" s="95">
        <v>0.82275026624068159</v>
      </c>
      <c r="I214" s="107">
        <v>0.81906284344090319</v>
      </c>
      <c r="J214" s="341"/>
      <c r="K214" s="341"/>
      <c r="L214" s="341"/>
      <c r="M214" s="341"/>
      <c r="N214" s="341"/>
      <c r="O214" s="341"/>
      <c r="P214" s="341"/>
      <c r="Q214" s="341"/>
      <c r="R214" s="341"/>
      <c r="S214" s="341"/>
      <c r="T214" s="341"/>
    </row>
    <row r="215" spans="1:20" x14ac:dyDescent="0.3">
      <c r="A215" s="465"/>
      <c r="B215" s="469" t="s">
        <v>19</v>
      </c>
      <c r="C215" s="380" t="s">
        <v>49</v>
      </c>
      <c r="D215" s="94">
        <v>2120</v>
      </c>
      <c r="E215" s="96">
        <v>1902</v>
      </c>
      <c r="F215" s="148">
        <v>1762</v>
      </c>
      <c r="G215" s="94">
        <v>3647</v>
      </c>
      <c r="H215" s="96">
        <v>3492</v>
      </c>
      <c r="I215" s="148">
        <v>2966</v>
      </c>
      <c r="J215" s="341"/>
      <c r="K215" s="341"/>
      <c r="L215" s="341"/>
      <c r="M215" s="341"/>
      <c r="N215" s="341"/>
      <c r="O215" s="341"/>
      <c r="P215" s="341"/>
      <c r="Q215" s="341"/>
      <c r="R215" s="341"/>
      <c r="S215" s="341"/>
      <c r="T215" s="341"/>
    </row>
    <row r="216" spans="1:20" x14ac:dyDescent="0.3">
      <c r="A216" s="465"/>
      <c r="B216" s="465"/>
      <c r="C216" s="382" t="s">
        <v>154</v>
      </c>
      <c r="D216" s="94">
        <v>1460</v>
      </c>
      <c r="E216" s="96">
        <v>1327</v>
      </c>
      <c r="F216" s="148">
        <v>1261</v>
      </c>
      <c r="G216" s="94">
        <v>2886</v>
      </c>
      <c r="H216" s="96">
        <v>2751</v>
      </c>
      <c r="I216" s="148">
        <v>2368</v>
      </c>
      <c r="J216" s="341"/>
      <c r="K216" s="341"/>
      <c r="L216" s="341"/>
      <c r="M216" s="341"/>
      <c r="N216" s="341"/>
      <c r="O216" s="341"/>
      <c r="P216" s="341"/>
      <c r="Q216" s="341"/>
      <c r="R216" s="341"/>
      <c r="S216" s="341"/>
      <c r="T216" s="341"/>
    </row>
    <row r="217" spans="1:20" x14ac:dyDescent="0.3">
      <c r="A217" s="465"/>
      <c r="B217" s="465"/>
      <c r="C217" s="380" t="s">
        <v>159</v>
      </c>
      <c r="D217" s="219">
        <v>0.68867924528301883</v>
      </c>
      <c r="E217" s="95">
        <v>0.69768664563617244</v>
      </c>
      <c r="F217" s="107">
        <v>0.71566401816118053</v>
      </c>
      <c r="G217" s="219">
        <v>0.79133534411845352</v>
      </c>
      <c r="H217" s="95">
        <v>0.78780068728522334</v>
      </c>
      <c r="I217" s="107">
        <v>0.79838165879973033</v>
      </c>
      <c r="J217" s="341"/>
      <c r="K217" s="341"/>
      <c r="L217" s="341"/>
      <c r="M217" s="341"/>
      <c r="N217" s="341"/>
      <c r="O217" s="341"/>
      <c r="P217" s="341"/>
      <c r="Q217" s="341"/>
      <c r="R217" s="341"/>
      <c r="S217" s="341"/>
      <c r="T217" s="341"/>
    </row>
    <row r="218" spans="1:20" x14ac:dyDescent="0.3">
      <c r="A218" s="465"/>
      <c r="B218" s="469" t="s">
        <v>20</v>
      </c>
      <c r="C218" s="380" t="s">
        <v>49</v>
      </c>
      <c r="D218" s="94">
        <v>17214</v>
      </c>
      <c r="E218" s="96">
        <v>15958</v>
      </c>
      <c r="F218" s="148">
        <v>14620</v>
      </c>
      <c r="G218" s="94">
        <v>30729</v>
      </c>
      <c r="H218" s="96">
        <v>28999</v>
      </c>
      <c r="I218" s="148">
        <v>24601</v>
      </c>
      <c r="J218" s="341"/>
      <c r="K218" s="341"/>
      <c r="L218" s="341"/>
      <c r="M218" s="341"/>
      <c r="N218" s="341"/>
      <c r="O218" s="341"/>
      <c r="P218" s="341"/>
      <c r="Q218" s="341"/>
      <c r="R218" s="341"/>
      <c r="S218" s="341"/>
      <c r="T218" s="341"/>
    </row>
    <row r="219" spans="1:20" x14ac:dyDescent="0.3">
      <c r="A219" s="465"/>
      <c r="B219" s="465"/>
      <c r="C219" s="382" t="s">
        <v>154</v>
      </c>
      <c r="D219" s="94">
        <v>12775</v>
      </c>
      <c r="E219" s="96">
        <v>11822</v>
      </c>
      <c r="F219" s="148">
        <v>10698</v>
      </c>
      <c r="G219" s="94">
        <v>25636</v>
      </c>
      <c r="H219" s="96">
        <v>24361</v>
      </c>
      <c r="I219" s="148">
        <v>20466</v>
      </c>
      <c r="J219" s="341"/>
      <c r="K219" s="341"/>
      <c r="L219" s="341"/>
      <c r="M219" s="341"/>
      <c r="N219" s="341"/>
      <c r="O219" s="341"/>
      <c r="P219" s="341"/>
      <c r="Q219" s="341"/>
      <c r="R219" s="341"/>
      <c r="S219" s="341"/>
      <c r="T219" s="341"/>
    </row>
    <row r="220" spans="1:20" x14ac:dyDescent="0.3">
      <c r="A220" s="465"/>
      <c r="B220" s="465"/>
      <c r="C220" s="380" t="s">
        <v>159</v>
      </c>
      <c r="D220" s="219">
        <v>0.74212850005809228</v>
      </c>
      <c r="E220" s="95">
        <v>0.74081965158541174</v>
      </c>
      <c r="F220" s="107">
        <v>0.7317373461012312</v>
      </c>
      <c r="G220" s="219">
        <v>0.83426079599075786</v>
      </c>
      <c r="H220" s="95">
        <v>0.84006345046380915</v>
      </c>
      <c r="I220" s="107">
        <v>0.83191740173163697</v>
      </c>
      <c r="J220" s="341"/>
      <c r="K220" s="341"/>
      <c r="L220" s="341"/>
      <c r="M220" s="341"/>
      <c r="N220" s="341"/>
      <c r="O220" s="341"/>
      <c r="P220" s="341"/>
      <c r="Q220" s="341"/>
      <c r="R220" s="341"/>
      <c r="S220" s="341"/>
      <c r="T220" s="341"/>
    </row>
    <row r="221" spans="1:20" x14ac:dyDescent="0.3">
      <c r="A221" s="465"/>
      <c r="B221" s="383" t="s">
        <v>21</v>
      </c>
      <c r="C221" s="380"/>
      <c r="D221" s="94">
        <v>29064</v>
      </c>
      <c r="E221" s="96">
        <v>27722</v>
      </c>
      <c r="F221" s="148">
        <v>28938</v>
      </c>
      <c r="G221" s="94">
        <v>46983</v>
      </c>
      <c r="H221" s="96">
        <v>51300</v>
      </c>
      <c r="I221" s="148">
        <v>48274</v>
      </c>
      <c r="J221" s="341"/>
      <c r="K221" s="341"/>
      <c r="L221" s="341"/>
      <c r="M221" s="341"/>
      <c r="N221" s="341"/>
      <c r="O221" s="341"/>
      <c r="P221" s="341"/>
      <c r="Q221" s="341"/>
      <c r="R221" s="341"/>
      <c r="S221" s="341"/>
      <c r="T221" s="341"/>
    </row>
    <row r="222" spans="1:20" x14ac:dyDescent="0.3">
      <c r="A222" s="465"/>
      <c r="B222" s="383" t="s">
        <v>22</v>
      </c>
      <c r="D222" s="94">
        <v>266928</v>
      </c>
      <c r="E222" s="96">
        <v>248554</v>
      </c>
      <c r="F222" s="148">
        <v>237834</v>
      </c>
      <c r="G222" s="94">
        <v>465031</v>
      </c>
      <c r="H222" s="96">
        <v>443636</v>
      </c>
      <c r="I222" s="148">
        <v>390082</v>
      </c>
      <c r="J222" s="341"/>
      <c r="K222" s="341"/>
      <c r="L222" s="341"/>
      <c r="M222" s="341"/>
      <c r="N222" s="341"/>
      <c r="O222" s="341"/>
      <c r="P222" s="341"/>
      <c r="Q222" s="341"/>
      <c r="R222" s="341"/>
      <c r="S222" s="341"/>
      <c r="T222" s="341"/>
    </row>
    <row r="223" spans="1:20" x14ac:dyDescent="0.3">
      <c r="A223" s="469" t="s">
        <v>164</v>
      </c>
      <c r="B223" s="469" t="s">
        <v>15</v>
      </c>
      <c r="C223" s="380" t="s">
        <v>49</v>
      </c>
      <c r="D223" s="94">
        <v>62995</v>
      </c>
      <c r="E223" s="96">
        <v>59503</v>
      </c>
      <c r="F223" s="148">
        <v>55111</v>
      </c>
      <c r="G223" s="94">
        <v>92495</v>
      </c>
      <c r="H223" s="96">
        <v>84609</v>
      </c>
      <c r="I223" s="148">
        <v>77799</v>
      </c>
      <c r="J223" s="341"/>
      <c r="K223" s="341"/>
      <c r="L223" s="341"/>
      <c r="M223" s="341"/>
      <c r="N223" s="341"/>
      <c r="O223" s="341"/>
      <c r="P223" s="341"/>
      <c r="Q223" s="341"/>
      <c r="R223" s="341"/>
      <c r="S223" s="341"/>
      <c r="T223" s="341"/>
    </row>
    <row r="224" spans="1:20" x14ac:dyDescent="0.3">
      <c r="A224" s="465"/>
      <c r="B224" s="465"/>
      <c r="C224" s="382" t="s">
        <v>154</v>
      </c>
      <c r="D224" s="94">
        <v>43195</v>
      </c>
      <c r="E224" s="96">
        <v>40484</v>
      </c>
      <c r="F224" s="148">
        <v>37335</v>
      </c>
      <c r="G224" s="94">
        <v>71826</v>
      </c>
      <c r="H224" s="96">
        <v>65955</v>
      </c>
      <c r="I224" s="148">
        <v>60210</v>
      </c>
      <c r="J224" s="341"/>
      <c r="K224" s="341"/>
      <c r="L224" s="341"/>
      <c r="M224" s="341"/>
      <c r="N224" s="341"/>
      <c r="O224" s="341"/>
      <c r="P224" s="341"/>
      <c r="Q224" s="341"/>
      <c r="R224" s="341"/>
      <c r="S224" s="341"/>
      <c r="T224" s="341"/>
    </row>
    <row r="225" spans="1:20" x14ac:dyDescent="0.3">
      <c r="A225" s="465"/>
      <c r="B225" s="465"/>
      <c r="C225" s="380" t="s">
        <v>159</v>
      </c>
      <c r="D225" s="219">
        <v>0.68568934042384311</v>
      </c>
      <c r="E225" s="95">
        <v>0.68036905702233497</v>
      </c>
      <c r="F225" s="107">
        <v>0.67745096260274718</v>
      </c>
      <c r="G225" s="219">
        <v>0.77653927239310228</v>
      </c>
      <c r="H225" s="95">
        <v>0.77952700067368719</v>
      </c>
      <c r="I225" s="107">
        <v>0.77391740253730767</v>
      </c>
      <c r="J225" s="341"/>
      <c r="K225" s="341"/>
      <c r="L225" s="341"/>
      <c r="M225" s="341"/>
      <c r="N225" s="341"/>
      <c r="O225" s="341"/>
      <c r="P225" s="341"/>
      <c r="Q225" s="341"/>
      <c r="R225" s="341"/>
      <c r="S225" s="341"/>
      <c r="T225" s="341"/>
    </row>
    <row r="226" spans="1:20" x14ac:dyDescent="0.3">
      <c r="A226" s="465"/>
      <c r="B226" s="469" t="s">
        <v>16</v>
      </c>
      <c r="C226" s="380" t="s">
        <v>49</v>
      </c>
      <c r="D226" s="94">
        <v>6704</v>
      </c>
      <c r="E226" s="96">
        <v>6529</v>
      </c>
      <c r="F226" s="148">
        <v>6255</v>
      </c>
      <c r="G226" s="94">
        <v>9700</v>
      </c>
      <c r="H226" s="96">
        <v>9251</v>
      </c>
      <c r="I226" s="148">
        <v>8664</v>
      </c>
      <c r="J226" s="341"/>
      <c r="K226" s="341"/>
      <c r="L226" s="341"/>
      <c r="M226" s="341"/>
      <c r="N226" s="341"/>
      <c r="O226" s="341"/>
      <c r="P226" s="341"/>
      <c r="Q226" s="341"/>
      <c r="R226" s="341"/>
      <c r="S226" s="341"/>
      <c r="T226" s="341"/>
    </row>
    <row r="227" spans="1:20" x14ac:dyDescent="0.3">
      <c r="A227" s="465"/>
      <c r="B227" s="465"/>
      <c r="C227" s="382" t="s">
        <v>154</v>
      </c>
      <c r="D227" s="94">
        <v>4888</v>
      </c>
      <c r="E227" s="96">
        <v>4815</v>
      </c>
      <c r="F227" s="148">
        <v>4593</v>
      </c>
      <c r="G227" s="94">
        <v>7863</v>
      </c>
      <c r="H227" s="96">
        <v>7496</v>
      </c>
      <c r="I227" s="148">
        <v>7103</v>
      </c>
      <c r="J227" s="341"/>
      <c r="K227" s="341"/>
      <c r="L227" s="341"/>
      <c r="M227" s="341"/>
      <c r="N227" s="341"/>
      <c r="O227" s="341"/>
      <c r="P227" s="341"/>
      <c r="Q227" s="341"/>
      <c r="R227" s="341"/>
      <c r="S227" s="341"/>
      <c r="T227" s="341"/>
    </row>
    <row r="228" spans="1:20" x14ac:dyDescent="0.3">
      <c r="A228" s="465"/>
      <c r="B228" s="465"/>
      <c r="C228" s="380" t="s">
        <v>159</v>
      </c>
      <c r="D228" s="219">
        <v>0.72911694510739855</v>
      </c>
      <c r="E228" s="95">
        <v>0.73747894011334048</v>
      </c>
      <c r="F228" s="107">
        <v>0.73429256594724224</v>
      </c>
      <c r="G228" s="219">
        <v>0.81061855670103089</v>
      </c>
      <c r="H228" s="95">
        <v>0.81029077937520266</v>
      </c>
      <c r="I228" s="107">
        <v>0.81982917820867962</v>
      </c>
      <c r="J228" s="341"/>
      <c r="K228" s="341"/>
      <c r="L228" s="341"/>
      <c r="M228" s="341"/>
      <c r="N228" s="341"/>
      <c r="O228" s="341"/>
      <c r="P228" s="341"/>
      <c r="Q228" s="341"/>
      <c r="R228" s="341"/>
      <c r="S228" s="341"/>
      <c r="T228" s="341"/>
    </row>
    <row r="229" spans="1:20" x14ac:dyDescent="0.3">
      <c r="A229" s="465"/>
      <c r="B229" s="469" t="s">
        <v>17</v>
      </c>
      <c r="C229" s="380" t="s">
        <v>49</v>
      </c>
      <c r="D229" s="94">
        <v>26132</v>
      </c>
      <c r="E229" s="96">
        <v>25142</v>
      </c>
      <c r="F229" s="148">
        <v>23881</v>
      </c>
      <c r="G229" s="94">
        <v>37902</v>
      </c>
      <c r="H229" s="96">
        <v>35731</v>
      </c>
      <c r="I229" s="148">
        <v>30568</v>
      </c>
      <c r="J229" s="341"/>
      <c r="K229" s="341"/>
      <c r="L229" s="341"/>
      <c r="M229" s="341"/>
      <c r="N229" s="341"/>
      <c r="O229" s="341"/>
      <c r="P229" s="341"/>
      <c r="Q229" s="341"/>
      <c r="R229" s="341"/>
      <c r="S229" s="341"/>
      <c r="T229" s="341"/>
    </row>
    <row r="230" spans="1:20" x14ac:dyDescent="0.3">
      <c r="A230" s="465"/>
      <c r="B230" s="465"/>
      <c r="C230" s="382" t="s">
        <v>154</v>
      </c>
      <c r="D230" s="94">
        <v>15023</v>
      </c>
      <c r="E230" s="96">
        <v>14512</v>
      </c>
      <c r="F230" s="148">
        <v>13737</v>
      </c>
      <c r="G230" s="94">
        <v>25561</v>
      </c>
      <c r="H230" s="96">
        <v>24342</v>
      </c>
      <c r="I230" s="148">
        <v>20909</v>
      </c>
      <c r="J230" s="341"/>
      <c r="K230" s="341"/>
      <c r="L230" s="341"/>
      <c r="M230" s="341"/>
      <c r="N230" s="341"/>
      <c r="O230" s="341"/>
      <c r="P230" s="341"/>
      <c r="Q230" s="341"/>
      <c r="R230" s="341"/>
      <c r="S230" s="341"/>
      <c r="T230" s="341"/>
    </row>
    <row r="231" spans="1:20" x14ac:dyDescent="0.3">
      <c r="A231" s="465"/>
      <c r="B231" s="465"/>
      <c r="C231" s="380" t="s">
        <v>159</v>
      </c>
      <c r="D231" s="219">
        <v>0.57488902495025251</v>
      </c>
      <c r="E231" s="95">
        <v>0.57720149550552857</v>
      </c>
      <c r="F231" s="107">
        <v>0.57522716804153928</v>
      </c>
      <c r="G231" s="219">
        <v>0.6743971294390797</v>
      </c>
      <c r="H231" s="95">
        <v>0.68125717164367072</v>
      </c>
      <c r="I231" s="107">
        <v>0.68401596440722323</v>
      </c>
      <c r="J231" s="341"/>
      <c r="K231" s="341"/>
      <c r="L231" s="341"/>
      <c r="M231" s="341"/>
      <c r="N231" s="341"/>
      <c r="O231" s="341"/>
      <c r="P231" s="341"/>
      <c r="Q231" s="341"/>
      <c r="R231" s="341"/>
      <c r="S231" s="341"/>
      <c r="T231" s="341"/>
    </row>
    <row r="232" spans="1:20" x14ac:dyDescent="0.3">
      <c r="A232" s="465"/>
      <c r="B232" s="469" t="s">
        <v>18</v>
      </c>
      <c r="C232" s="380" t="s">
        <v>49</v>
      </c>
      <c r="D232" s="94">
        <v>27687</v>
      </c>
      <c r="E232" s="96">
        <v>27943</v>
      </c>
      <c r="F232" s="148">
        <v>28661</v>
      </c>
      <c r="G232" s="94">
        <v>42823</v>
      </c>
      <c r="H232" s="96">
        <v>43274</v>
      </c>
      <c r="I232" s="148">
        <v>41731</v>
      </c>
      <c r="J232" s="341"/>
      <c r="K232" s="341"/>
      <c r="L232" s="341"/>
      <c r="M232" s="341"/>
      <c r="N232" s="341"/>
      <c r="O232" s="341"/>
      <c r="P232" s="341"/>
      <c r="Q232" s="341"/>
      <c r="R232" s="341"/>
      <c r="S232" s="341"/>
      <c r="T232" s="341"/>
    </row>
    <row r="233" spans="1:20" x14ac:dyDescent="0.3">
      <c r="A233" s="465"/>
      <c r="B233" s="465"/>
      <c r="C233" s="382" t="s">
        <v>154</v>
      </c>
      <c r="D233" s="94">
        <v>18702</v>
      </c>
      <c r="E233" s="96">
        <v>18809</v>
      </c>
      <c r="F233" s="148">
        <v>19312</v>
      </c>
      <c r="G233" s="94">
        <v>32389</v>
      </c>
      <c r="H233" s="96">
        <v>32813</v>
      </c>
      <c r="I233" s="148">
        <v>31605</v>
      </c>
      <c r="J233" s="341"/>
      <c r="K233" s="341"/>
      <c r="L233" s="341"/>
      <c r="M233" s="341"/>
      <c r="N233" s="341"/>
      <c r="O233" s="341"/>
      <c r="P233" s="341"/>
      <c r="Q233" s="341"/>
      <c r="R233" s="341"/>
      <c r="S233" s="341"/>
      <c r="T233" s="341"/>
    </row>
    <row r="234" spans="1:20" x14ac:dyDescent="0.3">
      <c r="A234" s="465"/>
      <c r="B234" s="465"/>
      <c r="C234" s="380" t="s">
        <v>159</v>
      </c>
      <c r="D234" s="219">
        <v>0.67547946689782212</v>
      </c>
      <c r="E234" s="95">
        <v>0.67312028057116269</v>
      </c>
      <c r="F234" s="107">
        <v>0.67380761313282855</v>
      </c>
      <c r="G234" s="219">
        <v>0.75634588889148358</v>
      </c>
      <c r="H234" s="95">
        <v>0.75826131164209454</v>
      </c>
      <c r="I234" s="107">
        <v>0.75735065059548057</v>
      </c>
      <c r="J234" s="341"/>
      <c r="K234" s="341"/>
      <c r="L234" s="341"/>
      <c r="M234" s="341"/>
      <c r="N234" s="341"/>
      <c r="O234" s="341"/>
      <c r="P234" s="341"/>
      <c r="Q234" s="341"/>
      <c r="R234" s="341"/>
      <c r="S234" s="341"/>
      <c r="T234" s="341"/>
    </row>
    <row r="235" spans="1:20" x14ac:dyDescent="0.3">
      <c r="A235" s="465"/>
      <c r="B235" s="469" t="s">
        <v>19</v>
      </c>
      <c r="C235" s="380" t="s">
        <v>49</v>
      </c>
      <c r="D235" s="94">
        <v>1461</v>
      </c>
      <c r="E235" s="96">
        <v>1434</v>
      </c>
      <c r="F235" s="148">
        <v>1361</v>
      </c>
      <c r="G235" s="94">
        <v>2162</v>
      </c>
      <c r="H235" s="96">
        <v>2025</v>
      </c>
      <c r="I235" s="148">
        <v>1864</v>
      </c>
      <c r="J235" s="341"/>
      <c r="K235" s="341"/>
      <c r="L235" s="341"/>
      <c r="M235" s="341"/>
      <c r="N235" s="341"/>
      <c r="O235" s="341"/>
      <c r="P235" s="341"/>
      <c r="Q235" s="341"/>
      <c r="R235" s="341"/>
      <c r="S235" s="341"/>
      <c r="T235" s="341"/>
    </row>
    <row r="236" spans="1:20" x14ac:dyDescent="0.3">
      <c r="A236" s="465"/>
      <c r="B236" s="465"/>
      <c r="C236" s="382" t="s">
        <v>154</v>
      </c>
      <c r="D236" s="94">
        <v>896</v>
      </c>
      <c r="E236" s="96">
        <v>874</v>
      </c>
      <c r="F236" s="148">
        <v>824</v>
      </c>
      <c r="G236" s="94">
        <v>1543</v>
      </c>
      <c r="H236" s="96">
        <v>1404</v>
      </c>
      <c r="I236" s="148">
        <v>1393</v>
      </c>
      <c r="J236" s="341"/>
      <c r="K236" s="341"/>
      <c r="L236" s="341"/>
      <c r="M236" s="341"/>
      <c r="N236" s="341"/>
      <c r="O236" s="341"/>
      <c r="P236" s="341"/>
      <c r="Q236" s="341"/>
      <c r="R236" s="341"/>
      <c r="S236" s="341"/>
      <c r="T236" s="341"/>
    </row>
    <row r="237" spans="1:20" x14ac:dyDescent="0.3">
      <c r="A237" s="465"/>
      <c r="B237" s="465"/>
      <c r="C237" s="380" t="s">
        <v>159</v>
      </c>
      <c r="D237" s="219">
        <v>0.61327857631759064</v>
      </c>
      <c r="E237" s="95">
        <v>0.60948396094839608</v>
      </c>
      <c r="F237" s="107">
        <v>0.60543717854518697</v>
      </c>
      <c r="G237" s="219">
        <v>0.71369102682701202</v>
      </c>
      <c r="H237" s="95">
        <v>0.69333333333333336</v>
      </c>
      <c r="I237" s="107">
        <v>0.74731759656652363</v>
      </c>
      <c r="J237" s="341"/>
      <c r="K237" s="341"/>
      <c r="L237" s="341"/>
      <c r="M237" s="341"/>
      <c r="N237" s="341"/>
      <c r="O237" s="341"/>
      <c r="P237" s="341"/>
      <c r="Q237" s="341"/>
      <c r="R237" s="341"/>
      <c r="S237" s="341"/>
      <c r="T237" s="341"/>
    </row>
    <row r="238" spans="1:20" x14ac:dyDescent="0.3">
      <c r="A238" s="465"/>
      <c r="B238" s="469" t="s">
        <v>20</v>
      </c>
      <c r="C238" s="380" t="s">
        <v>49</v>
      </c>
      <c r="D238" s="94">
        <v>8806</v>
      </c>
      <c r="E238" s="96">
        <v>8415</v>
      </c>
      <c r="F238" s="148">
        <v>8357</v>
      </c>
      <c r="G238" s="94">
        <v>13201</v>
      </c>
      <c r="H238" s="96">
        <v>12600</v>
      </c>
      <c r="I238" s="148">
        <v>11925</v>
      </c>
      <c r="J238" s="341"/>
      <c r="K238" s="341"/>
      <c r="L238" s="341"/>
      <c r="M238" s="341"/>
      <c r="N238" s="341"/>
      <c r="O238" s="341"/>
      <c r="P238" s="341"/>
      <c r="Q238" s="341"/>
      <c r="R238" s="341"/>
      <c r="S238" s="341"/>
      <c r="T238" s="341"/>
    </row>
    <row r="239" spans="1:20" x14ac:dyDescent="0.3">
      <c r="A239" s="465"/>
      <c r="B239" s="465"/>
      <c r="C239" s="382" t="s">
        <v>154</v>
      </c>
      <c r="D239" s="94">
        <v>5683</v>
      </c>
      <c r="E239" s="96">
        <v>5406</v>
      </c>
      <c r="F239" s="148">
        <v>5472</v>
      </c>
      <c r="G239" s="94">
        <v>9885</v>
      </c>
      <c r="H239" s="96">
        <v>9564</v>
      </c>
      <c r="I239" s="148">
        <v>9059</v>
      </c>
      <c r="J239" s="341"/>
      <c r="K239" s="341"/>
      <c r="L239" s="341"/>
      <c r="M239" s="341"/>
      <c r="N239" s="341"/>
      <c r="O239" s="341"/>
      <c r="P239" s="341"/>
      <c r="Q239" s="341"/>
      <c r="R239" s="341"/>
      <c r="S239" s="341"/>
      <c r="T239" s="341"/>
    </row>
    <row r="240" spans="1:20" x14ac:dyDescent="0.3">
      <c r="A240" s="465"/>
      <c r="B240" s="465"/>
      <c r="C240" s="380" t="s">
        <v>159</v>
      </c>
      <c r="D240" s="219">
        <v>0.64535543947308649</v>
      </c>
      <c r="E240" s="95">
        <v>0.64242424242424245</v>
      </c>
      <c r="F240" s="107">
        <v>0.65478042359698452</v>
      </c>
      <c r="G240" s="219">
        <v>0.74880690856753274</v>
      </c>
      <c r="H240" s="95">
        <v>0.75904761904761908</v>
      </c>
      <c r="I240" s="107">
        <v>0.75966457023060796</v>
      </c>
      <c r="J240" s="341"/>
      <c r="K240" s="341"/>
      <c r="L240" s="341"/>
      <c r="M240" s="341"/>
      <c r="N240" s="341"/>
      <c r="O240" s="341"/>
      <c r="P240" s="341"/>
      <c r="Q240" s="341"/>
      <c r="R240" s="341"/>
      <c r="S240" s="341"/>
      <c r="T240" s="341"/>
    </row>
    <row r="241" spans="1:20" x14ac:dyDescent="0.3">
      <c r="A241" s="465"/>
      <c r="B241" s="383" t="s">
        <v>21</v>
      </c>
      <c r="C241" s="380"/>
      <c r="D241" s="94">
        <v>31699</v>
      </c>
      <c r="E241" s="96">
        <v>28777</v>
      </c>
      <c r="F241" s="148">
        <v>26735</v>
      </c>
      <c r="G241" s="94">
        <v>43993</v>
      </c>
      <c r="H241" s="96">
        <v>41244</v>
      </c>
      <c r="I241" s="148">
        <v>35203</v>
      </c>
      <c r="J241" s="341"/>
      <c r="K241" s="341"/>
      <c r="L241" s="341"/>
      <c r="M241" s="341"/>
      <c r="N241" s="341"/>
      <c r="O241" s="341"/>
      <c r="P241" s="341"/>
      <c r="Q241" s="341"/>
      <c r="R241" s="341"/>
      <c r="S241" s="341"/>
      <c r="T241" s="341"/>
    </row>
    <row r="242" spans="1:20" x14ac:dyDescent="0.3">
      <c r="A242" s="465"/>
      <c r="B242" s="383" t="s">
        <v>22</v>
      </c>
      <c r="D242" s="94">
        <v>165484</v>
      </c>
      <c r="E242" s="96">
        <v>157743</v>
      </c>
      <c r="F242" s="148">
        <v>150361</v>
      </c>
      <c r="G242" s="94">
        <v>242276</v>
      </c>
      <c r="H242" s="96">
        <v>228734</v>
      </c>
      <c r="I242" s="148">
        <v>207754</v>
      </c>
      <c r="J242" s="341"/>
      <c r="K242" s="341"/>
      <c r="L242" s="341"/>
      <c r="M242" s="341"/>
      <c r="N242" s="341"/>
      <c r="O242" s="341"/>
      <c r="P242" s="341"/>
      <c r="Q242" s="341"/>
      <c r="R242" s="341"/>
      <c r="S242" s="341"/>
      <c r="T242" s="341"/>
    </row>
    <row r="243" spans="1:20" x14ac:dyDescent="0.3">
      <c r="A243" s="469" t="s">
        <v>165</v>
      </c>
      <c r="B243" s="470" t="s">
        <v>15</v>
      </c>
      <c r="C243" s="380" t="s">
        <v>49</v>
      </c>
      <c r="D243" s="94">
        <v>92508</v>
      </c>
      <c r="E243" s="96">
        <v>88166</v>
      </c>
      <c r="F243" s="148">
        <v>82884</v>
      </c>
      <c r="G243" s="94">
        <v>124489</v>
      </c>
      <c r="H243" s="96">
        <v>115139</v>
      </c>
      <c r="I243" s="148">
        <v>107222</v>
      </c>
      <c r="J243" s="341"/>
      <c r="K243" s="341"/>
      <c r="L243" s="341"/>
      <c r="M243" s="341"/>
      <c r="N243" s="341"/>
      <c r="O243" s="341"/>
      <c r="P243" s="341"/>
      <c r="Q243" s="341"/>
      <c r="R243" s="341"/>
      <c r="S243" s="341"/>
      <c r="T243" s="341"/>
    </row>
    <row r="244" spans="1:20" x14ac:dyDescent="0.3">
      <c r="A244" s="465"/>
      <c r="B244" s="468"/>
      <c r="C244" s="382" t="s">
        <v>154</v>
      </c>
      <c r="D244" s="94">
        <v>58698</v>
      </c>
      <c r="E244" s="96">
        <v>56179</v>
      </c>
      <c r="F244" s="148">
        <v>52078</v>
      </c>
      <c r="G244" s="94">
        <v>92216</v>
      </c>
      <c r="H244" s="96">
        <v>85092</v>
      </c>
      <c r="I244" s="148">
        <v>79465</v>
      </c>
      <c r="J244" s="341"/>
      <c r="K244" s="341"/>
      <c r="L244" s="341"/>
      <c r="M244" s="341"/>
      <c r="N244" s="341"/>
      <c r="O244" s="341"/>
      <c r="P244" s="341"/>
      <c r="Q244" s="341"/>
      <c r="R244" s="341"/>
      <c r="S244" s="341"/>
      <c r="T244" s="341"/>
    </row>
    <row r="245" spans="1:20" x14ac:dyDescent="0.3">
      <c r="A245" s="465"/>
      <c r="B245" s="468"/>
      <c r="C245" s="380" t="s">
        <v>159</v>
      </c>
      <c r="D245" s="219">
        <v>0.63451809573226103</v>
      </c>
      <c r="E245" s="95">
        <v>0.63719574439126192</v>
      </c>
      <c r="F245" s="107">
        <v>0.62832392259060854</v>
      </c>
      <c r="G245" s="219">
        <v>0.74075621139217118</v>
      </c>
      <c r="H245" s="95">
        <v>0.73903716377595774</v>
      </c>
      <c r="I245" s="107">
        <v>0.74112588834380999</v>
      </c>
      <c r="J245" s="341"/>
      <c r="K245" s="341"/>
      <c r="L245" s="341"/>
      <c r="M245" s="341"/>
      <c r="N245" s="341"/>
      <c r="O245" s="341"/>
      <c r="P245" s="341"/>
      <c r="Q245" s="341"/>
      <c r="R245" s="341"/>
      <c r="S245" s="341"/>
      <c r="T245" s="341"/>
    </row>
    <row r="246" spans="1:20" x14ac:dyDescent="0.3">
      <c r="A246" s="465"/>
      <c r="B246" s="470" t="s">
        <v>16</v>
      </c>
      <c r="C246" s="380" t="s">
        <v>49</v>
      </c>
      <c r="D246" s="94">
        <v>6766</v>
      </c>
      <c r="E246" s="96">
        <v>6670</v>
      </c>
      <c r="F246" s="148">
        <v>6659</v>
      </c>
      <c r="G246" s="94">
        <v>9095</v>
      </c>
      <c r="H246" s="96">
        <v>8666</v>
      </c>
      <c r="I246" s="148">
        <v>8467</v>
      </c>
      <c r="J246" s="341"/>
      <c r="K246" s="341"/>
      <c r="L246" s="341"/>
      <c r="M246" s="341"/>
      <c r="N246" s="341"/>
      <c r="O246" s="341"/>
      <c r="P246" s="341"/>
      <c r="Q246" s="341"/>
      <c r="R246" s="341"/>
      <c r="S246" s="341"/>
      <c r="T246" s="341"/>
    </row>
    <row r="247" spans="1:20" x14ac:dyDescent="0.3">
      <c r="A247" s="465"/>
      <c r="B247" s="468"/>
      <c r="C247" s="382" t="s">
        <v>154</v>
      </c>
      <c r="D247" s="94">
        <v>4508</v>
      </c>
      <c r="E247" s="96">
        <v>4452</v>
      </c>
      <c r="F247" s="148">
        <v>4416</v>
      </c>
      <c r="G247" s="94">
        <v>6834</v>
      </c>
      <c r="H247" s="96">
        <v>6469</v>
      </c>
      <c r="I247" s="148">
        <v>6466</v>
      </c>
      <c r="J247" s="341"/>
      <c r="K247" s="341"/>
      <c r="L247" s="341"/>
      <c r="M247" s="341"/>
      <c r="N247" s="341"/>
      <c r="O247" s="341"/>
      <c r="P247" s="341"/>
      <c r="Q247" s="341"/>
      <c r="R247" s="341"/>
      <c r="S247" s="341"/>
      <c r="T247" s="341"/>
    </row>
    <row r="248" spans="1:20" x14ac:dyDescent="0.3">
      <c r="A248" s="465"/>
      <c r="B248" s="468"/>
      <c r="C248" s="380" t="s">
        <v>159</v>
      </c>
      <c r="D248" s="219">
        <v>0.66627253916642037</v>
      </c>
      <c r="E248" s="95">
        <v>0.66746626686656674</v>
      </c>
      <c r="F248" s="107">
        <v>0.66316263703258749</v>
      </c>
      <c r="G248" s="219">
        <v>0.75140186915887852</v>
      </c>
      <c r="H248" s="95">
        <v>0.74648049849988463</v>
      </c>
      <c r="I248" s="107">
        <v>0.76367072162513283</v>
      </c>
      <c r="J248" s="341"/>
      <c r="K248" s="341"/>
      <c r="L248" s="341"/>
      <c r="M248" s="341"/>
      <c r="N248" s="341"/>
      <c r="O248" s="341"/>
      <c r="P248" s="341"/>
      <c r="Q248" s="341"/>
      <c r="R248" s="341"/>
      <c r="S248" s="341"/>
      <c r="T248" s="341"/>
    </row>
    <row r="249" spans="1:20" x14ac:dyDescent="0.3">
      <c r="A249" s="465"/>
      <c r="B249" s="470" t="s">
        <v>17</v>
      </c>
      <c r="C249" s="380" t="s">
        <v>49</v>
      </c>
      <c r="D249" s="94">
        <v>44586</v>
      </c>
      <c r="E249" s="96">
        <v>43982</v>
      </c>
      <c r="F249" s="148">
        <v>42628</v>
      </c>
      <c r="G249" s="94">
        <v>61749</v>
      </c>
      <c r="H249" s="96">
        <v>58711</v>
      </c>
      <c r="I249" s="148">
        <v>52897</v>
      </c>
      <c r="J249" s="341"/>
      <c r="K249" s="341"/>
      <c r="L249" s="341"/>
      <c r="M249" s="341"/>
      <c r="N249" s="341"/>
      <c r="O249" s="341"/>
      <c r="P249" s="341"/>
      <c r="Q249" s="341"/>
      <c r="R249" s="341"/>
      <c r="S249" s="341"/>
      <c r="T249" s="341"/>
    </row>
    <row r="250" spans="1:20" x14ac:dyDescent="0.3">
      <c r="A250" s="465"/>
      <c r="B250" s="468"/>
      <c r="C250" s="382" t="s">
        <v>154</v>
      </c>
      <c r="D250" s="94">
        <v>25402</v>
      </c>
      <c r="E250" s="96">
        <v>25273</v>
      </c>
      <c r="F250" s="148">
        <v>24456</v>
      </c>
      <c r="G250" s="94">
        <v>41385</v>
      </c>
      <c r="H250" s="96">
        <v>40042</v>
      </c>
      <c r="I250" s="148">
        <v>36024</v>
      </c>
      <c r="J250" s="341"/>
      <c r="K250" s="341"/>
      <c r="L250" s="341"/>
      <c r="M250" s="341"/>
      <c r="N250" s="341"/>
      <c r="O250" s="341"/>
      <c r="P250" s="341"/>
      <c r="Q250" s="341"/>
      <c r="R250" s="341"/>
      <c r="S250" s="341"/>
      <c r="T250" s="341"/>
    </row>
    <row r="251" spans="1:20" x14ac:dyDescent="0.3">
      <c r="A251" s="465"/>
      <c r="B251" s="468"/>
      <c r="C251" s="380" t="s">
        <v>159</v>
      </c>
      <c r="D251" s="219">
        <v>0.5697304086484547</v>
      </c>
      <c r="E251" s="95">
        <v>0.57462143604201721</v>
      </c>
      <c r="F251" s="107">
        <v>0.57370742235150607</v>
      </c>
      <c r="G251" s="219">
        <v>0.6702132828061993</v>
      </c>
      <c r="H251" s="95">
        <v>0.68201870177649848</v>
      </c>
      <c r="I251" s="107">
        <v>0.68102160803070122</v>
      </c>
      <c r="J251" s="341"/>
      <c r="K251" s="341"/>
      <c r="L251" s="341"/>
      <c r="M251" s="341"/>
      <c r="N251" s="341"/>
      <c r="O251" s="341"/>
      <c r="P251" s="341"/>
      <c r="Q251" s="341"/>
      <c r="R251" s="341"/>
      <c r="S251" s="341"/>
      <c r="T251" s="341"/>
    </row>
    <row r="252" spans="1:20" x14ac:dyDescent="0.3">
      <c r="A252" s="465"/>
      <c r="B252" s="470" t="s">
        <v>18</v>
      </c>
      <c r="C252" s="380" t="s">
        <v>49</v>
      </c>
      <c r="D252" s="94">
        <v>28137</v>
      </c>
      <c r="E252" s="96">
        <v>28137</v>
      </c>
      <c r="F252" s="148">
        <v>29026</v>
      </c>
      <c r="G252" s="94">
        <v>38813</v>
      </c>
      <c r="H252" s="96">
        <v>40187</v>
      </c>
      <c r="I252" s="148">
        <v>39114</v>
      </c>
      <c r="J252" s="341"/>
      <c r="K252" s="341"/>
      <c r="L252" s="341"/>
      <c r="M252" s="341"/>
      <c r="N252" s="341"/>
      <c r="O252" s="341"/>
      <c r="P252" s="341"/>
      <c r="Q252" s="341"/>
      <c r="R252" s="341"/>
      <c r="S252" s="341"/>
      <c r="T252" s="341"/>
    </row>
    <row r="253" spans="1:20" x14ac:dyDescent="0.3">
      <c r="A253" s="465"/>
      <c r="B253" s="468"/>
      <c r="C253" s="382" t="s">
        <v>154</v>
      </c>
      <c r="D253" s="94">
        <v>17718</v>
      </c>
      <c r="E253" s="96">
        <v>17918</v>
      </c>
      <c r="F253" s="148">
        <v>18362</v>
      </c>
      <c r="G253" s="94">
        <v>27923</v>
      </c>
      <c r="H253" s="96">
        <v>28873</v>
      </c>
      <c r="I253" s="148">
        <v>28719</v>
      </c>
      <c r="J253" s="341"/>
      <c r="K253" s="341"/>
      <c r="L253" s="341"/>
      <c r="M253" s="341"/>
      <c r="N253" s="341"/>
      <c r="O253" s="341"/>
      <c r="P253" s="341"/>
      <c r="Q253" s="341"/>
      <c r="R253" s="341"/>
      <c r="S253" s="341"/>
      <c r="T253" s="341"/>
    </row>
    <row r="254" spans="1:20" x14ac:dyDescent="0.3">
      <c r="A254" s="465"/>
      <c r="B254" s="468"/>
      <c r="C254" s="380" t="s">
        <v>159</v>
      </c>
      <c r="D254" s="219">
        <v>0.62970465934534603</v>
      </c>
      <c r="E254" s="95">
        <v>0.63681273767636914</v>
      </c>
      <c r="F254" s="107">
        <v>0.6326052504651003</v>
      </c>
      <c r="G254" s="219">
        <v>0.71942390436194059</v>
      </c>
      <c r="H254" s="95">
        <v>0.71846617065220097</v>
      </c>
      <c r="I254" s="107">
        <v>0.73423838011965026</v>
      </c>
      <c r="J254" s="341"/>
      <c r="K254" s="341"/>
      <c r="L254" s="341"/>
      <c r="M254" s="341"/>
      <c r="N254" s="341"/>
      <c r="O254" s="341"/>
      <c r="P254" s="341"/>
      <c r="Q254" s="341"/>
      <c r="R254" s="341"/>
      <c r="S254" s="341"/>
      <c r="T254" s="341"/>
    </row>
    <row r="255" spans="1:20" x14ac:dyDescent="0.3">
      <c r="A255" s="465"/>
      <c r="B255" s="470" t="s">
        <v>19</v>
      </c>
      <c r="C255" s="380" t="s">
        <v>49</v>
      </c>
      <c r="D255" s="94">
        <v>2691</v>
      </c>
      <c r="E255" s="96">
        <v>2590</v>
      </c>
      <c r="F255" s="148">
        <v>2473</v>
      </c>
      <c r="G255" s="94">
        <v>3716</v>
      </c>
      <c r="H255" s="96">
        <v>3488</v>
      </c>
      <c r="I255" s="148">
        <v>3260</v>
      </c>
      <c r="J255" s="341"/>
      <c r="K255" s="341"/>
      <c r="L255" s="341"/>
      <c r="M255" s="341"/>
      <c r="N255" s="341"/>
      <c r="O255" s="341"/>
      <c r="P255" s="341"/>
      <c r="Q255" s="341"/>
      <c r="R255" s="341"/>
      <c r="S255" s="341"/>
      <c r="T255" s="341"/>
    </row>
    <row r="256" spans="1:20" x14ac:dyDescent="0.3">
      <c r="A256" s="465"/>
      <c r="B256" s="468"/>
      <c r="C256" s="382" t="s">
        <v>154</v>
      </c>
      <c r="D256" s="94">
        <v>1572</v>
      </c>
      <c r="E256" s="96">
        <v>1498</v>
      </c>
      <c r="F256" s="148">
        <v>1402</v>
      </c>
      <c r="G256" s="94">
        <v>2543</v>
      </c>
      <c r="H256" s="96">
        <v>2393</v>
      </c>
      <c r="I256" s="148">
        <v>2219</v>
      </c>
      <c r="J256" s="341"/>
      <c r="K256" s="341"/>
      <c r="L256" s="341"/>
      <c r="M256" s="341"/>
      <c r="N256" s="341"/>
      <c r="O256" s="341"/>
      <c r="P256" s="341"/>
      <c r="Q256" s="341"/>
      <c r="R256" s="341"/>
      <c r="S256" s="341"/>
      <c r="T256" s="341"/>
    </row>
    <row r="257" spans="1:20" x14ac:dyDescent="0.3">
      <c r="A257" s="465"/>
      <c r="B257" s="468"/>
      <c r="C257" s="380" t="s">
        <v>159</v>
      </c>
      <c r="D257" s="219">
        <v>0.58416945373467111</v>
      </c>
      <c r="E257" s="95">
        <v>0.57837837837837835</v>
      </c>
      <c r="F257" s="107">
        <v>0.56692276587141122</v>
      </c>
      <c r="G257" s="219">
        <v>0.68433799784714744</v>
      </c>
      <c r="H257" s="95">
        <v>0.68606651376146788</v>
      </c>
      <c r="I257" s="107">
        <v>0.68067484662576683</v>
      </c>
      <c r="J257" s="341"/>
      <c r="K257" s="341"/>
      <c r="L257" s="341"/>
      <c r="M257" s="341"/>
      <c r="N257" s="341"/>
      <c r="O257" s="341"/>
      <c r="P257" s="341"/>
      <c r="Q257" s="341"/>
      <c r="R257" s="341"/>
      <c r="S257" s="341"/>
      <c r="T257" s="341"/>
    </row>
    <row r="258" spans="1:20" x14ac:dyDescent="0.3">
      <c r="A258" s="465"/>
      <c r="B258" s="470" t="s">
        <v>20</v>
      </c>
      <c r="C258" s="380" t="s">
        <v>49</v>
      </c>
      <c r="D258" s="94">
        <v>10218</v>
      </c>
      <c r="E258" s="96">
        <v>9746</v>
      </c>
      <c r="F258" s="148">
        <v>9752</v>
      </c>
      <c r="G258" s="94">
        <v>13399</v>
      </c>
      <c r="H258" s="96">
        <v>12715</v>
      </c>
      <c r="I258" s="148">
        <v>12547</v>
      </c>
      <c r="J258" s="341"/>
      <c r="K258" s="341"/>
      <c r="L258" s="341"/>
      <c r="M258" s="341"/>
      <c r="N258" s="341"/>
      <c r="O258" s="341"/>
      <c r="P258" s="341"/>
      <c r="Q258" s="341"/>
      <c r="R258" s="341"/>
      <c r="S258" s="341"/>
      <c r="T258" s="341"/>
    </row>
    <row r="259" spans="1:20" x14ac:dyDescent="0.3">
      <c r="A259" s="465"/>
      <c r="B259" s="468"/>
      <c r="C259" s="382" t="s">
        <v>154</v>
      </c>
      <c r="D259" s="94">
        <v>6102</v>
      </c>
      <c r="E259" s="96">
        <v>5867</v>
      </c>
      <c r="F259" s="148">
        <v>5974</v>
      </c>
      <c r="G259" s="94">
        <v>9307</v>
      </c>
      <c r="H259" s="96">
        <v>9085</v>
      </c>
      <c r="I259" s="148">
        <v>9014</v>
      </c>
      <c r="J259" s="341"/>
      <c r="K259" s="341"/>
      <c r="L259" s="341"/>
      <c r="M259" s="341"/>
      <c r="N259" s="341"/>
      <c r="O259" s="341"/>
      <c r="P259" s="341"/>
      <c r="Q259" s="341"/>
      <c r="R259" s="341"/>
      <c r="S259" s="341"/>
      <c r="T259" s="341"/>
    </row>
    <row r="260" spans="1:20" x14ac:dyDescent="0.3">
      <c r="A260" s="465"/>
      <c r="B260" s="468"/>
      <c r="C260" s="380" t="s">
        <v>159</v>
      </c>
      <c r="D260" s="219">
        <v>0.5971814445096888</v>
      </c>
      <c r="E260" s="95">
        <v>0.60199056022983788</v>
      </c>
      <c r="F260" s="107">
        <v>0.61259228876127969</v>
      </c>
      <c r="G260" s="219">
        <v>0.69460407493096499</v>
      </c>
      <c r="H260" s="95">
        <v>0.71451042076287852</v>
      </c>
      <c r="I260" s="107">
        <v>0.71841874551685658</v>
      </c>
      <c r="J260" s="341"/>
      <c r="K260" s="341"/>
      <c r="L260" s="341"/>
      <c r="M260" s="341"/>
      <c r="N260" s="341"/>
      <c r="O260" s="341"/>
      <c r="P260" s="341"/>
      <c r="Q260" s="341"/>
      <c r="R260" s="341"/>
      <c r="S260" s="341"/>
      <c r="T260" s="341"/>
    </row>
    <row r="261" spans="1:20" x14ac:dyDescent="0.3">
      <c r="A261" s="465"/>
      <c r="B261" s="383" t="s">
        <v>21</v>
      </c>
      <c r="C261" s="380"/>
      <c r="D261" s="94">
        <v>73782</v>
      </c>
      <c r="E261" s="96">
        <v>73502</v>
      </c>
      <c r="F261" s="148">
        <v>73663</v>
      </c>
      <c r="G261" s="94">
        <v>99327</v>
      </c>
      <c r="H261" s="96">
        <v>101803</v>
      </c>
      <c r="I261" s="148">
        <v>97411</v>
      </c>
      <c r="J261" s="341"/>
      <c r="K261" s="341"/>
      <c r="L261" s="341"/>
      <c r="M261" s="341"/>
      <c r="N261" s="341"/>
      <c r="O261" s="341"/>
      <c r="P261" s="341"/>
      <c r="Q261" s="341"/>
      <c r="R261" s="341"/>
      <c r="S261" s="341"/>
      <c r="T261" s="341"/>
    </row>
    <row r="262" spans="1:20" x14ac:dyDescent="0.3">
      <c r="A262" s="465"/>
      <c r="B262" s="383" t="s">
        <v>22</v>
      </c>
      <c r="D262" s="94">
        <v>258688</v>
      </c>
      <c r="E262" s="96">
        <v>252793</v>
      </c>
      <c r="F262" s="148">
        <v>247085</v>
      </c>
      <c r="G262" s="94">
        <v>350588</v>
      </c>
      <c r="H262" s="96">
        <v>340709</v>
      </c>
      <c r="I262" s="148">
        <v>320918</v>
      </c>
      <c r="J262" s="341"/>
      <c r="K262" s="341"/>
      <c r="L262" s="341"/>
      <c r="M262" s="341"/>
      <c r="N262" s="341"/>
      <c r="O262" s="341"/>
      <c r="P262" s="341"/>
      <c r="Q262" s="341"/>
      <c r="R262" s="341"/>
      <c r="S262" s="341"/>
      <c r="T262" s="341"/>
    </row>
    <row r="263" spans="1:20" x14ac:dyDescent="0.3">
      <c r="A263" s="383" t="s">
        <v>21</v>
      </c>
      <c r="B263" s="381"/>
      <c r="D263" s="94">
        <v>419</v>
      </c>
      <c r="E263" s="96">
        <v>404</v>
      </c>
      <c r="F263" s="148">
        <v>272</v>
      </c>
      <c r="G263" s="94">
        <v>412</v>
      </c>
      <c r="H263" s="96">
        <v>369</v>
      </c>
      <c r="I263" s="148">
        <v>570</v>
      </c>
      <c r="J263" s="341"/>
      <c r="K263" s="341"/>
      <c r="L263" s="341"/>
      <c r="M263" s="341"/>
      <c r="N263" s="341"/>
      <c r="O263" s="341"/>
      <c r="P263" s="341"/>
      <c r="Q263" s="341"/>
      <c r="R263" s="341"/>
      <c r="S263" s="341"/>
      <c r="T263" s="341"/>
    </row>
    <row r="264" spans="1:20" x14ac:dyDescent="0.3">
      <c r="A264" s="383" t="s">
        <v>12</v>
      </c>
      <c r="B264" s="93"/>
      <c r="D264" s="94">
        <v>926534</v>
      </c>
      <c r="E264" s="96">
        <v>891903</v>
      </c>
      <c r="F264" s="148">
        <v>862387</v>
      </c>
      <c r="G264" s="94">
        <v>1566696</v>
      </c>
      <c r="H264" s="96">
        <v>1520929</v>
      </c>
      <c r="I264" s="148">
        <v>1389536</v>
      </c>
      <c r="J264" s="341"/>
      <c r="K264" s="341"/>
      <c r="L264" s="341"/>
      <c r="M264" s="341"/>
      <c r="N264" s="341"/>
      <c r="O264" s="341"/>
      <c r="P264" s="341"/>
      <c r="Q264" s="341"/>
      <c r="R264" s="341"/>
      <c r="S264" s="341"/>
      <c r="T264" s="341"/>
    </row>
    <row r="265" spans="1:20" x14ac:dyDescent="0.3">
      <c r="A265" s="381"/>
      <c r="B265" s="93"/>
      <c r="C265" s="342"/>
      <c r="E265" s="93"/>
      <c r="F265" s="342"/>
      <c r="G265" s="93"/>
      <c r="H265" s="93"/>
      <c r="I265" s="342"/>
      <c r="J265" s="341"/>
      <c r="K265" s="341"/>
      <c r="L265" s="341"/>
      <c r="M265" s="341"/>
      <c r="N265" s="341"/>
      <c r="O265" s="341"/>
      <c r="P265" s="341"/>
      <c r="Q265" s="341"/>
      <c r="R265" s="341"/>
      <c r="S265" s="341"/>
      <c r="T265" s="341"/>
    </row>
    <row r="266" spans="1:20" x14ac:dyDescent="0.3">
      <c r="A266" s="466" t="s">
        <v>175</v>
      </c>
      <c r="B266" s="466"/>
      <c r="C266" s="467"/>
      <c r="D266" s="92"/>
      <c r="E266" s="93"/>
      <c r="F266" s="342"/>
      <c r="G266" s="92"/>
      <c r="H266" s="93"/>
      <c r="I266" s="342"/>
      <c r="J266" s="341"/>
      <c r="K266" s="341"/>
      <c r="L266" s="341"/>
      <c r="M266" s="341"/>
      <c r="N266" s="341"/>
      <c r="O266" s="341"/>
      <c r="P266" s="341"/>
      <c r="Q266" s="341"/>
      <c r="R266" s="341"/>
      <c r="S266" s="341"/>
      <c r="T266" s="341"/>
    </row>
    <row r="267" spans="1:20" x14ac:dyDescent="0.3">
      <c r="A267" s="465" t="s">
        <v>176</v>
      </c>
      <c r="B267" s="381" t="s">
        <v>49</v>
      </c>
      <c r="D267" s="90">
        <v>377618</v>
      </c>
      <c r="E267" s="97">
        <v>365353</v>
      </c>
      <c r="F267" s="143">
        <v>351129</v>
      </c>
      <c r="G267" s="90">
        <v>481020</v>
      </c>
      <c r="H267" s="97">
        <v>463445</v>
      </c>
      <c r="I267" s="143">
        <v>379778</v>
      </c>
      <c r="J267" s="341"/>
      <c r="K267" s="341"/>
      <c r="L267" s="341"/>
      <c r="M267" s="341"/>
      <c r="N267" s="341"/>
      <c r="O267" s="341"/>
      <c r="P267" s="341"/>
      <c r="Q267" s="341"/>
      <c r="R267" s="341"/>
      <c r="S267" s="341"/>
      <c r="T267" s="341"/>
    </row>
    <row r="268" spans="1:20" x14ac:dyDescent="0.3">
      <c r="A268" s="465"/>
      <c r="B268" s="381" t="s">
        <v>154</v>
      </c>
      <c r="D268" s="90">
        <v>249239</v>
      </c>
      <c r="E268" s="97">
        <v>241616</v>
      </c>
      <c r="F268" s="143">
        <v>229550</v>
      </c>
      <c r="G268" s="90">
        <v>344505</v>
      </c>
      <c r="H268" s="97">
        <v>332978</v>
      </c>
      <c r="I268" s="143">
        <v>269701</v>
      </c>
      <c r="J268" s="341"/>
      <c r="K268" s="341"/>
      <c r="L268" s="341"/>
      <c r="M268" s="341"/>
      <c r="N268" s="341"/>
      <c r="O268" s="341"/>
      <c r="P268" s="341"/>
      <c r="Q268" s="341"/>
      <c r="R268" s="341"/>
      <c r="S268" s="341"/>
      <c r="T268" s="341"/>
    </row>
    <row r="269" spans="1:20" x14ac:dyDescent="0.3">
      <c r="A269" s="465"/>
      <c r="B269" s="381" t="s">
        <v>155</v>
      </c>
      <c r="D269" s="119">
        <v>0.66002944774878314</v>
      </c>
      <c r="E269" s="91">
        <v>0.66132206386699988</v>
      </c>
      <c r="F269" s="106">
        <v>0.65374833750558914</v>
      </c>
      <c r="G269" s="119">
        <v>0.71619683173256832</v>
      </c>
      <c r="H269" s="91">
        <v>0.71848439404891629</v>
      </c>
      <c r="I269" s="106">
        <v>0.71015435333273658</v>
      </c>
      <c r="J269" s="341"/>
      <c r="K269" s="341"/>
      <c r="L269" s="341"/>
      <c r="M269" s="341"/>
      <c r="N269" s="341"/>
      <c r="O269" s="341"/>
      <c r="P269" s="341"/>
      <c r="Q269" s="341"/>
      <c r="R269" s="341"/>
      <c r="S269" s="341"/>
      <c r="T269" s="341"/>
    </row>
    <row r="270" spans="1:20" x14ac:dyDescent="0.3">
      <c r="A270" s="465" t="s">
        <v>177</v>
      </c>
      <c r="B270" s="381" t="s">
        <v>178</v>
      </c>
      <c r="D270" s="90">
        <v>386343</v>
      </c>
      <c r="E270" s="97">
        <v>372022</v>
      </c>
      <c r="F270" s="143">
        <v>364482</v>
      </c>
      <c r="G270" s="90">
        <v>905238</v>
      </c>
      <c r="H270" s="97">
        <v>885968</v>
      </c>
      <c r="I270" s="143">
        <v>860044</v>
      </c>
      <c r="J270" s="341"/>
      <c r="K270" s="341"/>
      <c r="L270" s="341"/>
      <c r="M270" s="341"/>
      <c r="N270" s="341"/>
      <c r="O270" s="341"/>
      <c r="P270" s="341"/>
      <c r="Q270" s="341"/>
      <c r="R270" s="341"/>
      <c r="S270" s="341"/>
      <c r="T270" s="341"/>
    </row>
    <row r="271" spans="1:20" x14ac:dyDescent="0.3">
      <c r="A271" s="465"/>
      <c r="B271" s="381" t="s">
        <v>154</v>
      </c>
      <c r="D271" s="90">
        <v>309696</v>
      </c>
      <c r="E271" s="97">
        <v>298236</v>
      </c>
      <c r="F271" s="143">
        <v>290458</v>
      </c>
      <c r="G271" s="90">
        <v>802684</v>
      </c>
      <c r="H271" s="97">
        <v>785992</v>
      </c>
      <c r="I271" s="143">
        <v>753235</v>
      </c>
      <c r="J271" s="341"/>
      <c r="K271" s="341"/>
      <c r="L271" s="341"/>
      <c r="M271" s="341"/>
      <c r="N271" s="341"/>
      <c r="O271" s="341"/>
      <c r="P271" s="341"/>
      <c r="Q271" s="341"/>
      <c r="R271" s="341"/>
      <c r="S271" s="341"/>
      <c r="T271" s="341"/>
    </row>
    <row r="272" spans="1:20" x14ac:dyDescent="0.3">
      <c r="A272" s="465"/>
      <c r="B272" s="381" t="s">
        <v>155</v>
      </c>
      <c r="D272" s="119">
        <v>0.80160893299477409</v>
      </c>
      <c r="E272" s="91">
        <v>0.80166226728526813</v>
      </c>
      <c r="F272" s="106">
        <v>0.79690629441234406</v>
      </c>
      <c r="G272" s="119">
        <v>0.88671045625570288</v>
      </c>
      <c r="H272" s="91">
        <v>0.88715619525761658</v>
      </c>
      <c r="I272" s="106">
        <v>0.87580984228713876</v>
      </c>
      <c r="J272" s="341"/>
      <c r="K272" s="341"/>
      <c r="L272" s="341"/>
      <c r="M272" s="341"/>
      <c r="N272" s="341"/>
      <c r="O272" s="341"/>
      <c r="P272" s="341"/>
      <c r="Q272" s="341"/>
      <c r="R272" s="341"/>
      <c r="S272" s="341"/>
      <c r="T272" s="341"/>
    </row>
    <row r="273" spans="1:20" x14ac:dyDescent="0.3">
      <c r="A273" s="465" t="s">
        <v>179</v>
      </c>
      <c r="B273" s="381" t="s">
        <v>49</v>
      </c>
      <c r="D273" s="90">
        <v>72868</v>
      </c>
      <c r="E273" s="97">
        <v>70845</v>
      </c>
      <c r="F273" s="143">
        <v>64331</v>
      </c>
      <c r="G273" s="90">
        <v>94481</v>
      </c>
      <c r="H273" s="97">
        <v>88343</v>
      </c>
      <c r="I273" s="143">
        <v>77046</v>
      </c>
      <c r="J273" s="341"/>
      <c r="K273" s="341"/>
      <c r="L273" s="341"/>
      <c r="M273" s="341"/>
      <c r="N273" s="341"/>
      <c r="O273" s="341"/>
      <c r="P273" s="341"/>
      <c r="Q273" s="341"/>
      <c r="R273" s="341"/>
      <c r="S273" s="341"/>
      <c r="T273" s="341"/>
    </row>
    <row r="274" spans="1:20" x14ac:dyDescent="0.3">
      <c r="A274" s="465"/>
      <c r="B274" s="381" t="s">
        <v>154</v>
      </c>
      <c r="D274" s="90">
        <v>42170</v>
      </c>
      <c r="E274" s="97">
        <v>40770</v>
      </c>
      <c r="F274" s="143">
        <v>34497</v>
      </c>
      <c r="G274" s="90">
        <v>62650</v>
      </c>
      <c r="H274" s="97">
        <v>58727</v>
      </c>
      <c r="I274" s="143">
        <v>50501</v>
      </c>
      <c r="J274" s="341"/>
      <c r="K274" s="341"/>
      <c r="L274" s="341"/>
      <c r="M274" s="341"/>
      <c r="N274" s="341"/>
      <c r="O274" s="341"/>
      <c r="P274" s="341"/>
      <c r="Q274" s="341"/>
      <c r="R274" s="341"/>
      <c r="S274" s="341"/>
      <c r="T274" s="341"/>
    </row>
    <row r="275" spans="1:20" x14ac:dyDescent="0.3">
      <c r="A275" s="465"/>
      <c r="B275" s="381" t="s">
        <v>155</v>
      </c>
      <c r="D275" s="119">
        <v>0.57871768128671019</v>
      </c>
      <c r="E275" s="91">
        <v>0.57548168536946853</v>
      </c>
      <c r="F275" s="106">
        <v>0.53624224712813418</v>
      </c>
      <c r="G275" s="119">
        <v>0.66309628390893405</v>
      </c>
      <c r="H275" s="91">
        <v>0.66476121481045469</v>
      </c>
      <c r="I275" s="106">
        <v>0.65546556602549133</v>
      </c>
      <c r="J275" s="341"/>
      <c r="K275" s="341"/>
      <c r="L275" s="341"/>
      <c r="M275" s="341"/>
      <c r="N275" s="341"/>
      <c r="O275" s="341"/>
      <c r="P275" s="341"/>
      <c r="Q275" s="341"/>
      <c r="R275" s="341"/>
      <c r="S275" s="341"/>
      <c r="T275" s="341"/>
    </row>
    <row r="276" spans="1:20" x14ac:dyDescent="0.3">
      <c r="A276" s="465" t="s">
        <v>180</v>
      </c>
      <c r="B276" s="381" t="s">
        <v>49</v>
      </c>
      <c r="D276" s="90">
        <v>28373</v>
      </c>
      <c r="E276" s="97">
        <v>24151</v>
      </c>
      <c r="F276" s="143">
        <v>24035</v>
      </c>
      <c r="G276" s="90">
        <v>28885</v>
      </c>
      <c r="H276" s="97">
        <v>25613</v>
      </c>
      <c r="I276" s="143">
        <v>21295</v>
      </c>
      <c r="J276" s="341"/>
      <c r="K276" s="341"/>
      <c r="L276" s="341"/>
      <c r="M276" s="341"/>
      <c r="N276" s="341"/>
      <c r="O276" s="341"/>
      <c r="P276" s="341"/>
      <c r="Q276" s="341"/>
      <c r="R276" s="341"/>
      <c r="S276" s="341"/>
      <c r="T276" s="341"/>
    </row>
    <row r="277" spans="1:20" x14ac:dyDescent="0.3">
      <c r="A277" s="465"/>
      <c r="B277" s="381" t="s">
        <v>154</v>
      </c>
      <c r="D277" s="90">
        <v>18923</v>
      </c>
      <c r="E277" s="97">
        <v>16097</v>
      </c>
      <c r="F277" s="143">
        <v>16375</v>
      </c>
      <c r="G277" s="90">
        <v>20443</v>
      </c>
      <c r="H277" s="97">
        <v>18118</v>
      </c>
      <c r="I277" s="143">
        <v>15278</v>
      </c>
      <c r="J277" s="341"/>
      <c r="K277" s="341"/>
      <c r="L277" s="341"/>
      <c r="M277" s="341"/>
      <c r="N277" s="341"/>
      <c r="O277" s="341"/>
      <c r="P277" s="341"/>
      <c r="Q277" s="341"/>
      <c r="R277" s="341"/>
      <c r="S277" s="341"/>
      <c r="T277" s="341"/>
    </row>
    <row r="278" spans="1:20" x14ac:dyDescent="0.3">
      <c r="A278" s="465"/>
      <c r="B278" s="381" t="s">
        <v>159</v>
      </c>
      <c r="D278" s="119">
        <v>0.66693687660804291</v>
      </c>
      <c r="E278" s="91">
        <v>0.66651484410583417</v>
      </c>
      <c r="F278" s="106">
        <v>0.68129810692739756</v>
      </c>
      <c r="G278" s="119">
        <v>0.70773758005885412</v>
      </c>
      <c r="H278" s="91">
        <v>0.70737516105102882</v>
      </c>
      <c r="I278" s="106">
        <v>0.71744540972059168</v>
      </c>
      <c r="J278" s="341"/>
      <c r="K278" s="341"/>
      <c r="L278" s="341"/>
      <c r="M278" s="341"/>
      <c r="N278" s="341"/>
      <c r="O278" s="341"/>
      <c r="P278" s="341"/>
      <c r="Q278" s="341"/>
      <c r="R278" s="341"/>
      <c r="S278" s="341"/>
      <c r="T278" s="341"/>
    </row>
    <row r="279" spans="1:20" x14ac:dyDescent="0.3">
      <c r="A279" s="380" t="s">
        <v>21</v>
      </c>
      <c r="B279" s="381"/>
      <c r="C279" s="381"/>
      <c r="D279" s="194">
        <v>61332</v>
      </c>
      <c r="E279" s="216">
        <v>59532</v>
      </c>
      <c r="F279" s="196">
        <v>58410</v>
      </c>
      <c r="G279" s="194">
        <v>57072</v>
      </c>
      <c r="H279" s="216">
        <v>57560</v>
      </c>
      <c r="I279" s="196">
        <v>51373</v>
      </c>
      <c r="J279" s="341"/>
      <c r="K279" s="341"/>
      <c r="L279" s="341"/>
      <c r="M279" s="341"/>
      <c r="N279" s="341"/>
      <c r="O279" s="341"/>
      <c r="P279" s="341"/>
      <c r="Q279" s="341"/>
      <c r="R279" s="341"/>
      <c r="S279" s="341"/>
      <c r="T279" s="341"/>
    </row>
    <row r="280" spans="1:20" x14ac:dyDescent="0.3">
      <c r="A280" s="380" t="s">
        <v>12</v>
      </c>
      <c r="B280" s="381"/>
      <c r="D280" s="195">
        <v>926534</v>
      </c>
      <c r="E280" s="217">
        <v>891903</v>
      </c>
      <c r="F280" s="197">
        <v>862387</v>
      </c>
      <c r="G280" s="195">
        <v>1566696</v>
      </c>
      <c r="H280" s="217">
        <v>1520929</v>
      </c>
      <c r="I280" s="197">
        <v>1389536</v>
      </c>
      <c r="J280" s="341"/>
      <c r="K280" s="341"/>
      <c r="L280" s="341"/>
      <c r="M280" s="341"/>
      <c r="N280" s="341"/>
      <c r="O280" s="341"/>
      <c r="P280" s="341"/>
      <c r="Q280" s="341"/>
      <c r="R280" s="341"/>
      <c r="S280" s="341"/>
      <c r="T280" s="341"/>
    </row>
    <row r="281" spans="1:20" x14ac:dyDescent="0.3">
      <c r="A281" s="381"/>
      <c r="B281" s="93"/>
      <c r="C281" s="342"/>
      <c r="E281" s="93"/>
      <c r="F281" s="342"/>
      <c r="G281" s="93"/>
      <c r="H281" s="93"/>
      <c r="I281" s="342"/>
      <c r="J281" s="341"/>
      <c r="K281" s="341"/>
      <c r="L281" s="341"/>
      <c r="M281" s="341"/>
      <c r="N281" s="341"/>
      <c r="O281" s="341"/>
      <c r="P281" s="341"/>
      <c r="Q281" s="341"/>
      <c r="R281" s="341"/>
      <c r="S281" s="341"/>
      <c r="T281" s="341"/>
    </row>
    <row r="282" spans="1:20" x14ac:dyDescent="0.3">
      <c r="A282" s="466" t="s">
        <v>181</v>
      </c>
      <c r="B282" s="466"/>
      <c r="C282" s="467"/>
      <c r="D282" s="118"/>
      <c r="E282" s="120"/>
      <c r="F282" s="144"/>
      <c r="G282" s="92"/>
      <c r="H282" s="93"/>
      <c r="I282" s="144"/>
      <c r="J282" s="341"/>
      <c r="K282" s="341"/>
      <c r="L282" s="341"/>
      <c r="M282" s="341"/>
      <c r="N282" s="341"/>
      <c r="O282" s="341"/>
      <c r="P282" s="341"/>
      <c r="Q282" s="341"/>
      <c r="R282" s="341"/>
      <c r="S282" s="341"/>
      <c r="T282" s="341"/>
    </row>
    <row r="283" spans="1:20" x14ac:dyDescent="0.3">
      <c r="A283" s="472" t="s">
        <v>136</v>
      </c>
      <c r="B283" s="381" t="s">
        <v>49</v>
      </c>
      <c r="C283" s="381"/>
      <c r="D283" s="90">
        <v>16179</v>
      </c>
      <c r="E283" s="113">
        <v>15591</v>
      </c>
      <c r="F283" s="143">
        <v>13998</v>
      </c>
      <c r="G283" s="90">
        <v>61632</v>
      </c>
      <c r="H283" s="97">
        <v>62990</v>
      </c>
      <c r="I283" s="143">
        <v>68881</v>
      </c>
      <c r="J283" s="341"/>
      <c r="K283" s="341"/>
      <c r="L283" s="341"/>
      <c r="M283" s="341"/>
      <c r="N283" s="341"/>
      <c r="O283" s="341"/>
      <c r="P283" s="341"/>
      <c r="Q283" s="341"/>
      <c r="R283" s="341"/>
      <c r="S283" s="341"/>
      <c r="T283" s="341"/>
    </row>
    <row r="284" spans="1:20" x14ac:dyDescent="0.3">
      <c r="A284" s="472"/>
      <c r="B284" s="93" t="s">
        <v>154</v>
      </c>
      <c r="D284" s="90">
        <v>14123</v>
      </c>
      <c r="E284" s="113">
        <v>13604</v>
      </c>
      <c r="F284" s="143">
        <v>12084</v>
      </c>
      <c r="G284" s="90">
        <v>58993</v>
      </c>
      <c r="H284" s="97">
        <v>60188</v>
      </c>
      <c r="I284" s="143">
        <v>65552</v>
      </c>
      <c r="J284" s="46"/>
      <c r="K284" s="341"/>
      <c r="L284" s="341"/>
      <c r="M284" s="341"/>
      <c r="N284" s="341"/>
      <c r="O284" s="341"/>
      <c r="P284" s="341"/>
      <c r="Q284" s="341"/>
      <c r="R284" s="341"/>
      <c r="S284" s="341"/>
      <c r="T284" s="341"/>
    </row>
    <row r="285" spans="1:20" x14ac:dyDescent="0.3">
      <c r="A285" s="472"/>
      <c r="B285" s="93" t="s">
        <v>155</v>
      </c>
      <c r="D285" s="119">
        <v>0.87292168860869024</v>
      </c>
      <c r="E285" s="91">
        <v>0.87255467898146366</v>
      </c>
      <c r="F285" s="106">
        <v>0.86326618088298324</v>
      </c>
      <c r="G285" s="119">
        <v>0.9571813343717549</v>
      </c>
      <c r="H285" s="91">
        <v>0.95551674869026826</v>
      </c>
      <c r="I285" s="106">
        <v>0.95167027191823583</v>
      </c>
      <c r="J285" s="46"/>
      <c r="K285" s="46"/>
      <c r="L285" s="341"/>
      <c r="M285" s="341"/>
      <c r="N285" s="341"/>
      <c r="O285" s="341"/>
      <c r="P285" s="341"/>
      <c r="Q285" s="341"/>
      <c r="R285" s="341"/>
      <c r="S285" s="341"/>
      <c r="T285" s="341"/>
    </row>
    <row r="286" spans="1:20" x14ac:dyDescent="0.3">
      <c r="A286" s="465" t="s">
        <v>137</v>
      </c>
      <c r="B286" s="381" t="s">
        <v>49</v>
      </c>
      <c r="C286" s="381"/>
      <c r="D286" s="90">
        <v>5029</v>
      </c>
      <c r="E286" s="97">
        <v>5022</v>
      </c>
      <c r="F286" s="143">
        <v>4551</v>
      </c>
      <c r="G286" s="90">
        <v>19242</v>
      </c>
      <c r="H286" s="97">
        <v>19947</v>
      </c>
      <c r="I286" s="143">
        <v>22879</v>
      </c>
      <c r="J286" s="341"/>
      <c r="K286" s="44"/>
      <c r="L286" s="341"/>
      <c r="M286" s="341"/>
      <c r="N286" s="341"/>
      <c r="O286" s="341"/>
      <c r="P286" s="341"/>
      <c r="Q286" s="341"/>
      <c r="R286" s="341"/>
      <c r="S286" s="341"/>
      <c r="T286" s="341"/>
    </row>
    <row r="287" spans="1:20" x14ac:dyDescent="0.3">
      <c r="A287" s="465"/>
      <c r="B287" s="93" t="s">
        <v>154</v>
      </c>
      <c r="D287" s="90">
        <v>4102</v>
      </c>
      <c r="E287" s="97">
        <v>4095</v>
      </c>
      <c r="F287" s="143">
        <v>3606</v>
      </c>
      <c r="G287" s="90">
        <v>18202</v>
      </c>
      <c r="H287" s="97">
        <v>18893</v>
      </c>
      <c r="I287" s="143">
        <v>21611</v>
      </c>
      <c r="J287" s="46"/>
      <c r="K287" s="341"/>
      <c r="L287" s="341"/>
      <c r="M287" s="341"/>
      <c r="N287" s="341"/>
      <c r="O287" s="341"/>
      <c r="P287" s="341"/>
      <c r="Q287" s="341"/>
      <c r="R287" s="341"/>
      <c r="S287" s="341"/>
      <c r="T287" s="341"/>
    </row>
    <row r="288" spans="1:20" x14ac:dyDescent="0.3">
      <c r="A288" s="465"/>
      <c r="B288" s="93" t="s">
        <v>155</v>
      </c>
      <c r="D288" s="119">
        <v>0.81566911910916684</v>
      </c>
      <c r="E288" s="91">
        <v>0.81541218637992829</v>
      </c>
      <c r="F288" s="106">
        <v>0.79235332893869481</v>
      </c>
      <c r="G288" s="119">
        <v>0.94595156428645666</v>
      </c>
      <c r="H288" s="91">
        <v>0.94715997393091689</v>
      </c>
      <c r="I288" s="106">
        <v>0.9445779972900914</v>
      </c>
      <c r="J288" s="46"/>
      <c r="K288" s="46"/>
      <c r="L288" s="341"/>
      <c r="M288" s="341"/>
      <c r="N288" s="341"/>
      <c r="O288" s="341"/>
      <c r="P288" s="341"/>
      <c r="Q288" s="341"/>
      <c r="R288" s="341"/>
      <c r="S288" s="341"/>
      <c r="T288" s="341"/>
    </row>
    <row r="289" spans="1:20" ht="15" customHeight="1" x14ac:dyDescent="0.3">
      <c r="A289" s="465" t="s">
        <v>138</v>
      </c>
      <c r="B289" s="381" t="s">
        <v>49</v>
      </c>
      <c r="C289" s="381"/>
      <c r="D289" s="90">
        <v>11150</v>
      </c>
      <c r="E289" s="97">
        <v>10569</v>
      </c>
      <c r="F289" s="143">
        <v>9447</v>
      </c>
      <c r="G289" s="90">
        <v>42390</v>
      </c>
      <c r="H289" s="97">
        <v>43043</v>
      </c>
      <c r="I289" s="143">
        <v>46002</v>
      </c>
      <c r="J289" s="341"/>
      <c r="K289" s="44"/>
      <c r="L289" s="341"/>
      <c r="M289" s="341"/>
      <c r="N289" s="341"/>
      <c r="O289" s="341"/>
      <c r="P289" s="341"/>
      <c r="Q289" s="341"/>
      <c r="R289" s="341"/>
      <c r="S289" s="341"/>
      <c r="T289" s="341"/>
    </row>
    <row r="290" spans="1:20" ht="15" customHeight="1" x14ac:dyDescent="0.3">
      <c r="A290" s="465"/>
      <c r="B290" s="93" t="s">
        <v>154</v>
      </c>
      <c r="D290" s="90">
        <v>10021</v>
      </c>
      <c r="E290" s="97">
        <v>9509</v>
      </c>
      <c r="F290" s="143">
        <v>8478</v>
      </c>
      <c r="G290" s="90">
        <v>40791</v>
      </c>
      <c r="H290" s="97">
        <v>41295</v>
      </c>
      <c r="I290" s="143">
        <v>43941</v>
      </c>
      <c r="J290" s="46"/>
      <c r="K290" s="341"/>
      <c r="L290" s="341"/>
      <c r="M290" s="341"/>
      <c r="N290" s="341"/>
      <c r="O290" s="341"/>
      <c r="P290" s="341"/>
      <c r="Q290" s="341"/>
      <c r="R290" s="341"/>
      <c r="S290" s="341"/>
      <c r="T290" s="341"/>
    </row>
    <row r="291" spans="1:20" ht="15" customHeight="1" x14ac:dyDescent="0.3">
      <c r="A291" s="465"/>
      <c r="B291" s="93" t="s">
        <v>155</v>
      </c>
      <c r="D291" s="119">
        <v>0.89874439461883404</v>
      </c>
      <c r="E291" s="91">
        <v>0.89970668937458609</v>
      </c>
      <c r="F291" s="106">
        <v>0.89742775484280723</v>
      </c>
      <c r="G291" s="119">
        <v>0.96227883934890301</v>
      </c>
      <c r="H291" s="91">
        <v>0.95938944776154078</v>
      </c>
      <c r="I291" s="106">
        <v>0.95519760010434329</v>
      </c>
      <c r="J291" s="46"/>
      <c r="K291" s="46"/>
      <c r="L291" s="341"/>
      <c r="M291" s="341"/>
      <c r="N291" s="341"/>
      <c r="O291" s="341"/>
      <c r="P291" s="341"/>
      <c r="Q291" s="341"/>
      <c r="R291" s="341"/>
      <c r="S291" s="341"/>
      <c r="T291" s="341"/>
    </row>
    <row r="292" spans="1:20" x14ac:dyDescent="0.3">
      <c r="A292" s="465" t="s">
        <v>139</v>
      </c>
      <c r="B292" s="381" t="s">
        <v>49</v>
      </c>
      <c r="C292" s="381"/>
      <c r="D292" s="90">
        <v>48437</v>
      </c>
      <c r="E292" s="97">
        <v>46288</v>
      </c>
      <c r="F292" s="143">
        <v>43684</v>
      </c>
      <c r="G292" s="90">
        <v>134499</v>
      </c>
      <c r="H292" s="97">
        <v>132376</v>
      </c>
      <c r="I292" s="143">
        <v>131855</v>
      </c>
      <c r="J292" s="341"/>
      <c r="K292" s="341"/>
      <c r="L292" s="341"/>
      <c r="M292" s="341"/>
      <c r="N292" s="341"/>
      <c r="O292" s="341"/>
      <c r="P292" s="341"/>
      <c r="Q292" s="341"/>
      <c r="R292" s="341"/>
      <c r="S292" s="341"/>
      <c r="T292" s="341"/>
    </row>
    <row r="293" spans="1:20" x14ac:dyDescent="0.3">
      <c r="A293" s="465"/>
      <c r="B293" s="93" t="s">
        <v>154</v>
      </c>
      <c r="D293" s="90">
        <v>41082</v>
      </c>
      <c r="E293" s="97">
        <v>39269</v>
      </c>
      <c r="F293" s="143">
        <v>36975</v>
      </c>
      <c r="G293" s="90">
        <v>124958</v>
      </c>
      <c r="H293" s="97">
        <v>122892</v>
      </c>
      <c r="I293" s="143">
        <v>121575</v>
      </c>
      <c r="J293" s="46"/>
      <c r="K293" s="341"/>
      <c r="L293" s="341"/>
      <c r="M293" s="341"/>
      <c r="N293" s="341"/>
      <c r="O293" s="341"/>
      <c r="P293" s="341"/>
      <c r="Q293" s="341"/>
      <c r="R293" s="341"/>
      <c r="S293" s="341"/>
      <c r="T293" s="341"/>
    </row>
    <row r="294" spans="1:20" x14ac:dyDescent="0.3">
      <c r="A294" s="465"/>
      <c r="B294" s="93" t="s">
        <v>155</v>
      </c>
      <c r="D294" s="119">
        <v>0.84815327125957429</v>
      </c>
      <c r="E294" s="91">
        <v>0.84836242654683724</v>
      </c>
      <c r="F294" s="106">
        <v>0.84641974178188806</v>
      </c>
      <c r="G294" s="119">
        <v>0.92906266961092643</v>
      </c>
      <c r="H294" s="91">
        <v>0.92835559315888072</v>
      </c>
      <c r="I294" s="106">
        <v>0.92203556937545028</v>
      </c>
      <c r="J294" s="46"/>
      <c r="K294" s="46"/>
      <c r="L294" s="46"/>
      <c r="M294" s="51"/>
      <c r="N294" s="44"/>
      <c r="O294" s="44"/>
      <c r="P294" s="51"/>
      <c r="Q294" s="341"/>
      <c r="R294" s="341"/>
      <c r="S294" s="341"/>
      <c r="T294" s="341"/>
    </row>
    <row r="295" spans="1:20" x14ac:dyDescent="0.3">
      <c r="A295" s="465" t="s">
        <v>110</v>
      </c>
      <c r="B295" s="381" t="s">
        <v>49</v>
      </c>
      <c r="C295" s="381"/>
      <c r="D295" s="90">
        <v>119606</v>
      </c>
      <c r="E295" s="113">
        <v>115858</v>
      </c>
      <c r="F295" s="143">
        <v>112659</v>
      </c>
      <c r="G295" s="90">
        <v>313393</v>
      </c>
      <c r="H295" s="97">
        <v>309964</v>
      </c>
      <c r="I295" s="143">
        <v>293872</v>
      </c>
      <c r="J295" s="341"/>
      <c r="K295" s="341"/>
      <c r="L295" s="341"/>
      <c r="M295" s="51"/>
      <c r="N295" s="44"/>
      <c r="O295" s="341"/>
      <c r="P295" s="51"/>
      <c r="Q295" s="341"/>
      <c r="R295" s="341"/>
      <c r="S295" s="341"/>
      <c r="T295" s="341"/>
    </row>
    <row r="296" spans="1:20" x14ac:dyDescent="0.3">
      <c r="A296" s="465"/>
      <c r="B296" s="93" t="s">
        <v>154</v>
      </c>
      <c r="D296" s="90">
        <v>96504</v>
      </c>
      <c r="E296" s="113">
        <v>93864</v>
      </c>
      <c r="F296" s="143">
        <v>89962</v>
      </c>
      <c r="G296" s="90">
        <v>281487</v>
      </c>
      <c r="H296" s="97">
        <v>278046</v>
      </c>
      <c r="I296" s="143">
        <v>260539</v>
      </c>
      <c r="J296" s="46"/>
      <c r="K296" s="341"/>
      <c r="L296" s="341"/>
      <c r="M296" s="341"/>
      <c r="N296" s="341"/>
      <c r="O296" s="341"/>
      <c r="P296" s="341"/>
      <c r="Q296" s="341"/>
      <c r="R296" s="341"/>
      <c r="S296" s="341"/>
      <c r="T296" s="341"/>
    </row>
    <row r="297" spans="1:20" x14ac:dyDescent="0.3">
      <c r="A297" s="465"/>
      <c r="B297" s="93" t="s">
        <v>155</v>
      </c>
      <c r="D297" s="119">
        <v>0.80684915472467933</v>
      </c>
      <c r="E297" s="91">
        <v>0.81016416647965617</v>
      </c>
      <c r="F297" s="106">
        <v>0.7985336280279427</v>
      </c>
      <c r="G297" s="119">
        <v>0.89819172732001029</v>
      </c>
      <c r="H297" s="91">
        <v>0.8970267514937218</v>
      </c>
      <c r="I297" s="106">
        <v>0.88657306582457673</v>
      </c>
      <c r="J297" s="46"/>
      <c r="K297" s="46"/>
      <c r="L297" s="46"/>
      <c r="M297" s="51"/>
      <c r="N297" s="44"/>
      <c r="O297" s="44"/>
      <c r="P297" s="51"/>
      <c r="Q297" s="341"/>
      <c r="R297" s="341"/>
      <c r="S297" s="341"/>
      <c r="T297" s="341"/>
    </row>
    <row r="298" spans="1:20" x14ac:dyDescent="0.3">
      <c r="A298" s="465" t="s">
        <v>140</v>
      </c>
      <c r="B298" s="381" t="s">
        <v>49</v>
      </c>
      <c r="C298" s="381"/>
      <c r="D298" s="90">
        <v>29481</v>
      </c>
      <c r="E298" s="97">
        <v>27364</v>
      </c>
      <c r="F298" s="143">
        <v>26844</v>
      </c>
      <c r="G298" s="90">
        <v>80509</v>
      </c>
      <c r="H298" s="97">
        <v>81429</v>
      </c>
      <c r="I298" s="143">
        <v>75538</v>
      </c>
      <c r="J298" s="341"/>
      <c r="K298" s="341"/>
      <c r="L298" s="341"/>
      <c r="M298" s="51"/>
      <c r="N298" s="44"/>
      <c r="O298" s="341"/>
      <c r="P298" s="51"/>
      <c r="Q298" s="341"/>
      <c r="R298" s="341"/>
      <c r="S298" s="341"/>
      <c r="T298" s="341"/>
    </row>
    <row r="299" spans="1:20" x14ac:dyDescent="0.3">
      <c r="A299" s="465"/>
      <c r="B299" s="93" t="s">
        <v>154</v>
      </c>
      <c r="D299" s="90">
        <v>23100</v>
      </c>
      <c r="E299" s="97">
        <v>21434</v>
      </c>
      <c r="F299" s="143">
        <v>20991</v>
      </c>
      <c r="G299" s="90">
        <v>71774</v>
      </c>
      <c r="H299" s="97">
        <v>72390</v>
      </c>
      <c r="I299" s="143">
        <v>66516</v>
      </c>
      <c r="J299" s="46"/>
      <c r="K299" s="341"/>
      <c r="L299" s="341"/>
      <c r="M299" s="341"/>
      <c r="N299" s="341"/>
      <c r="O299" s="341"/>
      <c r="P299" s="341"/>
      <c r="Q299" s="341"/>
      <c r="R299" s="341"/>
      <c r="S299" s="341"/>
      <c r="T299" s="341"/>
    </row>
    <row r="300" spans="1:20" x14ac:dyDescent="0.3">
      <c r="A300" s="465"/>
      <c r="B300" s="93" t="s">
        <v>155</v>
      </c>
      <c r="D300" s="119">
        <v>0.78355551032868631</v>
      </c>
      <c r="E300" s="91">
        <v>0.7832919163864932</v>
      </c>
      <c r="F300" s="106">
        <v>0.78196244970943229</v>
      </c>
      <c r="G300" s="119">
        <v>0.89150281335006021</v>
      </c>
      <c r="H300" s="91">
        <v>0.88899532107725754</v>
      </c>
      <c r="I300" s="106">
        <v>0.88056342503111018</v>
      </c>
      <c r="J300" s="46"/>
      <c r="K300" s="46"/>
      <c r="L300" s="46"/>
      <c r="M300" s="51"/>
      <c r="N300" s="44"/>
      <c r="O300" s="44"/>
      <c r="P300" s="51"/>
      <c r="Q300" s="341"/>
      <c r="R300" s="341"/>
      <c r="S300" s="341"/>
      <c r="T300" s="341"/>
    </row>
    <row r="301" spans="1:20" x14ac:dyDescent="0.3">
      <c r="A301" s="465" t="s">
        <v>141</v>
      </c>
      <c r="B301" s="381" t="s">
        <v>49</v>
      </c>
      <c r="C301" s="381"/>
      <c r="D301" s="90">
        <v>6107</v>
      </c>
      <c r="E301" s="97">
        <v>6039</v>
      </c>
      <c r="F301" s="143">
        <v>5852</v>
      </c>
      <c r="G301" s="90">
        <v>11423</v>
      </c>
      <c r="H301" s="97">
        <v>11179</v>
      </c>
      <c r="I301" s="143">
        <v>9987</v>
      </c>
      <c r="J301" s="341"/>
      <c r="K301" s="341"/>
      <c r="L301" s="341"/>
      <c r="M301" s="341"/>
      <c r="N301" s="341"/>
      <c r="O301" s="341"/>
      <c r="P301" s="341"/>
      <c r="Q301" s="341"/>
      <c r="R301" s="341"/>
      <c r="S301" s="341"/>
      <c r="T301" s="341"/>
    </row>
    <row r="302" spans="1:20" x14ac:dyDescent="0.3">
      <c r="A302" s="465"/>
      <c r="B302" s="93" t="s">
        <v>154</v>
      </c>
      <c r="D302" s="90">
        <v>4411</v>
      </c>
      <c r="E302" s="97">
        <v>4391</v>
      </c>
      <c r="F302" s="143">
        <v>4117</v>
      </c>
      <c r="G302" s="90">
        <v>9326</v>
      </c>
      <c r="H302" s="97">
        <v>9026</v>
      </c>
      <c r="I302" s="143">
        <v>7915</v>
      </c>
      <c r="J302" s="46"/>
      <c r="K302" s="46"/>
      <c r="L302" s="46"/>
      <c r="M302" s="51"/>
      <c r="N302" s="44"/>
      <c r="O302" s="44"/>
      <c r="P302" s="51"/>
      <c r="Q302" s="341"/>
      <c r="R302" s="341"/>
      <c r="S302" s="341"/>
      <c r="T302" s="341"/>
    </row>
    <row r="303" spans="1:20" x14ac:dyDescent="0.3">
      <c r="A303" s="465"/>
      <c r="B303" s="93" t="s">
        <v>155</v>
      </c>
      <c r="D303" s="119">
        <v>0.7222859014245947</v>
      </c>
      <c r="E303" s="91">
        <v>0.7271071369432025</v>
      </c>
      <c r="F303" s="106">
        <v>0.70352016404647988</v>
      </c>
      <c r="G303" s="119">
        <v>0.8164230062155301</v>
      </c>
      <c r="H303" s="91">
        <v>0.80740674478933716</v>
      </c>
      <c r="I303" s="106">
        <v>0.79253028937618908</v>
      </c>
      <c r="J303" s="46"/>
      <c r="K303" s="46"/>
      <c r="L303" s="46"/>
      <c r="M303" s="51"/>
      <c r="N303" s="44"/>
      <c r="O303" s="44"/>
      <c r="P303" s="51"/>
      <c r="Q303" s="341"/>
      <c r="R303" s="341"/>
      <c r="S303" s="341"/>
      <c r="T303" s="341"/>
    </row>
    <row r="304" spans="1:20" x14ac:dyDescent="0.3">
      <c r="A304" s="465" t="s">
        <v>113</v>
      </c>
      <c r="B304" s="381" t="s">
        <v>49</v>
      </c>
      <c r="C304" s="381"/>
      <c r="D304" s="90">
        <v>5328</v>
      </c>
      <c r="E304" s="97">
        <v>4908</v>
      </c>
      <c r="F304" s="143">
        <v>5073</v>
      </c>
      <c r="G304" s="90">
        <v>8189</v>
      </c>
      <c r="H304" s="97">
        <v>8202</v>
      </c>
      <c r="I304" s="143">
        <v>8098</v>
      </c>
      <c r="J304" s="341"/>
      <c r="K304" s="341"/>
      <c r="L304" s="341"/>
      <c r="M304" s="341"/>
      <c r="N304" s="341"/>
      <c r="O304" s="341"/>
      <c r="P304" s="341"/>
      <c r="Q304" s="341"/>
      <c r="R304" s="341"/>
      <c r="S304" s="341"/>
      <c r="T304" s="341"/>
    </row>
    <row r="305" spans="1:20" x14ac:dyDescent="0.3">
      <c r="A305" s="465"/>
      <c r="B305" s="93" t="s">
        <v>154</v>
      </c>
      <c r="D305" s="90">
        <v>3715</v>
      </c>
      <c r="E305" s="97">
        <v>3522</v>
      </c>
      <c r="F305" s="143">
        <v>3678</v>
      </c>
      <c r="G305" s="90">
        <v>6727</v>
      </c>
      <c r="H305" s="97">
        <v>6642</v>
      </c>
      <c r="I305" s="143">
        <v>6631</v>
      </c>
      <c r="J305" s="46"/>
      <c r="K305" s="46"/>
      <c r="L305" s="46"/>
      <c r="M305" s="51"/>
      <c r="N305" s="44"/>
      <c r="O305" s="341"/>
      <c r="P305" s="51"/>
      <c r="Q305" s="341"/>
      <c r="R305" s="341"/>
      <c r="S305" s="341"/>
      <c r="T305" s="341"/>
    </row>
    <row r="306" spans="1:20" s="88" customFormat="1" x14ac:dyDescent="0.3">
      <c r="A306" s="465"/>
      <c r="B306" s="93" t="s">
        <v>155</v>
      </c>
      <c r="C306" s="93"/>
      <c r="D306" s="119">
        <v>0.69725975975975973</v>
      </c>
      <c r="E306" s="91">
        <v>0.71760391198044005</v>
      </c>
      <c r="F306" s="106">
        <v>0.72501478415138976</v>
      </c>
      <c r="G306" s="119">
        <v>0.821467822688973</v>
      </c>
      <c r="H306" s="91">
        <v>0.80980248719824433</v>
      </c>
      <c r="I306" s="106">
        <v>0.81884415905161767</v>
      </c>
      <c r="J306" s="281"/>
      <c r="K306" s="281"/>
      <c r="L306" s="281"/>
      <c r="M306" s="281"/>
      <c r="N306" s="281"/>
      <c r="O306" s="281"/>
      <c r="P306" s="281"/>
      <c r="Q306" s="281"/>
      <c r="R306" s="281"/>
      <c r="S306" s="281"/>
      <c r="T306" s="281"/>
    </row>
    <row r="307" spans="1:20" x14ac:dyDescent="0.3">
      <c r="A307" s="465" t="s">
        <v>114</v>
      </c>
      <c r="B307" s="381" t="s">
        <v>49</v>
      </c>
      <c r="C307" s="381"/>
      <c r="D307" s="90">
        <v>52677</v>
      </c>
      <c r="E307" s="97">
        <v>53936</v>
      </c>
      <c r="F307" s="143">
        <v>53144</v>
      </c>
      <c r="G307" s="90">
        <v>82894</v>
      </c>
      <c r="H307" s="97">
        <v>80556</v>
      </c>
      <c r="I307" s="143">
        <v>83011</v>
      </c>
      <c r="J307" s="341"/>
      <c r="K307" s="341"/>
      <c r="L307" s="341"/>
      <c r="M307" s="341"/>
      <c r="N307" s="341"/>
      <c r="O307" s="341"/>
      <c r="P307" s="341"/>
      <c r="Q307" s="341"/>
      <c r="R307" s="341"/>
      <c r="S307" s="341"/>
      <c r="T307" s="341"/>
    </row>
    <row r="308" spans="1:20" x14ac:dyDescent="0.3">
      <c r="A308" s="465"/>
      <c r="B308" s="93" t="s">
        <v>154</v>
      </c>
      <c r="D308" s="90">
        <v>37063</v>
      </c>
      <c r="E308" s="97">
        <v>38366</v>
      </c>
      <c r="F308" s="143">
        <v>37683</v>
      </c>
      <c r="G308" s="90">
        <v>61771</v>
      </c>
      <c r="H308" s="97">
        <v>60534</v>
      </c>
      <c r="I308" s="143">
        <v>60643</v>
      </c>
      <c r="J308" s="46"/>
      <c r="K308" s="46"/>
      <c r="L308" s="46"/>
      <c r="M308" s="51"/>
      <c r="N308" s="44"/>
      <c r="O308" s="341"/>
      <c r="P308" s="51"/>
      <c r="Q308" s="341"/>
      <c r="R308" s="341"/>
      <c r="S308" s="341"/>
      <c r="T308" s="341"/>
    </row>
    <row r="309" spans="1:20" x14ac:dyDescent="0.3">
      <c r="A309" s="465"/>
      <c r="B309" s="93" t="s">
        <v>155</v>
      </c>
      <c r="D309" s="119">
        <v>0.70358980200087329</v>
      </c>
      <c r="E309" s="91">
        <v>0.71132453277959062</v>
      </c>
      <c r="F309" s="106">
        <v>0.70907346078578959</v>
      </c>
      <c r="G309" s="119">
        <v>0.74518059208145337</v>
      </c>
      <c r="H309" s="91">
        <v>0.75145240577983019</v>
      </c>
      <c r="I309" s="106">
        <v>0.73054173543265355</v>
      </c>
      <c r="J309" s="46"/>
      <c r="K309" s="46"/>
      <c r="L309" s="46"/>
      <c r="M309" s="51"/>
      <c r="N309" s="44"/>
      <c r="O309" s="341"/>
      <c r="P309" s="51"/>
      <c r="Q309" s="341"/>
      <c r="R309" s="341"/>
      <c r="S309" s="341"/>
      <c r="T309" s="341"/>
    </row>
    <row r="310" spans="1:20" x14ac:dyDescent="0.3">
      <c r="A310" s="380" t="s">
        <v>12</v>
      </c>
      <c r="B310" s="381"/>
      <c r="C310" s="381"/>
      <c r="D310" s="258">
        <v>277815</v>
      </c>
      <c r="E310" s="254">
        <v>269984</v>
      </c>
      <c r="F310" s="255">
        <v>261254</v>
      </c>
      <c r="G310" s="258">
        <v>692539</v>
      </c>
      <c r="H310" s="254">
        <v>686696</v>
      </c>
      <c r="I310" s="255">
        <v>671242</v>
      </c>
      <c r="J310" s="46"/>
      <c r="K310" s="46"/>
      <c r="L310" s="46"/>
      <c r="M310" s="51"/>
      <c r="N310" s="44"/>
      <c r="O310" s="341"/>
      <c r="P310" s="51"/>
      <c r="Q310" s="341"/>
      <c r="R310" s="341"/>
      <c r="S310" s="341"/>
      <c r="T310" s="341"/>
    </row>
    <row r="311" spans="1:20" x14ac:dyDescent="0.3">
      <c r="A311" s="380"/>
      <c r="B311" s="381"/>
      <c r="C311" s="381"/>
      <c r="D311" s="258"/>
      <c r="E311" s="254"/>
      <c r="F311" s="255"/>
      <c r="G311" s="258"/>
      <c r="H311" s="254"/>
      <c r="I311" s="255"/>
      <c r="J311" s="46"/>
      <c r="K311" s="46"/>
      <c r="L311" s="46"/>
      <c r="M311" s="51"/>
      <c r="N311" s="44"/>
      <c r="O311" s="341"/>
      <c r="P311" s="51"/>
      <c r="Q311" s="341"/>
      <c r="R311" s="341"/>
      <c r="S311" s="341"/>
      <c r="T311" s="341"/>
    </row>
    <row r="312" spans="1:20" x14ac:dyDescent="0.3">
      <c r="A312" s="466" t="s">
        <v>182</v>
      </c>
      <c r="B312" s="466"/>
      <c r="C312" s="467"/>
      <c r="D312" s="92"/>
      <c r="E312" s="93"/>
      <c r="F312" s="342"/>
      <c r="G312" s="92"/>
      <c r="H312" s="93"/>
      <c r="I312" s="342"/>
      <c r="J312" s="341"/>
      <c r="K312" s="341"/>
      <c r="L312" s="341"/>
      <c r="M312" s="341"/>
      <c r="N312" s="341"/>
      <c r="O312" s="341"/>
      <c r="P312" s="341"/>
      <c r="Q312" s="341"/>
      <c r="R312" s="341"/>
      <c r="S312" s="341"/>
      <c r="T312" s="341"/>
    </row>
    <row r="313" spans="1:20" ht="15" customHeight="1" x14ac:dyDescent="0.3">
      <c r="A313" s="471" t="s">
        <v>183</v>
      </c>
      <c r="B313" s="465" t="s">
        <v>27</v>
      </c>
      <c r="C313" s="380" t="s">
        <v>49</v>
      </c>
      <c r="D313" s="90">
        <v>7804</v>
      </c>
      <c r="E313" s="97">
        <v>7683</v>
      </c>
      <c r="F313" s="143">
        <v>6818</v>
      </c>
      <c r="G313" s="90">
        <v>31435</v>
      </c>
      <c r="H313" s="97">
        <v>32194</v>
      </c>
      <c r="I313" s="143">
        <v>35651</v>
      </c>
      <c r="J313" s="341"/>
      <c r="K313" s="341"/>
      <c r="L313" s="341"/>
      <c r="M313" s="341"/>
      <c r="N313" s="341"/>
      <c r="O313" s="341"/>
      <c r="P313" s="341"/>
      <c r="Q313" s="341"/>
      <c r="R313" s="341"/>
      <c r="S313" s="341"/>
      <c r="T313" s="341"/>
    </row>
    <row r="314" spans="1:20" x14ac:dyDescent="0.3">
      <c r="A314" s="471"/>
      <c r="B314" s="465"/>
      <c r="C314" s="380" t="s">
        <v>154</v>
      </c>
      <c r="D314" s="90">
        <v>6797</v>
      </c>
      <c r="E314" s="97">
        <v>6705</v>
      </c>
      <c r="F314" s="143">
        <v>5890</v>
      </c>
      <c r="G314" s="90">
        <v>30122</v>
      </c>
      <c r="H314" s="97">
        <v>30839</v>
      </c>
      <c r="I314" s="143">
        <v>34098</v>
      </c>
      <c r="J314" s="341"/>
      <c r="K314" s="341"/>
      <c r="L314" s="341"/>
      <c r="M314" s="341"/>
      <c r="N314" s="341"/>
      <c r="O314" s="341"/>
      <c r="P314" s="341"/>
      <c r="Q314" s="341"/>
      <c r="R314" s="341"/>
      <c r="S314" s="341"/>
      <c r="T314" s="341"/>
    </row>
    <row r="315" spans="1:20" x14ac:dyDescent="0.3">
      <c r="A315" s="471"/>
      <c r="B315" s="465"/>
      <c r="C315" s="380" t="s">
        <v>155</v>
      </c>
      <c r="D315" s="119">
        <v>0.871</v>
      </c>
      <c r="E315" s="91">
        <v>0.87292658300879855</v>
      </c>
      <c r="F315" s="106">
        <v>0.86399999999999999</v>
      </c>
      <c r="G315" s="119">
        <v>0.95799999999999996</v>
      </c>
      <c r="H315" s="91">
        <v>0.95843938379102478</v>
      </c>
      <c r="I315" s="106">
        <v>0.95627290070556881</v>
      </c>
      <c r="J315" s="45"/>
      <c r="K315" s="341"/>
      <c r="L315" s="341"/>
      <c r="M315" s="341"/>
      <c r="N315" s="341"/>
      <c r="O315" s="341"/>
      <c r="P315" s="341"/>
      <c r="Q315" s="341"/>
      <c r="R315" s="341"/>
      <c r="S315" s="341"/>
      <c r="T315" s="341"/>
    </row>
    <row r="316" spans="1:20" x14ac:dyDescent="0.3">
      <c r="A316" s="471"/>
      <c r="B316" s="465" t="s">
        <v>26</v>
      </c>
      <c r="C316" s="380" t="s">
        <v>49</v>
      </c>
      <c r="D316" s="90">
        <v>8023</v>
      </c>
      <c r="E316" s="97">
        <v>7583</v>
      </c>
      <c r="F316" s="143">
        <v>6874</v>
      </c>
      <c r="G316" s="90">
        <v>28319</v>
      </c>
      <c r="H316" s="97">
        <v>28838</v>
      </c>
      <c r="I316" s="143">
        <v>30745</v>
      </c>
      <c r="J316" s="341"/>
      <c r="K316" s="341"/>
      <c r="L316" s="341"/>
      <c r="M316" s="341"/>
      <c r="N316" s="341"/>
      <c r="O316" s="341"/>
      <c r="P316" s="341"/>
      <c r="Q316" s="341"/>
      <c r="R316" s="341"/>
      <c r="S316" s="341"/>
      <c r="T316" s="341"/>
    </row>
    <row r="317" spans="1:20" x14ac:dyDescent="0.3">
      <c r="A317" s="471"/>
      <c r="B317" s="465"/>
      <c r="C317" s="380" t="s">
        <v>154</v>
      </c>
      <c r="D317" s="90">
        <v>7021</v>
      </c>
      <c r="E317" s="97">
        <v>6619</v>
      </c>
      <c r="F317" s="143">
        <v>5919</v>
      </c>
      <c r="G317" s="90">
        <v>27083</v>
      </c>
      <c r="H317" s="97">
        <v>27448</v>
      </c>
      <c r="I317" s="143">
        <v>29082</v>
      </c>
      <c r="J317" s="341"/>
      <c r="K317" s="341"/>
      <c r="L317" s="341"/>
      <c r="M317" s="341"/>
      <c r="N317" s="341"/>
      <c r="O317" s="341"/>
      <c r="P317" s="341"/>
      <c r="Q317" s="341"/>
      <c r="R317" s="341"/>
      <c r="S317" s="341"/>
      <c r="T317" s="341"/>
    </row>
    <row r="318" spans="1:20" x14ac:dyDescent="0.3">
      <c r="A318" s="471"/>
      <c r="B318" s="465"/>
      <c r="C318" s="380" t="s">
        <v>155</v>
      </c>
      <c r="D318" s="218">
        <v>0.875</v>
      </c>
      <c r="E318" s="122">
        <v>0.873</v>
      </c>
      <c r="F318" s="147">
        <v>0.86099999999999999</v>
      </c>
      <c r="G318" s="218">
        <v>0.95599999999999996</v>
      </c>
      <c r="H318" s="122">
        <v>0.95199999999999996</v>
      </c>
      <c r="I318" s="147">
        <v>0.94607671271299343</v>
      </c>
      <c r="J318" s="45"/>
      <c r="K318" s="341"/>
      <c r="L318" s="341"/>
      <c r="M318" s="341"/>
      <c r="N318" s="341"/>
      <c r="O318" s="341"/>
      <c r="P318" s="341"/>
      <c r="Q318" s="341"/>
      <c r="R318" s="341"/>
      <c r="S318" s="341"/>
      <c r="T318" s="341"/>
    </row>
    <row r="319" spans="1:20" x14ac:dyDescent="0.3">
      <c r="A319" s="471"/>
      <c r="B319" s="380" t="s">
        <v>21</v>
      </c>
      <c r="C319" s="380" t="s">
        <v>22</v>
      </c>
      <c r="D319" s="258">
        <v>352</v>
      </c>
      <c r="E319" s="254">
        <v>325</v>
      </c>
      <c r="F319" s="255">
        <v>306</v>
      </c>
      <c r="G319" s="258">
        <v>1878</v>
      </c>
      <c r="H319" s="254">
        <v>1958</v>
      </c>
      <c r="I319" s="255">
        <v>2485</v>
      </c>
      <c r="J319" s="45"/>
      <c r="K319" s="341"/>
      <c r="L319" s="341"/>
      <c r="M319" s="341"/>
      <c r="N319" s="341"/>
      <c r="O319" s="341"/>
      <c r="P319" s="341"/>
      <c r="Q319" s="341"/>
      <c r="R319" s="341"/>
      <c r="S319" s="341"/>
      <c r="T319" s="341"/>
    </row>
    <row r="320" spans="1:20" x14ac:dyDescent="0.3">
      <c r="A320" s="380" t="s">
        <v>12</v>
      </c>
      <c r="B320" s="381"/>
      <c r="C320" s="381"/>
      <c r="D320" s="258">
        <v>16179</v>
      </c>
      <c r="E320" s="254">
        <v>15591</v>
      </c>
      <c r="F320" s="255">
        <v>13998</v>
      </c>
      <c r="G320" s="258">
        <v>61632</v>
      </c>
      <c r="H320" s="254">
        <v>62990</v>
      </c>
      <c r="I320" s="255">
        <v>68881</v>
      </c>
      <c r="J320" s="45"/>
      <c r="K320" s="341"/>
      <c r="L320" s="341"/>
      <c r="M320" s="341"/>
      <c r="N320" s="341"/>
      <c r="O320" s="341"/>
      <c r="P320" s="341"/>
      <c r="Q320" s="341"/>
      <c r="R320" s="341"/>
      <c r="S320" s="341"/>
      <c r="T320" s="341"/>
    </row>
    <row r="321" spans="1:20" x14ac:dyDescent="0.3">
      <c r="A321" s="383"/>
      <c r="B321" s="93"/>
      <c r="C321" s="193"/>
      <c r="D321" s="98"/>
      <c r="E321" s="99"/>
      <c r="F321" s="149"/>
      <c r="G321" s="98"/>
      <c r="H321" s="99"/>
      <c r="I321" s="149"/>
      <c r="J321" s="341"/>
      <c r="K321" s="341"/>
      <c r="L321" s="341"/>
      <c r="M321" s="341"/>
      <c r="N321" s="341"/>
      <c r="O321" s="341"/>
      <c r="P321" s="341"/>
      <c r="Q321" s="341"/>
      <c r="R321" s="341"/>
      <c r="S321" s="341"/>
      <c r="T321" s="341"/>
    </row>
    <row r="322" spans="1:20" x14ac:dyDescent="0.3">
      <c r="A322" s="466" t="s">
        <v>184</v>
      </c>
      <c r="B322" s="466"/>
      <c r="C322" s="467"/>
      <c r="D322" s="98"/>
      <c r="E322" s="99"/>
      <c r="F322" s="149"/>
      <c r="G322" s="98"/>
      <c r="H322" s="99"/>
      <c r="I322" s="149"/>
      <c r="J322" s="341"/>
      <c r="K322" s="341"/>
      <c r="L322" s="341"/>
      <c r="M322" s="341"/>
      <c r="N322" s="341"/>
      <c r="O322" s="341"/>
      <c r="P322" s="341"/>
      <c r="Q322" s="341"/>
      <c r="R322" s="341"/>
      <c r="S322" s="341"/>
      <c r="T322" s="341"/>
    </row>
    <row r="323" spans="1:20" x14ac:dyDescent="0.3">
      <c r="A323" s="473" t="s">
        <v>185</v>
      </c>
      <c r="B323" s="127" t="s">
        <v>49</v>
      </c>
      <c r="C323" s="127"/>
      <c r="D323" s="126">
        <v>82370</v>
      </c>
      <c r="E323" s="113">
        <v>85170</v>
      </c>
      <c r="F323" s="145">
        <v>88663</v>
      </c>
      <c r="G323" s="126">
        <v>125539</v>
      </c>
      <c r="H323" s="113">
        <v>124151</v>
      </c>
      <c r="I323" s="145">
        <v>123455</v>
      </c>
      <c r="J323" s="341"/>
      <c r="K323" s="341"/>
      <c r="L323" s="341"/>
      <c r="M323" s="341"/>
      <c r="N323" s="341"/>
      <c r="O323" s="341"/>
      <c r="P323" s="341"/>
      <c r="Q323" s="341"/>
      <c r="R323" s="341"/>
      <c r="S323" s="341"/>
      <c r="T323" s="341"/>
    </row>
    <row r="324" spans="1:20" x14ac:dyDescent="0.3">
      <c r="A324" s="473"/>
      <c r="B324" s="340" t="s">
        <v>154</v>
      </c>
      <c r="C324" s="127"/>
      <c r="D324" s="126">
        <v>52372</v>
      </c>
      <c r="E324" s="113">
        <v>55590</v>
      </c>
      <c r="F324" s="145">
        <v>57064</v>
      </c>
      <c r="G324" s="126">
        <v>84354</v>
      </c>
      <c r="H324" s="113">
        <v>84557</v>
      </c>
      <c r="I324" s="145">
        <v>82300</v>
      </c>
      <c r="J324" s="341"/>
      <c r="K324" s="341"/>
      <c r="L324" s="341"/>
      <c r="M324" s="341"/>
      <c r="N324" s="341"/>
      <c r="O324" s="341"/>
      <c r="P324" s="341"/>
      <c r="Q324" s="341"/>
      <c r="R324" s="341"/>
      <c r="S324" s="341"/>
      <c r="T324" s="341"/>
    </row>
    <row r="325" spans="1:20" x14ac:dyDescent="0.3">
      <c r="A325" s="473"/>
      <c r="B325" s="127" t="s">
        <v>155</v>
      </c>
      <c r="C325" s="127"/>
      <c r="D325" s="132">
        <v>0.63581400995508075</v>
      </c>
      <c r="E325" s="112">
        <v>0.65269461077844315</v>
      </c>
      <c r="F325" s="114">
        <v>0.64360556263604884</v>
      </c>
      <c r="G325" s="132">
        <v>0.67193461792749665</v>
      </c>
      <c r="H325" s="112">
        <v>0.68108190832131843</v>
      </c>
      <c r="I325" s="114">
        <v>0.66663966627516102</v>
      </c>
      <c r="J325" s="341"/>
      <c r="K325" s="341"/>
      <c r="L325" s="341"/>
      <c r="M325" s="341"/>
      <c r="N325" s="341"/>
      <c r="O325" s="341"/>
      <c r="P325" s="341"/>
      <c r="Q325" s="341"/>
      <c r="R325" s="341"/>
      <c r="S325" s="341"/>
      <c r="T325" s="341"/>
    </row>
    <row r="326" spans="1:20" x14ac:dyDescent="0.3">
      <c r="A326" s="474" t="s">
        <v>186</v>
      </c>
      <c r="B326" s="268" t="s">
        <v>49</v>
      </c>
      <c r="C326" s="267"/>
      <c r="D326" s="126">
        <v>45720</v>
      </c>
      <c r="E326" s="113">
        <v>47864</v>
      </c>
      <c r="F326" s="145">
        <v>49370</v>
      </c>
      <c r="G326" s="126">
        <v>70453</v>
      </c>
      <c r="H326" s="113">
        <v>70265</v>
      </c>
      <c r="I326" s="145">
        <v>71737</v>
      </c>
      <c r="J326" s="52"/>
      <c r="K326" s="281"/>
      <c r="L326" s="52"/>
      <c r="M326" s="341"/>
      <c r="N326" s="341"/>
      <c r="O326" s="341"/>
      <c r="P326" s="341"/>
      <c r="Q326" s="341"/>
      <c r="R326" s="341"/>
      <c r="S326" s="341"/>
      <c r="T326" s="341"/>
    </row>
    <row r="327" spans="1:20" x14ac:dyDescent="0.3">
      <c r="A327" s="474"/>
      <c r="B327" s="127" t="s">
        <v>154</v>
      </c>
      <c r="C327" s="267"/>
      <c r="D327" s="126">
        <v>30090</v>
      </c>
      <c r="E327" s="113">
        <v>32328</v>
      </c>
      <c r="F327" s="145">
        <v>32707</v>
      </c>
      <c r="G327" s="126">
        <v>48239</v>
      </c>
      <c r="H327" s="113">
        <v>48472</v>
      </c>
      <c r="I327" s="145">
        <v>48550</v>
      </c>
      <c r="J327" s="52"/>
      <c r="K327" s="47"/>
      <c r="L327" s="52"/>
      <c r="M327" s="341"/>
      <c r="N327" s="341"/>
      <c r="O327" s="341"/>
      <c r="P327" s="341"/>
      <c r="Q327" s="341"/>
      <c r="R327" s="341"/>
      <c r="S327" s="341"/>
      <c r="T327" s="341"/>
    </row>
    <row r="328" spans="1:20" x14ac:dyDescent="0.3">
      <c r="A328" s="474"/>
      <c r="B328" s="127" t="s">
        <v>155</v>
      </c>
      <c r="C328" s="267"/>
      <c r="D328" s="132">
        <v>0.65813648293963301</v>
      </c>
      <c r="E328" s="112">
        <v>0.67541367207086744</v>
      </c>
      <c r="F328" s="114">
        <v>0.66248734049017621</v>
      </c>
      <c r="G328" s="132">
        <v>0.68469759981831857</v>
      </c>
      <c r="H328" s="112">
        <v>0.68984558457268907</v>
      </c>
      <c r="I328" s="114">
        <v>0.67677767400365219</v>
      </c>
      <c r="J328" s="52"/>
      <c r="K328" s="47"/>
      <c r="L328" s="52"/>
      <c r="M328" s="341"/>
      <c r="N328" s="341"/>
      <c r="O328" s="341"/>
      <c r="P328" s="341"/>
      <c r="Q328" s="341"/>
      <c r="R328" s="341"/>
      <c r="S328" s="341"/>
      <c r="T328" s="341"/>
    </row>
    <row r="329" spans="1:20" x14ac:dyDescent="0.3">
      <c r="A329" s="281"/>
      <c r="B329" s="341"/>
      <c r="E329" s="341"/>
      <c r="F329" s="341"/>
      <c r="G329" s="341"/>
      <c r="H329" s="341"/>
      <c r="I329" s="341"/>
      <c r="J329" s="341"/>
      <c r="K329" s="341"/>
      <c r="L329" s="341"/>
      <c r="M329" s="341"/>
      <c r="N329" s="341"/>
      <c r="O329" s="341"/>
      <c r="P329" s="341"/>
      <c r="Q329" s="341"/>
      <c r="R329" s="341"/>
      <c r="S329" s="341"/>
      <c r="T329" s="341"/>
    </row>
    <row r="330" spans="1:20" x14ac:dyDescent="0.3">
      <c r="A330" s="281"/>
      <c r="B330" s="341"/>
      <c r="E330" s="341"/>
      <c r="F330" s="341"/>
      <c r="G330" s="341"/>
      <c r="H330" s="341"/>
      <c r="I330" s="341"/>
      <c r="J330" s="341"/>
      <c r="K330" s="341"/>
      <c r="L330" s="341"/>
      <c r="M330" s="341"/>
      <c r="N330" s="341"/>
      <c r="O330" s="341"/>
      <c r="P330" s="341"/>
      <c r="Q330" s="341"/>
      <c r="R330" s="341"/>
      <c r="S330" s="341"/>
      <c r="T330" s="341"/>
    </row>
    <row r="331" spans="1:20" x14ac:dyDescent="0.3">
      <c r="A331" s="281"/>
      <c r="B331" s="341"/>
      <c r="E331" s="341"/>
      <c r="F331" s="341"/>
      <c r="G331" s="341"/>
      <c r="H331" s="341"/>
      <c r="I331" s="341"/>
      <c r="J331" s="341"/>
      <c r="K331" s="341"/>
      <c r="L331" s="341"/>
      <c r="M331" s="341"/>
      <c r="N331" s="341"/>
      <c r="O331" s="341"/>
      <c r="P331" s="341"/>
      <c r="Q331" s="341"/>
      <c r="R331" s="341"/>
      <c r="S331" s="341"/>
      <c r="T331" s="341"/>
    </row>
    <row r="332" spans="1:20" x14ac:dyDescent="0.3">
      <c r="A332" s="281"/>
      <c r="B332" s="341"/>
      <c r="E332" s="341"/>
      <c r="F332" s="341"/>
      <c r="G332" s="341"/>
      <c r="H332" s="341"/>
      <c r="I332" s="341"/>
      <c r="J332" s="341"/>
      <c r="K332" s="341"/>
      <c r="L332" s="341"/>
      <c r="M332" s="341"/>
      <c r="N332" s="341"/>
      <c r="O332" s="341"/>
      <c r="P332" s="341"/>
      <c r="Q332" s="341"/>
      <c r="R332" s="341"/>
      <c r="S332" s="341"/>
      <c r="T332" s="341"/>
    </row>
    <row r="333" spans="1:20" x14ac:dyDescent="0.3">
      <c r="A333" s="281"/>
      <c r="B333" s="341"/>
      <c r="E333" s="341"/>
      <c r="F333" s="341"/>
      <c r="G333" s="341"/>
      <c r="H333" s="341"/>
      <c r="I333" s="341"/>
      <c r="J333" s="341"/>
      <c r="K333" s="341"/>
      <c r="L333" s="341"/>
      <c r="M333" s="341"/>
      <c r="N333" s="341"/>
      <c r="O333" s="341"/>
      <c r="P333" s="341"/>
      <c r="Q333" s="341"/>
      <c r="R333" s="341"/>
      <c r="S333" s="341"/>
      <c r="T333" s="341"/>
    </row>
    <row r="334" spans="1:20" x14ac:dyDescent="0.3">
      <c r="A334" s="281"/>
      <c r="B334" s="341"/>
      <c r="E334" s="341"/>
      <c r="F334" s="341"/>
      <c r="G334" s="341"/>
      <c r="H334" s="341"/>
      <c r="I334" s="341"/>
      <c r="J334" s="341"/>
      <c r="K334" s="341"/>
      <c r="L334" s="341"/>
      <c r="M334" s="341"/>
      <c r="N334" s="341"/>
      <c r="O334" s="341"/>
      <c r="P334" s="341"/>
      <c r="Q334" s="341"/>
      <c r="R334" s="341"/>
      <c r="S334" s="341"/>
      <c r="T334" s="341"/>
    </row>
    <row r="335" spans="1:20" x14ac:dyDescent="0.3">
      <c r="A335" s="281"/>
      <c r="B335" s="341"/>
      <c r="E335" s="341"/>
      <c r="F335" s="341"/>
      <c r="G335" s="341"/>
      <c r="H335" s="341"/>
      <c r="I335" s="341"/>
      <c r="J335" s="341"/>
      <c r="K335" s="341"/>
      <c r="L335" s="341"/>
      <c r="M335" s="341"/>
      <c r="N335" s="341"/>
      <c r="O335" s="341"/>
      <c r="P335" s="341"/>
      <c r="Q335" s="341"/>
      <c r="R335" s="341"/>
      <c r="S335" s="341"/>
      <c r="T335" s="341"/>
    </row>
    <row r="336" spans="1:20" x14ac:dyDescent="0.3">
      <c r="A336" s="281"/>
      <c r="B336" s="341"/>
      <c r="E336" s="341"/>
      <c r="F336" s="341"/>
      <c r="G336" s="341"/>
      <c r="H336" s="341"/>
      <c r="I336" s="341"/>
      <c r="J336" s="341"/>
      <c r="K336" s="341"/>
      <c r="L336" s="341"/>
      <c r="M336" s="341"/>
      <c r="N336" s="341"/>
      <c r="O336" s="341"/>
      <c r="P336" s="341"/>
      <c r="Q336" s="341"/>
      <c r="R336" s="341"/>
      <c r="S336" s="341"/>
      <c r="T336" s="341"/>
    </row>
    <row r="337" spans="1:20" x14ac:dyDescent="0.3">
      <c r="A337" s="281"/>
      <c r="B337" s="341"/>
      <c r="E337" s="341"/>
      <c r="F337" s="341"/>
      <c r="G337" s="341"/>
      <c r="H337" s="341"/>
      <c r="I337" s="341"/>
      <c r="J337" s="341"/>
      <c r="K337" s="341"/>
      <c r="L337" s="341"/>
      <c r="M337" s="341"/>
      <c r="N337" s="341"/>
      <c r="O337" s="341"/>
      <c r="P337" s="341"/>
      <c r="Q337" s="341"/>
      <c r="R337" s="341"/>
      <c r="S337" s="341"/>
      <c r="T337" s="341"/>
    </row>
  </sheetData>
  <mergeCells count="113">
    <mergeCell ref="A3:C3"/>
    <mergeCell ref="A243:A262"/>
    <mergeCell ref="B243:B245"/>
    <mergeCell ref="B246:B248"/>
    <mergeCell ref="B249:B251"/>
    <mergeCell ref="B252:B254"/>
    <mergeCell ref="B255:B257"/>
    <mergeCell ref="B258:B260"/>
    <mergeCell ref="A223:A242"/>
    <mergeCell ref="B223:B225"/>
    <mergeCell ref="B226:B228"/>
    <mergeCell ref="B229:B231"/>
    <mergeCell ref="B232:B234"/>
    <mergeCell ref="B235:B237"/>
    <mergeCell ref="B238:B240"/>
    <mergeCell ref="A203:A222"/>
    <mergeCell ref="B203:B205"/>
    <mergeCell ref="B206:B208"/>
    <mergeCell ref="B209:B211"/>
    <mergeCell ref="B212:B214"/>
    <mergeCell ref="B215:B217"/>
    <mergeCell ref="B218:B220"/>
    <mergeCell ref="A183:A202"/>
    <mergeCell ref="A8:C8"/>
    <mergeCell ref="A323:A325"/>
    <mergeCell ref="A326:A328"/>
    <mergeCell ref="A85:A87"/>
    <mergeCell ref="A84:C84"/>
    <mergeCell ref="A88:A90"/>
    <mergeCell ref="A91:A93"/>
    <mergeCell ref="A94:A96"/>
    <mergeCell ref="B140:B142"/>
    <mergeCell ref="B143:B145"/>
    <mergeCell ref="B146:B148"/>
    <mergeCell ref="B149:B151"/>
    <mergeCell ref="B152:B154"/>
    <mergeCell ref="A322:C322"/>
    <mergeCell ref="A140:A159"/>
    <mergeCell ref="A160:A179"/>
    <mergeCell ref="B160:B162"/>
    <mergeCell ref="B163:B165"/>
    <mergeCell ref="B166:B168"/>
    <mergeCell ref="B169:B171"/>
    <mergeCell ref="B172:B174"/>
    <mergeCell ref="B183:B185"/>
    <mergeCell ref="B186:B188"/>
    <mergeCell ref="B189:B191"/>
    <mergeCell ref="B192:B194"/>
    <mergeCell ref="A99:C99"/>
    <mergeCell ref="B313:B315"/>
    <mergeCell ref="B316:B318"/>
    <mergeCell ref="A286:A288"/>
    <mergeCell ref="A289:A291"/>
    <mergeCell ref="A292:A294"/>
    <mergeCell ref="A295:A297"/>
    <mergeCell ref="A298:A300"/>
    <mergeCell ref="A301:A303"/>
    <mergeCell ref="A304:A306"/>
    <mergeCell ref="A307:A309"/>
    <mergeCell ref="B195:B197"/>
    <mergeCell ref="B198:B200"/>
    <mergeCell ref="B135:B137"/>
    <mergeCell ref="B155:B157"/>
    <mergeCell ref="B175:B177"/>
    <mergeCell ref="A182:C182"/>
    <mergeCell ref="A79:A81"/>
    <mergeCell ref="A70:A72"/>
    <mergeCell ref="A276:A278"/>
    <mergeCell ref="A34:A36"/>
    <mergeCell ref="A313:A319"/>
    <mergeCell ref="B115:B117"/>
    <mergeCell ref="A18:C18"/>
    <mergeCell ref="A41:C41"/>
    <mergeCell ref="A57:C57"/>
    <mergeCell ref="A282:C282"/>
    <mergeCell ref="A283:A285"/>
    <mergeCell ref="B126:B128"/>
    <mergeCell ref="B129:B131"/>
    <mergeCell ref="B132:B134"/>
    <mergeCell ref="B100:B102"/>
    <mergeCell ref="B103:B105"/>
    <mergeCell ref="B106:B108"/>
    <mergeCell ref="B109:B111"/>
    <mergeCell ref="B112:B114"/>
    <mergeCell ref="A273:A275"/>
    <mergeCell ref="B120:B122"/>
    <mergeCell ref="B123:B125"/>
    <mergeCell ref="A75:C75"/>
    <mergeCell ref="A312:C312"/>
    <mergeCell ref="A39:I39"/>
    <mergeCell ref="A1:C2"/>
    <mergeCell ref="D1:I1"/>
    <mergeCell ref="A267:A269"/>
    <mergeCell ref="A270:A272"/>
    <mergeCell ref="A266:C266"/>
    <mergeCell ref="A9:A11"/>
    <mergeCell ref="A64:A66"/>
    <mergeCell ref="A100:A119"/>
    <mergeCell ref="A120:A139"/>
    <mergeCell ref="A61:A63"/>
    <mergeCell ref="A19:A21"/>
    <mergeCell ref="A22:A24"/>
    <mergeCell ref="A25:A27"/>
    <mergeCell ref="A28:A30"/>
    <mergeCell ref="A31:A33"/>
    <mergeCell ref="A42:A44"/>
    <mergeCell ref="A45:A47"/>
    <mergeCell ref="A48:A50"/>
    <mergeCell ref="A51:A53"/>
    <mergeCell ref="A67:A69"/>
    <mergeCell ref="A58:A60"/>
    <mergeCell ref="A12:A14"/>
    <mergeCell ref="A76:A7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0004-97F7-4C14-B95A-66B08B37B103}">
  <dimension ref="A2:W129"/>
  <sheetViews>
    <sheetView workbookViewId="0">
      <pane xSplit="2" ySplit="4" topLeftCell="J5" activePane="bottomRight" state="frozen"/>
      <selection pane="topRight" activeCell="C1" sqref="C1"/>
      <selection pane="bottomLeft" activeCell="A5" sqref="A5"/>
      <selection pane="bottomRight" activeCell="M1" sqref="M1"/>
    </sheetView>
  </sheetViews>
  <sheetFormatPr defaultColWidth="8.88671875" defaultRowHeight="14.4" x14ac:dyDescent="0.3"/>
  <cols>
    <col min="1" max="1" width="43.44140625" style="62" customWidth="1"/>
    <col min="2" max="2" width="17.88671875" style="62" customWidth="1"/>
    <col min="3" max="3" width="13.5546875" style="62" bestFit="1" customWidth="1"/>
    <col min="4" max="4" width="14.5546875" style="62" bestFit="1" customWidth="1"/>
    <col min="5" max="5" width="17.6640625" style="62" customWidth="1"/>
    <col min="6" max="6" width="17.6640625" style="62" bestFit="1" customWidth="1"/>
    <col min="7" max="7" width="14.5546875" style="62" bestFit="1" customWidth="1"/>
    <col min="8" max="8" width="17.6640625" style="62" customWidth="1"/>
    <col min="9" max="9" width="17.6640625" style="62" bestFit="1" customWidth="1"/>
    <col min="10" max="10" width="10.88671875" style="62" bestFit="1" customWidth="1"/>
    <col min="11" max="11" width="17.6640625" style="62" customWidth="1"/>
    <col min="12" max="12" width="11.33203125" style="62" bestFit="1" customWidth="1"/>
    <col min="13" max="13" width="14.5546875" style="62" bestFit="1" customWidth="1"/>
    <col min="14" max="14" width="15.109375" style="62" customWidth="1"/>
    <col min="15" max="15" width="15.109375" style="46" customWidth="1"/>
    <col min="16" max="16" width="15.109375" style="62" customWidth="1"/>
    <col min="17" max="17" width="15.109375" style="46" customWidth="1"/>
    <col min="18" max="18" width="15.109375" style="62" customWidth="1"/>
    <col min="19" max="19" width="15.109375" style="46" customWidth="1"/>
    <col min="20" max="20" width="15.109375" style="62" customWidth="1"/>
    <col min="21" max="21" width="15.109375" style="46" customWidth="1"/>
    <col min="22" max="22" width="15.109375" style="62" customWidth="1"/>
    <col min="23" max="23" width="15.109375" style="46" customWidth="1"/>
    <col min="24" max="24" width="9" style="62" bestFit="1" customWidth="1"/>
    <col min="25" max="25" width="8.88671875" style="62" bestFit="1" customWidth="1"/>
    <col min="26" max="16384" width="8.88671875" style="62"/>
  </cols>
  <sheetData>
    <row r="2" spans="1:23" x14ac:dyDescent="0.3">
      <c r="C2" s="477" t="s">
        <v>1</v>
      </c>
      <c r="D2" s="478"/>
      <c r="E2" s="478"/>
      <c r="F2" s="478"/>
      <c r="G2" s="478"/>
      <c r="H2" s="478"/>
      <c r="I2" s="478"/>
      <c r="J2" s="477" t="s">
        <v>187</v>
      </c>
      <c r="K2" s="478"/>
      <c r="L2" s="478"/>
      <c r="M2" s="478"/>
      <c r="N2" s="478"/>
      <c r="O2" s="478"/>
      <c r="P2" s="478"/>
      <c r="Q2" s="478"/>
      <c r="R2" s="478"/>
      <c r="S2" s="478"/>
      <c r="T2" s="478"/>
      <c r="U2" s="478"/>
    </row>
    <row r="3" spans="1:23" x14ac:dyDescent="0.3">
      <c r="C3" s="384" t="s">
        <v>2</v>
      </c>
      <c r="D3" s="479" t="s">
        <v>3</v>
      </c>
      <c r="E3" s="480"/>
      <c r="F3" s="480"/>
      <c r="G3" s="479" t="s">
        <v>4</v>
      </c>
      <c r="H3" s="480"/>
      <c r="I3" s="480"/>
      <c r="J3" s="479" t="s">
        <v>152</v>
      </c>
      <c r="K3" s="479"/>
      <c r="L3" s="479" t="s">
        <v>63</v>
      </c>
      <c r="M3" s="479"/>
      <c r="N3" s="479" t="s">
        <v>96</v>
      </c>
      <c r="O3" s="479"/>
      <c r="P3" s="479" t="s">
        <v>64</v>
      </c>
      <c r="Q3" s="479"/>
      <c r="R3" s="479" t="s">
        <v>97</v>
      </c>
      <c r="S3" s="479"/>
      <c r="T3" s="479" t="s">
        <v>65</v>
      </c>
      <c r="U3" s="479"/>
      <c r="V3" s="479" t="s">
        <v>98</v>
      </c>
      <c r="W3" s="479"/>
    </row>
    <row r="4" spans="1:23" ht="41.25" customHeight="1" x14ac:dyDescent="0.3">
      <c r="C4" s="384" t="s">
        <v>5</v>
      </c>
      <c r="D4" s="384" t="s">
        <v>5</v>
      </c>
      <c r="E4" s="87" t="s">
        <v>188</v>
      </c>
      <c r="F4" s="87" t="s">
        <v>189</v>
      </c>
      <c r="G4" s="384" t="s">
        <v>5</v>
      </c>
      <c r="H4" s="87" t="s">
        <v>188</v>
      </c>
      <c r="I4" s="87" t="s">
        <v>189</v>
      </c>
      <c r="J4" s="384" t="s">
        <v>5</v>
      </c>
      <c r="K4" s="87" t="s">
        <v>189</v>
      </c>
      <c r="L4" s="384" t="s">
        <v>5</v>
      </c>
      <c r="M4" s="87" t="s">
        <v>189</v>
      </c>
      <c r="N4" s="384" t="s">
        <v>5</v>
      </c>
      <c r="O4" s="87" t="s">
        <v>189</v>
      </c>
      <c r="P4" s="384" t="s">
        <v>5</v>
      </c>
      <c r="Q4" s="87" t="s">
        <v>189</v>
      </c>
      <c r="R4" s="384" t="s">
        <v>5</v>
      </c>
      <c r="S4" s="87" t="s">
        <v>189</v>
      </c>
      <c r="T4" s="384" t="s">
        <v>5</v>
      </c>
      <c r="U4" s="87" t="s">
        <v>189</v>
      </c>
      <c r="V4" s="384" t="s">
        <v>5</v>
      </c>
      <c r="W4" s="87" t="s">
        <v>189</v>
      </c>
    </row>
    <row r="5" spans="1:23" x14ac:dyDescent="0.3">
      <c r="A5" s="63" t="s">
        <v>190</v>
      </c>
      <c r="B5" s="63"/>
      <c r="C5" s="64">
        <v>50722</v>
      </c>
      <c r="D5" s="64">
        <v>48775</v>
      </c>
      <c r="E5" s="65">
        <v>-1947</v>
      </c>
      <c r="F5" s="66">
        <v>-3.8385710342652105E-2</v>
      </c>
      <c r="G5" s="64">
        <v>44883</v>
      </c>
      <c r="H5" s="65">
        <v>-3892</v>
      </c>
      <c r="I5" s="66">
        <v>-7.9794976934905171E-2</v>
      </c>
      <c r="J5" s="67">
        <v>9539</v>
      </c>
      <c r="L5" s="67">
        <v>47556</v>
      </c>
      <c r="N5" s="67">
        <v>3166</v>
      </c>
      <c r="O5" s="46">
        <v>-0.66800000000000004</v>
      </c>
      <c r="P5" s="67">
        <v>44906</v>
      </c>
      <c r="Q5" s="46">
        <v>-5.6000000000000001E-2</v>
      </c>
      <c r="R5" s="67">
        <v>3869</v>
      </c>
      <c r="S5" s="46">
        <v>0.222</v>
      </c>
      <c r="T5" s="67">
        <v>41340</v>
      </c>
      <c r="U5" s="46">
        <v>-7.9000000000000001E-2</v>
      </c>
      <c r="V5" s="67">
        <v>3543</v>
      </c>
      <c r="W5" s="46">
        <v>-8.4000000000000005E-2</v>
      </c>
    </row>
    <row r="6" spans="1:23" x14ac:dyDescent="0.3">
      <c r="A6" s="63" t="s">
        <v>191</v>
      </c>
      <c r="B6" s="63"/>
      <c r="C6" s="64">
        <v>147575</v>
      </c>
      <c r="D6" s="64">
        <v>145202</v>
      </c>
      <c r="E6" s="65">
        <v>-2373</v>
      </c>
      <c r="F6" s="66">
        <v>-1.6079959342707097E-2</v>
      </c>
      <c r="G6" s="64">
        <v>143355</v>
      </c>
      <c r="H6" s="65">
        <v>-1847</v>
      </c>
      <c r="I6" s="66">
        <v>-1.2720210465420587E-2</v>
      </c>
      <c r="J6" s="67">
        <v>173199</v>
      </c>
      <c r="L6" s="67">
        <v>140616</v>
      </c>
      <c r="N6" s="67">
        <v>175866</v>
      </c>
      <c r="O6" s="46">
        <v>1.4999999999999999E-2</v>
      </c>
      <c r="P6" s="67">
        <v>139217</v>
      </c>
      <c r="Q6" s="46">
        <v>-0.01</v>
      </c>
      <c r="R6" s="67">
        <v>172137</v>
      </c>
      <c r="S6" s="46">
        <v>-2.1000000000000001E-2</v>
      </c>
      <c r="T6" s="67">
        <v>135966</v>
      </c>
      <c r="U6" s="46">
        <v>-2.3E-2</v>
      </c>
      <c r="V6" s="67">
        <v>163497</v>
      </c>
      <c r="W6" s="46">
        <v>-0.05</v>
      </c>
    </row>
    <row r="7" spans="1:23" x14ac:dyDescent="0.3">
      <c r="A7" s="63" t="s">
        <v>192</v>
      </c>
      <c r="B7" s="63"/>
      <c r="C7" s="64">
        <v>27741</v>
      </c>
      <c r="D7" s="64">
        <v>27650</v>
      </c>
      <c r="E7" s="65">
        <v>-91</v>
      </c>
      <c r="F7" s="66">
        <v>-3.2803431743628564E-3</v>
      </c>
      <c r="G7" s="64">
        <v>27584</v>
      </c>
      <c r="H7" s="65">
        <v>-66</v>
      </c>
      <c r="I7" s="66">
        <v>-2.3869801084990959E-3</v>
      </c>
      <c r="J7" s="67">
        <v>9545</v>
      </c>
      <c r="L7" s="67">
        <v>19601</v>
      </c>
      <c r="N7" s="67">
        <v>8738</v>
      </c>
      <c r="O7" s="46">
        <v>-8.5000000000000006E-2</v>
      </c>
      <c r="P7" s="67">
        <v>18976</v>
      </c>
      <c r="Q7" s="46">
        <v>-3.2000000000000001E-2</v>
      </c>
      <c r="R7" s="67">
        <v>9243</v>
      </c>
      <c r="S7" s="46">
        <v>5.8000000000000003E-2</v>
      </c>
      <c r="T7" s="67">
        <v>17607</v>
      </c>
      <c r="U7" s="46">
        <v>-7.1999999999999995E-2</v>
      </c>
      <c r="V7" s="67">
        <v>10643</v>
      </c>
      <c r="W7" s="46">
        <v>0.151</v>
      </c>
    </row>
    <row r="8" spans="1:23" x14ac:dyDescent="0.3">
      <c r="A8" s="63" t="s">
        <v>12</v>
      </c>
      <c r="B8" s="63"/>
      <c r="C8" s="64">
        <v>226038</v>
      </c>
      <c r="D8" s="64">
        <v>221627</v>
      </c>
      <c r="E8" s="65">
        <v>-4411</v>
      </c>
      <c r="F8" s="66">
        <v>-1.951441792972863E-2</v>
      </c>
      <c r="G8" s="64">
        <v>215822</v>
      </c>
      <c r="H8" s="65">
        <v>-5805</v>
      </c>
      <c r="I8" s="66">
        <v>-2.6192657031859835E-2</v>
      </c>
      <c r="J8" s="67">
        <v>192283</v>
      </c>
      <c r="L8" s="67">
        <v>207773</v>
      </c>
      <c r="N8" s="67">
        <v>187770</v>
      </c>
      <c r="O8" s="46">
        <v>-2.3E-2</v>
      </c>
      <c r="P8" s="67">
        <v>203099</v>
      </c>
      <c r="Q8" s="46">
        <v>-2.1999999999999999E-2</v>
      </c>
      <c r="R8" s="67">
        <v>185249</v>
      </c>
      <c r="S8" s="46">
        <v>-1.2999999999999999E-2</v>
      </c>
      <c r="T8" s="67">
        <v>194913</v>
      </c>
      <c r="U8" s="46">
        <v>-0.04</v>
      </c>
      <c r="V8" s="67">
        <v>177683</v>
      </c>
      <c r="W8" s="46">
        <v>-4.1000000000000002E-2</v>
      </c>
    </row>
    <row r="9" spans="1:23" x14ac:dyDescent="0.3">
      <c r="A9" s="63" t="s">
        <v>193</v>
      </c>
      <c r="B9" s="63"/>
      <c r="C9" s="64">
        <f>SUM(C6:C7)</f>
        <v>175316</v>
      </c>
      <c r="D9" s="64">
        <f>SUM(D6:D7)</f>
        <v>172852</v>
      </c>
      <c r="E9" s="65">
        <f>D9-C9</f>
        <v>-2464</v>
      </c>
      <c r="F9" s="66">
        <f>(D9-C9)/C9</f>
        <v>-1.4054621369412946E-2</v>
      </c>
      <c r="G9" s="64">
        <f>SUM(G6:G7)</f>
        <v>170939</v>
      </c>
      <c r="H9" s="65">
        <f>G9-D9</f>
        <v>-1913</v>
      </c>
      <c r="I9" s="66">
        <f>(G9-D9)/D9</f>
        <v>-1.1067271422951427E-2</v>
      </c>
      <c r="J9" s="67">
        <f>SUM(J6:J7)</f>
        <v>182744</v>
      </c>
      <c r="L9" s="67">
        <f>SUM(L6:L7)</f>
        <v>160217</v>
      </c>
      <c r="N9" s="67">
        <f>SUM(N6:N7)</f>
        <v>184604</v>
      </c>
      <c r="O9" s="46">
        <f>(N9-J9)/J9</f>
        <v>1.0178172744385589E-2</v>
      </c>
      <c r="P9" s="67">
        <f>SUM(P6:P7)</f>
        <v>158193</v>
      </c>
      <c r="Q9" s="46">
        <f>(P9-L9)/L9</f>
        <v>-1.2632866674572611E-2</v>
      </c>
      <c r="R9" s="67">
        <f>SUM(R6:R7)</f>
        <v>181380</v>
      </c>
      <c r="S9" s="46">
        <f>(R9-N9)/N9</f>
        <v>-1.7464410305302162E-2</v>
      </c>
      <c r="T9" s="67">
        <f>SUM(T6:T7)</f>
        <v>153573</v>
      </c>
      <c r="U9" s="46">
        <f>(T9-P9)/P9</f>
        <v>-2.9204832072215584E-2</v>
      </c>
      <c r="V9" s="67">
        <f>SUM(V6:V7)</f>
        <v>174140</v>
      </c>
      <c r="W9" s="46">
        <f>(V9-R9)/R9</f>
        <v>-3.9916198037269819E-2</v>
      </c>
    </row>
    <row r="10" spans="1:23" x14ac:dyDescent="0.3">
      <c r="A10" s="63"/>
      <c r="B10" s="64"/>
      <c r="C10" s="64"/>
      <c r="D10" s="65"/>
      <c r="E10" s="66"/>
      <c r="F10" s="64"/>
      <c r="G10" s="65"/>
      <c r="H10" s="66"/>
    </row>
    <row r="11" spans="1:23" x14ac:dyDescent="0.3">
      <c r="A11" s="481" t="s">
        <v>192</v>
      </c>
      <c r="B11" s="62" t="s">
        <v>37</v>
      </c>
      <c r="C11" s="67">
        <v>1704</v>
      </c>
      <c r="D11" s="67">
        <v>1756</v>
      </c>
      <c r="E11" s="62">
        <v>52</v>
      </c>
      <c r="F11" s="68">
        <v>3.1E-2</v>
      </c>
      <c r="G11" s="67">
        <v>1457</v>
      </c>
      <c r="H11" s="62">
        <v>-299</v>
      </c>
      <c r="I11" s="68">
        <v>-0.17</v>
      </c>
      <c r="J11" s="62">
        <v>603</v>
      </c>
      <c r="K11" s="69"/>
      <c r="L11" s="67">
        <v>1037</v>
      </c>
      <c r="N11" s="62">
        <v>589</v>
      </c>
      <c r="O11" s="46">
        <v>-2.3E-2</v>
      </c>
      <c r="P11" s="67">
        <v>1045</v>
      </c>
      <c r="Q11" s="46">
        <v>8.0000000000000002E-3</v>
      </c>
      <c r="R11" s="62">
        <v>618</v>
      </c>
      <c r="S11" s="46">
        <v>4.9000000000000002E-2</v>
      </c>
      <c r="T11" s="62">
        <v>837</v>
      </c>
      <c r="U11" s="46">
        <v>-0.19900000000000001</v>
      </c>
      <c r="V11" s="62">
        <v>558</v>
      </c>
      <c r="W11" s="46">
        <v>-9.7000000000000003E-2</v>
      </c>
    </row>
    <row r="12" spans="1:23" x14ac:dyDescent="0.3">
      <c r="A12" s="481"/>
      <c r="B12" s="62" t="s">
        <v>38</v>
      </c>
      <c r="C12" s="67">
        <v>8434</v>
      </c>
      <c r="D12" s="67">
        <v>8388</v>
      </c>
      <c r="E12" s="62">
        <v>-46</v>
      </c>
      <c r="F12" s="68">
        <v>-5.0000000000000001E-3</v>
      </c>
      <c r="G12" s="67">
        <v>8068</v>
      </c>
      <c r="H12" s="62">
        <v>-320</v>
      </c>
      <c r="I12" s="68">
        <v>-3.7999999999999999E-2</v>
      </c>
      <c r="J12" s="67">
        <v>3304</v>
      </c>
      <c r="K12" s="69"/>
      <c r="L12" s="67">
        <v>6067</v>
      </c>
      <c r="N12" s="67">
        <v>2983</v>
      </c>
      <c r="O12" s="46">
        <v>-9.7000000000000003E-2</v>
      </c>
      <c r="P12" s="67">
        <v>5829</v>
      </c>
      <c r="Q12" s="46">
        <v>-3.9E-2</v>
      </c>
      <c r="R12" s="67">
        <v>3157</v>
      </c>
      <c r="S12" s="46">
        <v>5.8000000000000003E-2</v>
      </c>
      <c r="T12" s="67">
        <v>5451</v>
      </c>
      <c r="U12" s="46">
        <v>-6.5000000000000002E-2</v>
      </c>
      <c r="V12" s="67">
        <v>3317</v>
      </c>
      <c r="W12" s="46">
        <v>5.0999999999999997E-2</v>
      </c>
    </row>
    <row r="13" spans="1:23" x14ac:dyDescent="0.3">
      <c r="A13" s="481"/>
      <c r="B13" s="62" t="s">
        <v>31</v>
      </c>
      <c r="C13" s="67">
        <v>2254</v>
      </c>
      <c r="D13" s="67">
        <v>2203</v>
      </c>
      <c r="E13" s="62">
        <v>-51</v>
      </c>
      <c r="F13" s="68">
        <v>-2.3E-2</v>
      </c>
      <c r="G13" s="67">
        <v>1911</v>
      </c>
      <c r="H13" s="62">
        <v>-292</v>
      </c>
      <c r="I13" s="68">
        <v>-0.13300000000000001</v>
      </c>
      <c r="J13" s="62">
        <v>816</v>
      </c>
      <c r="K13" s="69"/>
      <c r="L13" s="67">
        <v>1021</v>
      </c>
      <c r="N13" s="62">
        <v>911</v>
      </c>
      <c r="O13" s="46">
        <v>0.11600000000000001</v>
      </c>
      <c r="P13" s="67">
        <v>1102</v>
      </c>
      <c r="Q13" s="46">
        <v>7.9000000000000001E-2</v>
      </c>
      <c r="R13" s="62">
        <v>769</v>
      </c>
      <c r="S13" s="46">
        <v>-0.156</v>
      </c>
      <c r="T13" s="62">
        <v>832</v>
      </c>
      <c r="U13" s="46">
        <v>-0.245</v>
      </c>
      <c r="V13" s="62">
        <v>806</v>
      </c>
      <c r="W13" s="46">
        <v>4.8000000000000001E-2</v>
      </c>
    </row>
    <row r="14" spans="1:23" x14ac:dyDescent="0.3">
      <c r="A14" s="481"/>
      <c r="B14" s="62" t="s">
        <v>32</v>
      </c>
      <c r="C14" s="67">
        <v>15349</v>
      </c>
      <c r="D14" s="67">
        <v>15303</v>
      </c>
      <c r="E14" s="62">
        <v>-46</v>
      </c>
      <c r="F14" s="68">
        <v>-3.0000000000000001E-3</v>
      </c>
      <c r="G14" s="67">
        <v>16148</v>
      </c>
      <c r="H14" s="62">
        <v>845</v>
      </c>
      <c r="I14" s="68">
        <v>5.5E-2</v>
      </c>
      <c r="J14" s="67">
        <v>4822</v>
      </c>
      <c r="K14" s="69"/>
      <c r="L14" s="67">
        <v>11476</v>
      </c>
      <c r="N14" s="67">
        <v>4255</v>
      </c>
      <c r="O14" s="46">
        <v>-0.11799999999999999</v>
      </c>
      <c r="P14" s="67">
        <v>11000</v>
      </c>
      <c r="Q14" s="46">
        <v>-4.1000000000000002E-2</v>
      </c>
      <c r="R14" s="67">
        <v>4699</v>
      </c>
      <c r="S14" s="46">
        <v>0.104</v>
      </c>
      <c r="T14" s="67">
        <v>10487</v>
      </c>
      <c r="U14" s="46">
        <v>-4.7E-2</v>
      </c>
      <c r="V14" s="67">
        <v>5962</v>
      </c>
      <c r="W14" s="46">
        <v>0.26900000000000002</v>
      </c>
    </row>
    <row r="15" spans="1:23" x14ac:dyDescent="0.3">
      <c r="A15" s="480" t="s">
        <v>12</v>
      </c>
      <c r="B15" s="480"/>
      <c r="C15" s="67">
        <v>27741</v>
      </c>
      <c r="D15" s="67">
        <v>27650</v>
      </c>
      <c r="E15" s="62">
        <v>-91</v>
      </c>
      <c r="F15" s="68">
        <v>-3.0000000000000001E-3</v>
      </c>
      <c r="G15" s="67">
        <v>27584</v>
      </c>
      <c r="H15" s="62">
        <v>-66</v>
      </c>
      <c r="I15" s="68">
        <v>-2E-3</v>
      </c>
      <c r="J15" s="62">
        <f>SUM(J11:J14)</f>
        <v>9545</v>
      </c>
      <c r="L15" s="62">
        <f>SUM(L11:L14)</f>
        <v>19601</v>
      </c>
      <c r="N15" s="62">
        <f>SUM(N11:N14)</f>
        <v>8738</v>
      </c>
      <c r="O15" s="46">
        <f>(N15-J15)/J15</f>
        <v>-8.4546883184913574E-2</v>
      </c>
      <c r="P15" s="62">
        <f>SUM(P11:P14)</f>
        <v>18976</v>
      </c>
      <c r="Q15" s="46">
        <f>(P15-L15)/L15</f>
        <v>-3.188612825876231E-2</v>
      </c>
      <c r="R15" s="62">
        <f>SUM(R11:R14)</f>
        <v>9243</v>
      </c>
      <c r="S15" s="46">
        <f>(R15-N15)/N15</f>
        <v>5.77935454337377E-2</v>
      </c>
      <c r="T15" s="62">
        <f>SUM(T11:T14)</f>
        <v>17607</v>
      </c>
      <c r="U15" s="46">
        <f>(T15-P15)/P15</f>
        <v>-7.2143760539629009E-2</v>
      </c>
      <c r="V15" s="62">
        <f>SUM(V11:V14)</f>
        <v>10643</v>
      </c>
      <c r="W15" s="46">
        <f>(V15-R15)/R15</f>
        <v>0.15146597425078437</v>
      </c>
    </row>
    <row r="16" spans="1:23" x14ac:dyDescent="0.3">
      <c r="A16" s="63"/>
      <c r="B16" s="64"/>
      <c r="C16" s="64"/>
      <c r="D16" s="65"/>
      <c r="E16" s="66"/>
      <c r="F16" s="64"/>
      <c r="G16" s="65"/>
      <c r="H16" s="66"/>
    </row>
    <row r="17" spans="1:23" x14ac:dyDescent="0.3">
      <c r="T17" s="62" t="s">
        <v>194</v>
      </c>
    </row>
    <row r="18" spans="1:23" x14ac:dyDescent="0.3">
      <c r="A18" s="63" t="s">
        <v>190</v>
      </c>
      <c r="B18" s="63"/>
      <c r="C18" s="64">
        <v>830088</v>
      </c>
      <c r="D18" s="64">
        <v>825133</v>
      </c>
      <c r="E18" s="65">
        <v>-4955</v>
      </c>
      <c r="F18" s="66">
        <v>-5.9692466340918069E-3</v>
      </c>
      <c r="G18" s="64">
        <v>719018</v>
      </c>
      <c r="H18" s="65">
        <v>-106115</v>
      </c>
      <c r="I18" s="66">
        <v>-0.12860350997960329</v>
      </c>
      <c r="J18" s="67">
        <v>218906</v>
      </c>
      <c r="K18" s="69"/>
      <c r="L18" s="67">
        <v>702817</v>
      </c>
      <c r="N18" s="67">
        <v>127271</v>
      </c>
      <c r="O18" s="46">
        <v>-0.41899999999999998</v>
      </c>
      <c r="P18" s="67">
        <v>704183</v>
      </c>
      <c r="Q18" s="46">
        <v>2E-3</v>
      </c>
      <c r="R18" s="67">
        <v>120950</v>
      </c>
      <c r="S18" s="46">
        <v>-0.05</v>
      </c>
      <c r="T18" s="67">
        <v>611449</v>
      </c>
      <c r="U18" s="46">
        <v>-0.13200000000000001</v>
      </c>
      <c r="V18" s="67">
        <v>107569</v>
      </c>
      <c r="W18" s="46">
        <v>-0.111</v>
      </c>
    </row>
    <row r="19" spans="1:23" x14ac:dyDescent="0.3">
      <c r="A19" s="63" t="s">
        <v>195</v>
      </c>
      <c r="B19" s="63"/>
      <c r="C19" s="64">
        <v>2615124</v>
      </c>
      <c r="D19" s="64">
        <v>2571554</v>
      </c>
      <c r="E19" s="65">
        <v>-43570</v>
      </c>
      <c r="F19" s="66">
        <v>-1.6660777844568746E-2</v>
      </c>
      <c r="G19" s="64">
        <v>2460951</v>
      </c>
      <c r="H19" s="65">
        <v>-110603</v>
      </c>
      <c r="I19" s="66">
        <v>-4.301017983678352E-2</v>
      </c>
      <c r="J19" s="67">
        <v>2757033</v>
      </c>
      <c r="K19" s="69"/>
      <c r="L19" s="67">
        <v>2374636</v>
      </c>
      <c r="N19" s="67">
        <v>2796915</v>
      </c>
      <c r="O19" s="46">
        <v>1.4E-2</v>
      </c>
      <c r="P19" s="67">
        <v>2336766</v>
      </c>
      <c r="Q19" s="46">
        <v>-1.6E-2</v>
      </c>
      <c r="R19" s="67">
        <v>2772572</v>
      </c>
      <c r="S19" s="46">
        <v>-8.9999999999999993E-3</v>
      </c>
      <c r="T19" s="67">
        <v>2228357</v>
      </c>
      <c r="U19" s="46">
        <v>-4.5999999999999999E-2</v>
      </c>
      <c r="V19" s="67">
        <v>2565064</v>
      </c>
      <c r="W19" s="46">
        <v>-7.4999999999999997E-2</v>
      </c>
    </row>
    <row r="20" spans="1:23" x14ac:dyDescent="0.3">
      <c r="A20" s="63" t="s">
        <v>196</v>
      </c>
      <c r="B20" s="63"/>
      <c r="C20" s="64">
        <v>615913</v>
      </c>
      <c r="D20" s="64">
        <v>598118</v>
      </c>
      <c r="E20" s="65">
        <v>-17795</v>
      </c>
      <c r="F20" s="66">
        <v>-2.8892067548501169E-2</v>
      </c>
      <c r="G20" s="64">
        <v>527714</v>
      </c>
      <c r="H20" s="65">
        <v>-70404</v>
      </c>
      <c r="I20" s="66">
        <v>-0.11770921456970029</v>
      </c>
      <c r="J20" s="67">
        <v>291472</v>
      </c>
      <c r="K20" s="69"/>
      <c r="L20" s="67">
        <v>436393</v>
      </c>
      <c r="N20" s="67">
        <v>277969</v>
      </c>
      <c r="O20" s="46">
        <v>-4.5999999999999999E-2</v>
      </c>
      <c r="P20" s="67">
        <v>423250</v>
      </c>
      <c r="Q20" s="46">
        <v>-0.03</v>
      </c>
      <c r="R20" s="67">
        <v>269340</v>
      </c>
      <c r="S20" s="46">
        <v>-3.1E-2</v>
      </c>
      <c r="T20" s="67">
        <v>373222</v>
      </c>
      <c r="U20" s="46">
        <v>-0.11799999999999999</v>
      </c>
      <c r="V20" s="67">
        <v>234413</v>
      </c>
      <c r="W20" s="46">
        <v>-0.13</v>
      </c>
    </row>
    <row r="21" spans="1:23" x14ac:dyDescent="0.3">
      <c r="A21" s="63" t="s">
        <v>12</v>
      </c>
      <c r="B21" s="63"/>
      <c r="C21" s="64">
        <v>4061125</v>
      </c>
      <c r="D21" s="64">
        <v>3994805</v>
      </c>
      <c r="E21" s="65">
        <v>-66320</v>
      </c>
      <c r="F21" s="66">
        <v>-1.6330450306257502E-2</v>
      </c>
      <c r="G21" s="64">
        <v>3707683</v>
      </c>
      <c r="H21" s="65">
        <v>-287122</v>
      </c>
      <c r="I21" s="66">
        <v>-7.1873846157697305E-2</v>
      </c>
      <c r="J21" s="67">
        <v>3267411</v>
      </c>
      <c r="K21" s="69"/>
      <c r="L21" s="67">
        <v>3513846</v>
      </c>
      <c r="N21" s="67">
        <v>3202155</v>
      </c>
      <c r="O21" s="46">
        <v>-0.02</v>
      </c>
      <c r="P21" s="67">
        <v>3464199</v>
      </c>
      <c r="Q21" s="46">
        <v>-1.4E-2</v>
      </c>
      <c r="R21" s="67">
        <v>3162862</v>
      </c>
      <c r="S21" s="46">
        <v>-1.2E-2</v>
      </c>
      <c r="T21" s="67">
        <v>3213028</v>
      </c>
      <c r="U21" s="46">
        <v>-7.2999999999999995E-2</v>
      </c>
      <c r="V21" s="67">
        <v>2907046</v>
      </c>
      <c r="W21" s="46">
        <v>-8.1000000000000003E-2</v>
      </c>
    </row>
    <row r="22" spans="1:23" x14ac:dyDescent="0.3">
      <c r="A22" s="63" t="s">
        <v>193</v>
      </c>
      <c r="B22" s="63"/>
      <c r="C22" s="64">
        <f>SUM(C19:C20)</f>
        <v>3231037</v>
      </c>
      <c r="D22" s="64">
        <f>SUM(D19:D20)</f>
        <v>3169672</v>
      </c>
      <c r="E22" s="65">
        <f>D22-C22</f>
        <v>-61365</v>
      </c>
      <c r="F22" s="66">
        <f>(D22-C22)/C22</f>
        <v>-1.8992354467002391E-2</v>
      </c>
      <c r="G22" s="64">
        <f>SUM(G19:G20)</f>
        <v>2988665</v>
      </c>
      <c r="H22" s="65">
        <f>G22-D22</f>
        <v>-181007</v>
      </c>
      <c r="I22" s="66">
        <f>(G22-D22)/D22</f>
        <v>-5.7105908750179832E-2</v>
      </c>
      <c r="J22" s="67">
        <f>SUM(J19:J20)</f>
        <v>3048505</v>
      </c>
      <c r="L22" s="67">
        <f>SUM(L19:L20)</f>
        <v>2811029</v>
      </c>
      <c r="N22" s="67">
        <f>SUM(N19:N20)</f>
        <v>3074884</v>
      </c>
      <c r="O22" s="46">
        <f>(N22-J22)/J22</f>
        <v>8.6530938935642232E-3</v>
      </c>
      <c r="P22" s="67">
        <f>SUM(P19:P20)</f>
        <v>2760016</v>
      </c>
      <c r="Q22" s="46">
        <f>(P22-L22)/L22</f>
        <v>-1.8147447073651676E-2</v>
      </c>
      <c r="R22" s="67">
        <f>SUM(R19:R20)</f>
        <v>3041912</v>
      </c>
      <c r="S22" s="46">
        <f>(R22-N22)/N22</f>
        <v>-1.0723006136166438E-2</v>
      </c>
      <c r="T22" s="67">
        <f>SUM(T19:T20)</f>
        <v>2601579</v>
      </c>
      <c r="U22" s="46">
        <f>(T22-P22)/P22</f>
        <v>-5.7404377365928315E-2</v>
      </c>
      <c r="V22" s="67">
        <f>SUM(V19:V20)</f>
        <v>2799477</v>
      </c>
      <c r="W22" s="46">
        <f>(V22-R22)/R22</f>
        <v>-7.9698229271589704E-2</v>
      </c>
    </row>
    <row r="24" spans="1:23" x14ac:dyDescent="0.3">
      <c r="A24" s="482" t="s">
        <v>196</v>
      </c>
      <c r="B24" s="62" t="s">
        <v>37</v>
      </c>
      <c r="C24" s="67">
        <v>251042</v>
      </c>
      <c r="D24" s="67">
        <v>239404</v>
      </c>
      <c r="E24" s="67">
        <v>-11638</v>
      </c>
      <c r="F24" s="68">
        <v>-4.5999999999999999E-2</v>
      </c>
      <c r="G24" s="67">
        <v>195484</v>
      </c>
      <c r="H24" s="67">
        <v>-43920</v>
      </c>
      <c r="I24" s="68">
        <v>-0.183</v>
      </c>
      <c r="J24" s="67">
        <v>138714</v>
      </c>
      <c r="K24" s="69"/>
      <c r="L24" s="67">
        <v>165925</v>
      </c>
      <c r="N24" s="67">
        <v>129148</v>
      </c>
      <c r="O24" s="46">
        <v>-6.9000000000000006E-2</v>
      </c>
      <c r="P24" s="67">
        <v>156665</v>
      </c>
      <c r="Q24" s="46">
        <v>-5.6000000000000001E-2</v>
      </c>
      <c r="R24" s="67">
        <v>123540</v>
      </c>
      <c r="S24" s="46">
        <v>-4.2999999999999997E-2</v>
      </c>
      <c r="T24" s="67">
        <v>122961</v>
      </c>
      <c r="U24" s="46">
        <v>-0.215</v>
      </c>
      <c r="V24" s="67">
        <v>104528</v>
      </c>
      <c r="W24" s="46">
        <v>-0.154</v>
      </c>
    </row>
    <row r="25" spans="1:23" x14ac:dyDescent="0.3">
      <c r="A25" s="482"/>
      <c r="B25" s="62" t="s">
        <v>38</v>
      </c>
      <c r="C25" s="67">
        <v>38676</v>
      </c>
      <c r="D25" s="67">
        <v>38041</v>
      </c>
      <c r="E25" s="62">
        <v>-635</v>
      </c>
      <c r="F25" s="68">
        <v>-1.6E-2</v>
      </c>
      <c r="G25" s="67">
        <v>33898</v>
      </c>
      <c r="H25" s="67">
        <v>-4143</v>
      </c>
      <c r="I25" s="68">
        <v>-0.109</v>
      </c>
      <c r="J25" s="67">
        <v>16402</v>
      </c>
      <c r="K25" s="69"/>
      <c r="L25" s="67">
        <v>26834</v>
      </c>
      <c r="N25" s="67">
        <v>14701</v>
      </c>
      <c r="O25" s="46">
        <v>-0.104</v>
      </c>
      <c r="P25" s="67">
        <v>26219</v>
      </c>
      <c r="Q25" s="46">
        <v>-2.3E-2</v>
      </c>
      <c r="R25" s="67">
        <v>14739</v>
      </c>
      <c r="S25" s="46">
        <v>3.0000000000000001E-3</v>
      </c>
      <c r="T25" s="67">
        <v>23532</v>
      </c>
      <c r="U25" s="46">
        <v>-0.10199999999999999</v>
      </c>
      <c r="V25" s="67">
        <v>12769</v>
      </c>
      <c r="W25" s="46">
        <v>-0.13400000000000001</v>
      </c>
    </row>
    <row r="26" spans="1:23" x14ac:dyDescent="0.3">
      <c r="A26" s="482"/>
      <c r="B26" s="62" t="s">
        <v>31</v>
      </c>
      <c r="C26" s="67">
        <v>130167</v>
      </c>
      <c r="D26" s="67">
        <v>123528</v>
      </c>
      <c r="E26" s="67">
        <v>-6639</v>
      </c>
      <c r="F26" s="68">
        <v>-5.0999999999999997E-2</v>
      </c>
      <c r="G26" s="67">
        <v>101865</v>
      </c>
      <c r="H26" s="67">
        <v>-21663</v>
      </c>
      <c r="I26" s="68">
        <v>-0.17499999999999999</v>
      </c>
      <c r="J26" s="67">
        <v>77216</v>
      </c>
      <c r="K26" s="69"/>
      <c r="L26" s="67">
        <v>79527</v>
      </c>
      <c r="N26" s="67">
        <v>76554</v>
      </c>
      <c r="O26" s="46">
        <v>-8.9999999999999993E-3</v>
      </c>
      <c r="P26" s="67">
        <v>74676</v>
      </c>
      <c r="Q26" s="46">
        <v>-6.0999999999999999E-2</v>
      </c>
      <c r="R26" s="67">
        <v>75729</v>
      </c>
      <c r="S26" s="46">
        <v>-1.0999999999999999E-2</v>
      </c>
      <c r="T26" s="67">
        <v>61724</v>
      </c>
      <c r="U26" s="46">
        <v>-0.17299999999999999</v>
      </c>
      <c r="V26" s="67">
        <v>60937</v>
      </c>
      <c r="W26" s="46">
        <v>-0.19500000000000001</v>
      </c>
    </row>
    <row r="27" spans="1:23" x14ac:dyDescent="0.3">
      <c r="A27" s="482"/>
      <c r="B27" s="62" t="s">
        <v>32</v>
      </c>
      <c r="C27" s="67">
        <v>196028</v>
      </c>
      <c r="D27" s="67">
        <v>197145</v>
      </c>
      <c r="E27" s="67">
        <v>1117</v>
      </c>
      <c r="F27" s="68">
        <v>6.0000000000000001E-3</v>
      </c>
      <c r="G27" s="67">
        <v>196467</v>
      </c>
      <c r="H27" s="62">
        <v>-678</v>
      </c>
      <c r="I27" s="68">
        <v>-3.0000000000000001E-3</v>
      </c>
      <c r="J27" s="67">
        <v>59072</v>
      </c>
      <c r="K27" s="69"/>
      <c r="L27" s="67">
        <v>164044</v>
      </c>
      <c r="N27" s="67">
        <v>57535</v>
      </c>
      <c r="O27" s="46">
        <v>-2.5999999999999999E-2</v>
      </c>
      <c r="P27" s="67">
        <v>165651</v>
      </c>
      <c r="Q27" s="46">
        <v>0.01</v>
      </c>
      <c r="R27" s="67">
        <v>55330</v>
      </c>
      <c r="S27" s="46">
        <v>-3.7999999999999999E-2</v>
      </c>
      <c r="T27" s="67">
        <v>165005</v>
      </c>
      <c r="U27" s="46">
        <v>-4.0000000000000001E-3</v>
      </c>
      <c r="V27" s="67">
        <v>56174</v>
      </c>
      <c r="W27" s="46">
        <v>1.4999999999999999E-2</v>
      </c>
    </row>
    <row r="28" spans="1:23" x14ac:dyDescent="0.3">
      <c r="A28" s="480" t="s">
        <v>12</v>
      </c>
      <c r="B28" s="480"/>
      <c r="C28" s="67">
        <v>615913</v>
      </c>
      <c r="D28" s="67">
        <v>598118</v>
      </c>
      <c r="E28" s="67">
        <v>-17795</v>
      </c>
      <c r="F28" s="68">
        <v>-2.9000000000000001E-2</v>
      </c>
      <c r="G28" s="67">
        <v>527714</v>
      </c>
      <c r="H28" s="67">
        <v>-70404</v>
      </c>
      <c r="I28" s="68">
        <v>-0.11799999999999999</v>
      </c>
      <c r="J28" s="62">
        <f>SUM(J24:J27)</f>
        <v>291404</v>
      </c>
      <c r="L28" s="62">
        <f>SUM(L24:L27)</f>
        <v>436330</v>
      </c>
      <c r="N28" s="62">
        <f>SUM(N24:N27)</f>
        <v>277938</v>
      </c>
      <c r="O28" s="46">
        <f>(N28-J28)/J28</f>
        <v>-4.6210758946342537E-2</v>
      </c>
      <c r="P28" s="62">
        <f>SUM(P24:P27)</f>
        <v>423211</v>
      </c>
      <c r="Q28" s="46">
        <f>(P28-L28)/L28</f>
        <v>-3.0066692640891068E-2</v>
      </c>
      <c r="R28" s="62">
        <f>SUM(R24:R27)</f>
        <v>269338</v>
      </c>
      <c r="S28" s="46">
        <f>(R28-N28)/N28</f>
        <v>-3.0942152566399702E-2</v>
      </c>
      <c r="T28" s="62">
        <f>SUM(T24:T27)</f>
        <v>373222</v>
      </c>
      <c r="U28" s="46">
        <f>(T28-P28)/P28</f>
        <v>-0.11811838539168405</v>
      </c>
      <c r="V28" s="67">
        <f>SUM(V24:V27)</f>
        <v>234408</v>
      </c>
      <c r="W28" s="46">
        <f>(V28-R28)/R28</f>
        <v>-0.12968834698408691</v>
      </c>
    </row>
    <row r="29" spans="1:23" x14ac:dyDescent="0.3">
      <c r="B29" s="70"/>
      <c r="C29" s="70"/>
      <c r="D29" s="70"/>
    </row>
    <row r="31" spans="1:23" x14ac:dyDescent="0.3">
      <c r="A31" s="71" t="s">
        <v>197</v>
      </c>
      <c r="B31" s="71"/>
      <c r="C31" s="84"/>
      <c r="D31" s="84"/>
      <c r="E31" s="84"/>
      <c r="F31" s="84"/>
      <c r="G31" s="84"/>
      <c r="H31" s="84"/>
      <c r="I31" s="84"/>
    </row>
    <row r="32" spans="1:23" x14ac:dyDescent="0.3">
      <c r="A32" s="63" t="s">
        <v>198</v>
      </c>
      <c r="B32" s="63"/>
      <c r="C32" s="85"/>
      <c r="D32" s="85"/>
      <c r="E32" s="85"/>
      <c r="F32" s="85"/>
      <c r="G32" s="85"/>
      <c r="H32" s="85"/>
      <c r="I32" s="85"/>
      <c r="J32" s="64">
        <v>8726</v>
      </c>
      <c r="K32" s="66"/>
      <c r="L32" s="64">
        <v>12451</v>
      </c>
      <c r="M32" s="66"/>
      <c r="N32" s="64">
        <v>8309</v>
      </c>
      <c r="O32" s="74">
        <f>(N32-J32)/J32</f>
        <v>-4.7788219115287647E-2</v>
      </c>
      <c r="P32" s="64">
        <v>12826</v>
      </c>
      <c r="Q32" s="74">
        <f>(P32-L32)/L32</f>
        <v>3.0118062806200305E-2</v>
      </c>
      <c r="R32" s="64">
        <v>8053</v>
      </c>
      <c r="S32" s="74">
        <f>(R32-N32)/N32</f>
        <v>-3.0809965098086412E-2</v>
      </c>
      <c r="T32" s="64">
        <v>14647</v>
      </c>
      <c r="U32" s="74">
        <f>(T32-P32)/P32</f>
        <v>0.1419772337439576</v>
      </c>
    </row>
    <row r="33" spans="1:21" x14ac:dyDescent="0.3">
      <c r="A33" s="63" t="s">
        <v>154</v>
      </c>
      <c r="B33" s="63"/>
      <c r="C33" s="85"/>
      <c r="D33" s="85"/>
      <c r="E33" s="85"/>
      <c r="F33" s="85"/>
      <c r="G33" s="85"/>
      <c r="H33" s="85"/>
      <c r="I33" s="85"/>
      <c r="J33" s="64">
        <v>50346</v>
      </c>
      <c r="K33" s="66"/>
      <c r="L33" s="64">
        <v>151593</v>
      </c>
      <c r="M33" s="66"/>
      <c r="N33" s="64">
        <v>49227</v>
      </c>
      <c r="O33" s="74">
        <f>(N33-J33)/J33</f>
        <v>-2.2226194732451438E-2</v>
      </c>
      <c r="P33" s="64">
        <v>152825</v>
      </c>
      <c r="Q33" s="74">
        <f>(P33-L33)/L33</f>
        <v>8.1270243348967302E-3</v>
      </c>
      <c r="R33" s="64">
        <v>47277</v>
      </c>
      <c r="S33" s="74">
        <f>(R33-N33)/N33</f>
        <v>-3.9612407824974098E-2</v>
      </c>
      <c r="T33" s="64">
        <v>150358</v>
      </c>
      <c r="U33" s="74">
        <f>(T33-P33)/P33</f>
        <v>-1.6142646818256175E-2</v>
      </c>
    </row>
    <row r="34" spans="1:21" x14ac:dyDescent="0.3">
      <c r="A34" s="63" t="s">
        <v>12</v>
      </c>
      <c r="B34" s="63"/>
      <c r="C34" s="85"/>
      <c r="D34" s="85"/>
      <c r="E34" s="85"/>
      <c r="F34" s="85"/>
      <c r="G34" s="85"/>
      <c r="H34" s="85"/>
      <c r="I34" s="85"/>
      <c r="J34" s="64">
        <v>59072</v>
      </c>
      <c r="K34" s="66"/>
      <c r="L34" s="64">
        <v>164044</v>
      </c>
      <c r="M34" s="66"/>
      <c r="N34" s="64">
        <v>57536</v>
      </c>
      <c r="O34" s="74">
        <f>(N34-J34)/J34</f>
        <v>-2.600216684723727E-2</v>
      </c>
      <c r="P34" s="64">
        <v>165651</v>
      </c>
      <c r="Q34" s="74">
        <f>(P34-L34)/L34</f>
        <v>9.7961522518348731E-3</v>
      </c>
      <c r="R34" s="64">
        <v>55330</v>
      </c>
      <c r="S34" s="74">
        <f>(R34-N34)/N34</f>
        <v>-3.8341212458286984E-2</v>
      </c>
      <c r="T34" s="64">
        <v>165005</v>
      </c>
      <c r="U34" s="74">
        <f>(T34-P34)/P34</f>
        <v>-3.8997651689395172E-3</v>
      </c>
    </row>
    <row r="35" spans="1:21" x14ac:dyDescent="0.3">
      <c r="A35" s="192" t="s">
        <v>199</v>
      </c>
      <c r="B35" s="192"/>
      <c r="C35" s="86"/>
      <c r="D35" s="86"/>
      <c r="E35" s="86"/>
      <c r="F35" s="86"/>
      <c r="G35" s="86"/>
      <c r="H35" s="86"/>
      <c r="I35" s="86"/>
      <c r="J35" s="68">
        <f>SUM(J33/J34)</f>
        <v>0.85228196099674969</v>
      </c>
      <c r="L35" s="68">
        <f>SUM(L33/L34)</f>
        <v>0.92409963180610077</v>
      </c>
      <c r="N35" s="68">
        <f>SUM(N33/N34)</f>
        <v>0.85558606785317015</v>
      </c>
      <c r="O35" s="78"/>
      <c r="P35" s="68">
        <f>SUM(P33/P34)</f>
        <v>0.92257215471080767</v>
      </c>
      <c r="Q35" s="78"/>
      <c r="R35" s="68">
        <f>SUM(R33/R34)</f>
        <v>0.85445508765588285</v>
      </c>
      <c r="S35" s="78"/>
      <c r="T35" s="68">
        <f>SUM(T33/T34)</f>
        <v>0.91123299293960791</v>
      </c>
      <c r="U35" s="78"/>
    </row>
    <row r="36" spans="1:21" x14ac:dyDescent="0.3">
      <c r="A36" s="192"/>
      <c r="B36" s="192"/>
      <c r="C36" s="86"/>
      <c r="D36" s="86"/>
      <c r="E36" s="86"/>
      <c r="F36" s="86"/>
      <c r="G36" s="86"/>
      <c r="H36" s="86"/>
      <c r="I36" s="86"/>
      <c r="J36" s="68"/>
      <c r="L36" s="68"/>
      <c r="N36" s="68"/>
      <c r="O36" s="75"/>
      <c r="P36" s="68"/>
      <c r="Q36" s="75"/>
      <c r="R36" s="68"/>
      <c r="S36" s="75"/>
      <c r="T36" s="68"/>
      <c r="U36" s="75"/>
    </row>
    <row r="37" spans="1:21" x14ac:dyDescent="0.3">
      <c r="A37" s="71" t="s">
        <v>200</v>
      </c>
      <c r="B37" s="192"/>
      <c r="C37" s="86"/>
      <c r="D37" s="86"/>
      <c r="E37" s="86"/>
      <c r="F37" s="86"/>
      <c r="G37" s="86"/>
      <c r="H37" s="86"/>
      <c r="I37" s="86"/>
      <c r="Q37" s="46" t="s">
        <v>194</v>
      </c>
    </row>
    <row r="38" spans="1:21" x14ac:dyDescent="0.3">
      <c r="A38" s="62" t="s">
        <v>198</v>
      </c>
      <c r="B38" s="192"/>
      <c r="C38" s="86"/>
      <c r="D38" s="86"/>
      <c r="E38" s="86"/>
      <c r="F38" s="86"/>
      <c r="G38" s="86"/>
      <c r="H38" s="86"/>
      <c r="I38" s="86"/>
      <c r="J38" s="67">
        <v>1064</v>
      </c>
      <c r="L38" s="67">
        <v>1525</v>
      </c>
      <c r="M38" s="69"/>
      <c r="N38" s="62">
        <v>905</v>
      </c>
      <c r="O38" s="74">
        <f>(N38-J38)/J38</f>
        <v>-0.14943609022556392</v>
      </c>
      <c r="P38" s="67">
        <v>1463</v>
      </c>
      <c r="Q38" s="74">
        <f>(P38-L38)/L38</f>
        <v>-4.0655737704918031E-2</v>
      </c>
      <c r="R38" s="67">
        <v>1027</v>
      </c>
      <c r="S38" s="74">
        <f>(R38-N38)/N38</f>
        <v>0.13480662983425415</v>
      </c>
      <c r="T38" s="67">
        <v>1393</v>
      </c>
      <c r="U38" s="74">
        <f>(T38-P38)/P38</f>
        <v>-4.784688995215311E-2</v>
      </c>
    </row>
    <row r="39" spans="1:21" x14ac:dyDescent="0.3">
      <c r="A39" s="62" t="s">
        <v>154</v>
      </c>
      <c r="B39" s="192"/>
      <c r="C39" s="86"/>
      <c r="D39" s="86"/>
      <c r="E39" s="86"/>
      <c r="F39" s="86"/>
      <c r="G39" s="86"/>
      <c r="H39" s="86"/>
      <c r="I39" s="86"/>
      <c r="J39" s="67">
        <v>3721</v>
      </c>
      <c r="L39" s="67">
        <v>9834</v>
      </c>
      <c r="M39" s="69"/>
      <c r="N39" s="67">
        <v>3322</v>
      </c>
      <c r="O39" s="74">
        <f>(N39-J39)/J39</f>
        <v>-0.10722923945176029</v>
      </c>
      <c r="P39" s="67">
        <v>9440</v>
      </c>
      <c r="Q39" s="74">
        <f>(P39-L39)/L39</f>
        <v>-4.0065080333536708E-2</v>
      </c>
      <c r="R39" s="67">
        <v>3639</v>
      </c>
      <c r="S39" s="74">
        <f>(R39-N39)/N39</f>
        <v>9.5424443106562312E-2</v>
      </c>
      <c r="T39" s="67">
        <v>9000</v>
      </c>
      <c r="U39" s="74">
        <f>(T39-P39)/P39</f>
        <v>-4.6610169491525424E-2</v>
      </c>
    </row>
    <row r="40" spans="1:21" x14ac:dyDescent="0.3">
      <c r="A40" s="62" t="s">
        <v>12</v>
      </c>
      <c r="B40" s="192"/>
      <c r="C40" s="86"/>
      <c r="D40" s="86"/>
      <c r="E40" s="86"/>
      <c r="F40" s="86"/>
      <c r="G40" s="86"/>
      <c r="H40" s="86"/>
      <c r="I40" s="86"/>
      <c r="J40" s="67">
        <v>4785</v>
      </c>
      <c r="L40" s="67">
        <v>11359</v>
      </c>
      <c r="M40" s="69"/>
      <c r="N40" s="67">
        <v>4227</v>
      </c>
      <c r="O40" s="74">
        <f>(N40-J40)/J40</f>
        <v>-0.11661442006269593</v>
      </c>
      <c r="P40" s="67">
        <v>10903</v>
      </c>
      <c r="Q40" s="74">
        <f>(P40-L40)/L40</f>
        <v>-4.0144378906593892E-2</v>
      </c>
      <c r="R40" s="67">
        <v>4666</v>
      </c>
      <c r="S40" s="74">
        <f>(R40-N40)/N40</f>
        <v>0.10385616276318903</v>
      </c>
      <c r="T40" s="67">
        <v>10393</v>
      </c>
      <c r="U40" s="74">
        <f>(T40-P40)/P40</f>
        <v>-4.6776116665138034E-2</v>
      </c>
    </row>
    <row r="41" spans="1:21" x14ac:dyDescent="0.3">
      <c r="A41" s="192" t="s">
        <v>199</v>
      </c>
      <c r="B41" s="192"/>
      <c r="C41" s="86"/>
      <c r="D41" s="86"/>
      <c r="E41" s="86"/>
      <c r="F41" s="86"/>
      <c r="G41" s="86"/>
      <c r="H41" s="86"/>
      <c r="I41" s="86"/>
      <c r="J41" s="66">
        <f>SUM(J39/J40)</f>
        <v>0.77763845350052252</v>
      </c>
      <c r="K41" s="66"/>
      <c r="L41" s="66">
        <f>SUM(L39/L40)</f>
        <v>0.86574522405141296</v>
      </c>
      <c r="M41" s="66"/>
      <c r="N41" s="66">
        <f>SUM(N39/N40)</f>
        <v>0.78590016560208187</v>
      </c>
      <c r="O41" s="78"/>
      <c r="P41" s="66">
        <f>SUM(P39/P40)</f>
        <v>0.86581674768412364</v>
      </c>
      <c r="Q41" s="78"/>
      <c r="R41" s="66">
        <f>SUM(R39/R40)</f>
        <v>0.77989712816116585</v>
      </c>
      <c r="S41" s="78"/>
      <c r="T41" s="66">
        <f>SUM(T39/T40)</f>
        <v>0.86596747811026653</v>
      </c>
      <c r="U41" s="78"/>
    </row>
    <row r="42" spans="1:21" x14ac:dyDescent="0.3">
      <c r="C42" s="83"/>
      <c r="D42" s="83"/>
      <c r="E42" s="83"/>
      <c r="F42" s="83"/>
      <c r="G42" s="83"/>
      <c r="H42" s="83"/>
      <c r="I42" s="83"/>
    </row>
    <row r="43" spans="1:21" x14ac:dyDescent="0.3">
      <c r="A43" s="71" t="s">
        <v>201</v>
      </c>
      <c r="B43" s="71"/>
      <c r="C43" s="84"/>
      <c r="D43" s="84"/>
      <c r="E43" s="84"/>
      <c r="F43" s="84"/>
      <c r="G43" s="84"/>
      <c r="H43" s="84"/>
      <c r="I43" s="84"/>
      <c r="J43" s="384"/>
      <c r="K43" s="384"/>
      <c r="L43" s="384"/>
      <c r="M43" s="384"/>
      <c r="N43" s="384"/>
      <c r="O43" s="73"/>
      <c r="P43" s="384"/>
      <c r="Q43" s="73"/>
      <c r="R43" s="384"/>
      <c r="S43" s="73"/>
      <c r="T43" s="384"/>
      <c r="U43" s="73"/>
    </row>
    <row r="44" spans="1:21" x14ac:dyDescent="0.3">
      <c r="A44" s="63" t="s">
        <v>198</v>
      </c>
      <c r="B44" s="63"/>
      <c r="C44" s="85"/>
      <c r="D44" s="85"/>
      <c r="E44" s="85"/>
      <c r="F44" s="85"/>
      <c r="G44" s="85"/>
      <c r="H44" s="85"/>
      <c r="I44" s="85"/>
      <c r="J44" s="64">
        <v>86420</v>
      </c>
      <c r="K44" s="66"/>
      <c r="L44" s="64">
        <v>92304</v>
      </c>
      <c r="M44" s="66"/>
      <c r="N44" s="64">
        <v>82373</v>
      </c>
      <c r="O44" s="74">
        <f>(N44-J44)/J44</f>
        <v>-4.6829437630178203E-2</v>
      </c>
      <c r="P44" s="64">
        <v>88269</v>
      </c>
      <c r="Q44" s="74">
        <f>(P44-L44)/L44</f>
        <v>-4.3714248569942799E-2</v>
      </c>
      <c r="R44" s="64">
        <v>80812</v>
      </c>
      <c r="S44" s="74">
        <f>(R44-N44)/N44</f>
        <v>-1.8950384227841646E-2</v>
      </c>
      <c r="T44" s="64">
        <v>74816</v>
      </c>
      <c r="U44" s="74">
        <f>(T44-P44)/P44</f>
        <v>-0.15240911305214741</v>
      </c>
    </row>
    <row r="45" spans="1:21" x14ac:dyDescent="0.3">
      <c r="A45" s="63" t="s">
        <v>154</v>
      </c>
      <c r="B45" s="63"/>
      <c r="C45" s="85"/>
      <c r="D45" s="85"/>
      <c r="E45" s="85"/>
      <c r="F45" s="85"/>
      <c r="G45" s="85"/>
      <c r="H45" s="85"/>
      <c r="I45" s="85"/>
      <c r="J45" s="64">
        <v>205052</v>
      </c>
      <c r="K45" s="66"/>
      <c r="L45" s="64">
        <v>344089</v>
      </c>
      <c r="M45" s="66"/>
      <c r="N45" s="64">
        <v>195596</v>
      </c>
      <c r="O45" s="74">
        <f>(N45-J45)/J45</f>
        <v>-4.6115131771453093E-2</v>
      </c>
      <c r="P45" s="64">
        <v>334981</v>
      </c>
      <c r="Q45" s="74">
        <f>(P45-L45)/L45</f>
        <v>-2.6469895869963875E-2</v>
      </c>
      <c r="R45" s="64">
        <v>188528</v>
      </c>
      <c r="S45" s="74">
        <f>(R45-N45)/N45</f>
        <v>-3.6135708296693186E-2</v>
      </c>
      <c r="T45" s="64">
        <v>298406</v>
      </c>
      <c r="U45" s="74">
        <f>(T45-P45)/P45</f>
        <v>-0.10918529707655061</v>
      </c>
    </row>
    <row r="46" spans="1:21" x14ac:dyDescent="0.3">
      <c r="A46" s="63" t="s">
        <v>12</v>
      </c>
      <c r="B46" s="63"/>
      <c r="C46" s="85"/>
      <c r="D46" s="85"/>
      <c r="E46" s="85"/>
      <c r="F46" s="85"/>
      <c r="G46" s="85"/>
      <c r="H46" s="85"/>
      <c r="I46" s="85"/>
      <c r="J46" s="64">
        <v>291472</v>
      </c>
      <c r="K46" s="66"/>
      <c r="L46" s="64">
        <v>436393</v>
      </c>
      <c r="M46" s="66"/>
      <c r="N46" s="64">
        <v>277969</v>
      </c>
      <c r="O46" s="74">
        <f>(N46-J46)/J46</f>
        <v>-4.6326919909974201E-2</v>
      </c>
      <c r="P46" s="64">
        <v>423250</v>
      </c>
      <c r="Q46" s="74">
        <f>(P46-L46)/L46</f>
        <v>-3.0117348353433718E-2</v>
      </c>
      <c r="R46" s="64">
        <v>269340</v>
      </c>
      <c r="S46" s="74">
        <f>(R46-N46)/N46</f>
        <v>-3.1043029978163033E-2</v>
      </c>
      <c r="T46" s="64">
        <v>373222</v>
      </c>
      <c r="U46" s="74">
        <f>(T46-P46)/P46</f>
        <v>-0.11819964559952746</v>
      </c>
    </row>
    <row r="47" spans="1:21" x14ac:dyDescent="0.3">
      <c r="A47" s="192" t="s">
        <v>199</v>
      </c>
      <c r="B47" s="192"/>
      <c r="C47" s="86"/>
      <c r="D47" s="86"/>
      <c r="E47" s="86"/>
      <c r="F47" s="86"/>
      <c r="G47" s="86"/>
      <c r="H47" s="86"/>
      <c r="I47" s="86"/>
      <c r="J47" s="68">
        <f>SUM(J45/J46)</f>
        <v>0.70350496788713834</v>
      </c>
      <c r="L47" s="68">
        <f>SUM(L45/L46)</f>
        <v>0.78848423324847094</v>
      </c>
      <c r="N47" s="68">
        <f>SUM(N45/N46)</f>
        <v>0.70366119963017459</v>
      </c>
      <c r="O47" s="78"/>
      <c r="P47" s="68">
        <f>SUM(P45/P46)</f>
        <v>0.79144949793266395</v>
      </c>
      <c r="Q47" s="78"/>
      <c r="R47" s="68">
        <f>SUM(R45/R46)</f>
        <v>0.69996287220613351</v>
      </c>
      <c r="S47" s="78"/>
      <c r="T47" s="68">
        <f>SUM(T45/T46)</f>
        <v>0.79954022002990177</v>
      </c>
      <c r="U47" s="78"/>
    </row>
    <row r="48" spans="1:21" x14ac:dyDescent="0.3">
      <c r="A48" s="192"/>
      <c r="B48" s="192"/>
      <c r="C48" s="86"/>
      <c r="D48" s="86"/>
      <c r="E48" s="86"/>
      <c r="F48" s="86"/>
      <c r="G48" s="86"/>
      <c r="H48" s="86"/>
      <c r="I48" s="86"/>
      <c r="J48" s="68"/>
      <c r="L48" s="68"/>
      <c r="N48" s="68"/>
      <c r="O48" s="75"/>
      <c r="P48" s="68"/>
      <c r="Q48" s="75"/>
      <c r="R48" s="68"/>
      <c r="S48" s="75"/>
      <c r="T48" s="68"/>
      <c r="U48" s="75"/>
    </row>
    <row r="49" spans="1:23" x14ac:dyDescent="0.3">
      <c r="A49" s="71" t="s">
        <v>202</v>
      </c>
      <c r="B49" s="71"/>
      <c r="C49" s="84"/>
      <c r="D49" s="84"/>
      <c r="E49" s="84"/>
      <c r="F49" s="84"/>
      <c r="G49" s="84"/>
      <c r="H49" s="84"/>
      <c r="I49" s="84"/>
      <c r="J49" s="68"/>
      <c r="L49" s="68"/>
      <c r="N49" s="68"/>
      <c r="O49" s="75"/>
      <c r="P49" s="68"/>
      <c r="Q49" s="75"/>
      <c r="R49" s="68"/>
      <c r="S49" s="75"/>
      <c r="T49" s="68"/>
      <c r="U49" s="75"/>
    </row>
    <row r="50" spans="1:23" x14ac:dyDescent="0.3">
      <c r="A50" s="63" t="s">
        <v>198</v>
      </c>
      <c r="B50" s="63"/>
      <c r="C50" s="85"/>
      <c r="D50" s="85"/>
      <c r="E50" s="85"/>
      <c r="F50" s="85"/>
      <c r="G50" s="85"/>
      <c r="H50" s="85"/>
      <c r="I50" s="85"/>
      <c r="J50" s="64">
        <v>2414</v>
      </c>
      <c r="K50" s="66"/>
      <c r="L50" s="64">
        <v>3222</v>
      </c>
      <c r="M50" s="66"/>
      <c r="N50" s="64">
        <v>2060</v>
      </c>
      <c r="O50" s="74">
        <f>(N50-J50)/J50</f>
        <v>-0.14664457332228667</v>
      </c>
      <c r="P50" s="64">
        <v>3015</v>
      </c>
      <c r="Q50" s="74">
        <f>(P50-L50)/L50</f>
        <v>-6.4245810055865923E-2</v>
      </c>
      <c r="R50" s="64">
        <v>2314</v>
      </c>
      <c r="S50" s="74">
        <f>(R50-N50)/N50</f>
        <v>0.12330097087378641</v>
      </c>
      <c r="T50" s="64">
        <v>2856</v>
      </c>
      <c r="U50" s="74">
        <f>(T50-P50)/P50</f>
        <v>-5.2736318407960198E-2</v>
      </c>
    </row>
    <row r="51" spans="1:23" x14ac:dyDescent="0.3">
      <c r="A51" s="63" t="s">
        <v>154</v>
      </c>
      <c r="B51" s="63"/>
      <c r="C51" s="85"/>
      <c r="D51" s="85"/>
      <c r="E51" s="85"/>
      <c r="F51" s="85"/>
      <c r="G51" s="85"/>
      <c r="H51" s="85"/>
      <c r="I51" s="85"/>
      <c r="J51" s="64">
        <v>7131</v>
      </c>
      <c r="K51" s="66"/>
      <c r="L51" s="64">
        <v>16379</v>
      </c>
      <c r="M51" s="66"/>
      <c r="N51" s="64">
        <v>6678</v>
      </c>
      <c r="O51" s="74">
        <f>(N51-J51)/J51</f>
        <v>-6.352545225073622E-2</v>
      </c>
      <c r="P51" s="64">
        <v>15961</v>
      </c>
      <c r="Q51" s="74">
        <f>(P51-L51)/L51</f>
        <v>-2.552048354600403E-2</v>
      </c>
      <c r="R51" s="64">
        <v>6929</v>
      </c>
      <c r="S51" s="74">
        <f>(R51-N51)/N51</f>
        <v>3.7586103623839476E-2</v>
      </c>
      <c r="T51" s="64">
        <v>14751</v>
      </c>
      <c r="U51" s="74">
        <f>(T51-P51)/P51</f>
        <v>-7.5809786354238462E-2</v>
      </c>
    </row>
    <row r="52" spans="1:23" x14ac:dyDescent="0.3">
      <c r="A52" s="63" t="s">
        <v>12</v>
      </c>
      <c r="B52" s="63"/>
      <c r="C52" s="85"/>
      <c r="D52" s="85"/>
      <c r="E52" s="85"/>
      <c r="F52" s="85"/>
      <c r="G52" s="85"/>
      <c r="H52" s="85"/>
      <c r="I52" s="85"/>
      <c r="J52" s="64">
        <v>9545</v>
      </c>
      <c r="K52" s="66"/>
      <c r="L52" s="64">
        <v>19601</v>
      </c>
      <c r="M52" s="66"/>
      <c r="N52" s="64">
        <v>8738</v>
      </c>
      <c r="O52" s="74">
        <f>(N52-J52)/J52</f>
        <v>-8.4546883184913574E-2</v>
      </c>
      <c r="P52" s="64">
        <v>18976</v>
      </c>
      <c r="Q52" s="74">
        <f>(P52-L52)/L52</f>
        <v>-3.188612825876231E-2</v>
      </c>
      <c r="R52" s="64">
        <v>9243</v>
      </c>
      <c r="S52" s="74">
        <f>(R52-N52)/N52</f>
        <v>5.77935454337377E-2</v>
      </c>
      <c r="T52" s="64">
        <v>17607</v>
      </c>
      <c r="U52" s="74">
        <f>(T52-P52)/P52</f>
        <v>-7.2143760539629009E-2</v>
      </c>
    </row>
    <row r="53" spans="1:23" x14ac:dyDescent="0.3">
      <c r="A53" s="192" t="s">
        <v>199</v>
      </c>
      <c r="B53" s="192"/>
      <c r="C53" s="86"/>
      <c r="D53" s="86"/>
      <c r="E53" s="86"/>
      <c r="F53" s="86"/>
      <c r="G53" s="86"/>
      <c r="H53" s="86"/>
      <c r="I53" s="86"/>
      <c r="J53" s="68">
        <f>SUM(J51/J52)</f>
        <v>0.74709271870089056</v>
      </c>
      <c r="L53" s="68">
        <f>SUM(L51/L52)</f>
        <v>0.83562063160042854</v>
      </c>
      <c r="N53" s="68">
        <f>SUM(N51/N52)</f>
        <v>0.76424811169604023</v>
      </c>
      <c r="O53" s="78"/>
      <c r="P53" s="68">
        <f>SUM(P51/P52)</f>
        <v>0.84111509274873519</v>
      </c>
      <c r="Q53" s="78"/>
      <c r="R53" s="68">
        <f>SUM(R51/R52)</f>
        <v>0.74964838255977495</v>
      </c>
      <c r="S53" s="78"/>
      <c r="T53" s="68">
        <f>SUM(T51/T52)</f>
        <v>0.83779178735730109</v>
      </c>
      <c r="U53" s="78"/>
    </row>
    <row r="54" spans="1:23" x14ac:dyDescent="0.3">
      <c r="B54" s="70"/>
    </row>
    <row r="55" spans="1:23" x14ac:dyDescent="0.3">
      <c r="A55" s="62" t="s">
        <v>203</v>
      </c>
      <c r="B55" s="70"/>
    </row>
    <row r="56" spans="1:23" x14ac:dyDescent="0.3">
      <c r="B56" s="341" t="s">
        <v>26</v>
      </c>
      <c r="C56" s="44">
        <v>5287</v>
      </c>
      <c r="D56" s="44">
        <v>5066</v>
      </c>
      <c r="E56" s="341">
        <v>-221</v>
      </c>
      <c r="F56" s="45">
        <v>-4.2000000000000003E-2</v>
      </c>
      <c r="G56" s="44">
        <v>4920</v>
      </c>
      <c r="H56" s="341">
        <v>-146</v>
      </c>
      <c r="I56" s="45">
        <v>-2.9000000000000001E-2</v>
      </c>
      <c r="J56" s="341"/>
      <c r="K56" s="341"/>
      <c r="L56" s="44">
        <v>5439</v>
      </c>
      <c r="M56" s="341"/>
      <c r="N56" s="44">
        <v>1496</v>
      </c>
      <c r="O56" s="341"/>
      <c r="P56" s="44">
        <v>5188</v>
      </c>
      <c r="Q56" s="45">
        <v>-4.5999999999999999E-2</v>
      </c>
      <c r="R56" s="44">
        <v>1587</v>
      </c>
      <c r="S56" s="45">
        <v>6.0999999999999999E-2</v>
      </c>
      <c r="T56" s="44">
        <v>4785</v>
      </c>
      <c r="U56" s="45">
        <v>-7.8E-2</v>
      </c>
      <c r="V56" s="44">
        <v>1846</v>
      </c>
      <c r="W56" s="45">
        <v>0.16300000000000001</v>
      </c>
    </row>
    <row r="57" spans="1:23" x14ac:dyDescent="0.3">
      <c r="B57" s="341" t="s">
        <v>27</v>
      </c>
      <c r="C57" s="44">
        <v>9759</v>
      </c>
      <c r="D57" s="44">
        <v>9888</v>
      </c>
      <c r="E57" s="341">
        <v>129</v>
      </c>
      <c r="F57" s="45">
        <v>1.2999999999999999E-2</v>
      </c>
      <c r="G57" s="44">
        <v>10866</v>
      </c>
      <c r="H57" s="341">
        <v>978</v>
      </c>
      <c r="I57" s="45">
        <v>9.9000000000000005E-2</v>
      </c>
      <c r="J57" s="341"/>
      <c r="K57" s="341"/>
      <c r="L57" s="44">
        <v>11266</v>
      </c>
      <c r="M57" s="341"/>
      <c r="N57" s="44">
        <v>2822</v>
      </c>
      <c r="O57" s="341"/>
      <c r="P57" s="44">
        <v>11110</v>
      </c>
      <c r="Q57" s="45">
        <v>-1.4E-2</v>
      </c>
      <c r="R57" s="44">
        <v>3206</v>
      </c>
      <c r="S57" s="45">
        <v>0.13600000000000001</v>
      </c>
      <c r="T57" s="44">
        <v>11184</v>
      </c>
      <c r="U57" s="45">
        <v>7.0000000000000001E-3</v>
      </c>
      <c r="V57" s="44">
        <v>4190</v>
      </c>
      <c r="W57" s="45">
        <v>0.307</v>
      </c>
    </row>
    <row r="58" spans="1:23" x14ac:dyDescent="0.3">
      <c r="B58" s="341" t="s">
        <v>12</v>
      </c>
      <c r="C58" s="44">
        <v>15349</v>
      </c>
      <c r="D58" s="44">
        <v>15303</v>
      </c>
      <c r="E58" s="341">
        <v>-46</v>
      </c>
      <c r="F58" s="45">
        <v>-3.0000000000000001E-3</v>
      </c>
      <c r="G58" s="44">
        <v>16148</v>
      </c>
      <c r="H58" s="341">
        <v>845</v>
      </c>
      <c r="I58" s="45">
        <v>5.5E-2</v>
      </c>
      <c r="J58" s="341"/>
      <c r="K58" s="341"/>
      <c r="L58" s="44">
        <v>17138</v>
      </c>
      <c r="M58" s="341"/>
      <c r="N58" s="44">
        <v>4389</v>
      </c>
      <c r="O58" s="341"/>
      <c r="P58" s="44">
        <v>16722</v>
      </c>
      <c r="Q58" s="45">
        <v>-2.4E-2</v>
      </c>
      <c r="R58" s="44">
        <v>4908</v>
      </c>
      <c r="S58" s="45">
        <v>0.11799999999999999</v>
      </c>
      <c r="T58" s="44">
        <v>16445</v>
      </c>
      <c r="U58" s="45">
        <v>-1.7000000000000001E-2</v>
      </c>
      <c r="V58" s="44">
        <v>6154</v>
      </c>
      <c r="W58" s="45">
        <v>0.254</v>
      </c>
    </row>
    <row r="59" spans="1:23" x14ac:dyDescent="0.3">
      <c r="A59" s="62" t="s">
        <v>194</v>
      </c>
      <c r="B59" s="70"/>
      <c r="F59" s="68"/>
      <c r="I59" s="68"/>
    </row>
    <row r="60" spans="1:23" x14ac:dyDescent="0.3">
      <c r="A60" s="62" t="s">
        <v>204</v>
      </c>
      <c r="F60" s="68"/>
      <c r="I60" s="68"/>
    </row>
    <row r="61" spans="1:23" x14ac:dyDescent="0.3">
      <c r="B61" s="386" t="s">
        <v>26</v>
      </c>
      <c r="C61" s="44">
        <v>78022</v>
      </c>
      <c r="D61" s="44">
        <v>78314</v>
      </c>
      <c r="E61" s="341">
        <v>292</v>
      </c>
      <c r="F61" s="45">
        <v>4.0000000000000001E-3</v>
      </c>
      <c r="G61" s="44">
        <v>75061</v>
      </c>
      <c r="H61" s="44">
        <v>-3253</v>
      </c>
      <c r="I61" s="45">
        <v>-4.2000000000000003E-2</v>
      </c>
      <c r="L61" s="76">
        <v>67533</v>
      </c>
      <c r="N61" s="76">
        <v>46454</v>
      </c>
      <c r="P61" s="76">
        <v>68226</v>
      </c>
      <c r="Q61" s="77">
        <v>0.01</v>
      </c>
      <c r="R61" s="76">
        <v>44249</v>
      </c>
      <c r="S61" s="77">
        <v>-4.7E-2</v>
      </c>
      <c r="T61" s="76">
        <v>64881</v>
      </c>
      <c r="U61" s="77">
        <v>-4.9000000000000002E-2</v>
      </c>
      <c r="V61" s="76">
        <v>47388</v>
      </c>
      <c r="W61" s="79">
        <v>7.0999999999999994E-2</v>
      </c>
    </row>
    <row r="62" spans="1:23" x14ac:dyDescent="0.3">
      <c r="B62" s="386" t="s">
        <v>27</v>
      </c>
      <c r="C62" s="44">
        <v>112931</v>
      </c>
      <c r="D62" s="44">
        <v>113426</v>
      </c>
      <c r="E62" s="341">
        <v>495</v>
      </c>
      <c r="F62" s="45">
        <v>4.0000000000000001E-3</v>
      </c>
      <c r="G62" s="44">
        <v>115247</v>
      </c>
      <c r="H62" s="44">
        <v>1821</v>
      </c>
      <c r="I62" s="45">
        <v>1.6E-2</v>
      </c>
      <c r="L62" s="76">
        <v>97262</v>
      </c>
      <c r="N62" s="76">
        <v>34019</v>
      </c>
      <c r="P62" s="76">
        <v>97998</v>
      </c>
      <c r="Q62" s="77">
        <v>8.0000000000000002E-3</v>
      </c>
      <c r="R62" s="76">
        <v>32250</v>
      </c>
      <c r="S62" s="77">
        <v>-5.1999999999999998E-2</v>
      </c>
      <c r="T62" s="76">
        <v>99124</v>
      </c>
      <c r="U62" s="77">
        <v>1.0999999999999999E-2</v>
      </c>
      <c r="V62" s="76">
        <v>31001</v>
      </c>
      <c r="W62" s="79">
        <v>-3.9E-2</v>
      </c>
    </row>
    <row r="63" spans="1:23" x14ac:dyDescent="0.3">
      <c r="B63" s="386" t="s">
        <v>12</v>
      </c>
      <c r="C63" s="44">
        <v>196028</v>
      </c>
      <c r="D63" s="44">
        <v>197145</v>
      </c>
      <c r="E63" s="44">
        <v>1117</v>
      </c>
      <c r="F63" s="45">
        <v>6.0000000000000001E-3</v>
      </c>
      <c r="G63" s="44">
        <v>196467</v>
      </c>
      <c r="H63" s="341">
        <v>-678</v>
      </c>
      <c r="I63" s="45">
        <v>-3.0000000000000001E-3</v>
      </c>
      <c r="L63" s="76">
        <v>169441</v>
      </c>
      <c r="N63" s="76">
        <v>81838</v>
      </c>
      <c r="P63" s="76">
        <v>171154</v>
      </c>
      <c r="Q63" s="77">
        <v>0.01</v>
      </c>
      <c r="R63" s="76">
        <v>77857</v>
      </c>
      <c r="S63" s="77">
        <v>-4.9000000000000002E-2</v>
      </c>
      <c r="T63" s="76">
        <v>169598</v>
      </c>
      <c r="U63" s="77">
        <v>-8.9999999999999993E-3</v>
      </c>
      <c r="V63" s="76">
        <v>80025</v>
      </c>
      <c r="W63" s="79">
        <v>2.8000000000000001E-2</v>
      </c>
    </row>
    <row r="64" spans="1:23" x14ac:dyDescent="0.3">
      <c r="F64" s="68"/>
      <c r="I64" s="68"/>
    </row>
    <row r="65" spans="1:23" x14ac:dyDescent="0.3">
      <c r="F65" s="68"/>
      <c r="I65" s="68"/>
    </row>
    <row r="66" spans="1:23" ht="14.4" customHeight="1" x14ac:dyDescent="0.3">
      <c r="A66" s="483" t="s">
        <v>205</v>
      </c>
      <c r="B66" s="386" t="s">
        <v>26</v>
      </c>
      <c r="C66" s="76">
        <v>50314</v>
      </c>
      <c r="D66" s="76">
        <v>47350</v>
      </c>
      <c r="E66" s="76">
        <v>-2964</v>
      </c>
      <c r="F66" s="79">
        <v>-5.8999999999999997E-2</v>
      </c>
      <c r="G66" s="76">
        <v>44184</v>
      </c>
      <c r="H66" s="76">
        <v>-3166</v>
      </c>
      <c r="I66" s="79">
        <v>-6.7000000000000004E-2</v>
      </c>
      <c r="J66" s="44">
        <v>59553</v>
      </c>
      <c r="K66" s="341"/>
      <c r="L66" s="44">
        <v>47726</v>
      </c>
      <c r="M66" s="341"/>
      <c r="N66" s="44">
        <v>58362</v>
      </c>
      <c r="O66" s="55">
        <v>-0.02</v>
      </c>
      <c r="P66" s="44">
        <v>45275</v>
      </c>
      <c r="Q66" s="55">
        <v>-5.0999999999999997E-2</v>
      </c>
      <c r="R66" s="44">
        <v>54781</v>
      </c>
      <c r="S66" s="55">
        <v>-6.0999999999999999E-2</v>
      </c>
      <c r="T66" s="44">
        <v>41872</v>
      </c>
      <c r="U66" s="55">
        <v>-7.4999999999999997E-2</v>
      </c>
      <c r="V66" s="44">
        <v>48880</v>
      </c>
      <c r="W66" s="45">
        <v>-0.108</v>
      </c>
    </row>
    <row r="67" spans="1:23" ht="14.4" customHeight="1" x14ac:dyDescent="0.3">
      <c r="A67" s="483"/>
      <c r="B67" s="386" t="s">
        <v>27</v>
      </c>
      <c r="C67" s="76">
        <v>84959</v>
      </c>
      <c r="D67" s="76">
        <v>84493</v>
      </c>
      <c r="E67" s="386">
        <v>-466</v>
      </c>
      <c r="F67" s="79">
        <v>-5.0000000000000001E-3</v>
      </c>
      <c r="G67" s="76">
        <v>84651</v>
      </c>
      <c r="H67" s="386">
        <v>158</v>
      </c>
      <c r="I67" s="79">
        <v>2E-3</v>
      </c>
      <c r="J67" s="44">
        <v>99932</v>
      </c>
      <c r="K67" s="341"/>
      <c r="L67" s="44">
        <v>81036</v>
      </c>
      <c r="M67" s="341"/>
      <c r="N67" s="44">
        <v>102067</v>
      </c>
      <c r="O67" s="55">
        <v>2.1000000000000001E-2</v>
      </c>
      <c r="P67" s="44">
        <v>81003</v>
      </c>
      <c r="Q67" s="55">
        <v>0</v>
      </c>
      <c r="R67" s="44">
        <v>100755</v>
      </c>
      <c r="S67" s="55">
        <v>-1.2999999999999999E-2</v>
      </c>
      <c r="T67" s="44">
        <v>80129</v>
      </c>
      <c r="U67" s="55">
        <v>-1.0999999999999999E-2</v>
      </c>
      <c r="V67" s="44">
        <v>97023</v>
      </c>
      <c r="W67" s="45">
        <v>-3.6999999999999998E-2</v>
      </c>
    </row>
    <row r="68" spans="1:23" ht="14.4" customHeight="1" x14ac:dyDescent="0.3">
      <c r="A68" s="483"/>
      <c r="B68" s="386" t="s">
        <v>22</v>
      </c>
      <c r="C68" s="76">
        <v>147575</v>
      </c>
      <c r="D68" s="76">
        <v>145202</v>
      </c>
      <c r="E68" s="76">
        <v>-2373</v>
      </c>
      <c r="F68" s="79">
        <v>-1.6E-2</v>
      </c>
      <c r="G68" s="76">
        <v>143355</v>
      </c>
      <c r="H68" s="76">
        <v>-1847</v>
      </c>
      <c r="I68" s="79">
        <v>-1.2999999999999999E-2</v>
      </c>
      <c r="J68" s="44">
        <v>173199</v>
      </c>
      <c r="K68" s="341"/>
      <c r="L68" s="44">
        <v>140616</v>
      </c>
      <c r="M68" s="341"/>
      <c r="N68" s="44">
        <v>175866</v>
      </c>
      <c r="O68" s="55">
        <v>1.4999999999999999E-2</v>
      </c>
      <c r="P68" s="44">
        <v>139217</v>
      </c>
      <c r="Q68" s="55">
        <v>-0.01</v>
      </c>
      <c r="R68" s="44">
        <v>172137</v>
      </c>
      <c r="S68" s="55">
        <v>-2.1000000000000001E-2</v>
      </c>
      <c r="T68" s="44">
        <v>135966</v>
      </c>
      <c r="U68" s="55">
        <v>-2.3E-2</v>
      </c>
      <c r="V68" s="44">
        <v>163497</v>
      </c>
      <c r="W68" s="45">
        <v>-0.05</v>
      </c>
    </row>
    <row r="69" spans="1:23" x14ac:dyDescent="0.3">
      <c r="A69" s="483" t="s">
        <v>192</v>
      </c>
      <c r="B69" s="386" t="s">
        <v>26</v>
      </c>
      <c r="C69" s="76">
        <v>9995</v>
      </c>
      <c r="D69" s="76">
        <v>9522</v>
      </c>
      <c r="E69" s="386">
        <v>-473</v>
      </c>
      <c r="F69" s="79">
        <v>-4.7E-2</v>
      </c>
      <c r="G69" s="76">
        <v>8725</v>
      </c>
      <c r="H69" s="386">
        <v>-797</v>
      </c>
      <c r="I69" s="79">
        <v>-8.4000000000000005E-2</v>
      </c>
      <c r="J69" s="44">
        <v>3583</v>
      </c>
      <c r="K69" s="341"/>
      <c r="L69" s="44">
        <v>7038</v>
      </c>
      <c r="M69" s="341"/>
      <c r="N69" s="44">
        <v>3162</v>
      </c>
      <c r="O69" s="55">
        <v>-0.11700000000000001</v>
      </c>
      <c r="P69" s="44">
        <v>6502</v>
      </c>
      <c r="Q69" s="55">
        <v>-7.5999999999999998E-2</v>
      </c>
      <c r="R69" s="44">
        <v>3215</v>
      </c>
      <c r="S69" s="55">
        <v>1.7000000000000001E-2</v>
      </c>
      <c r="T69" s="44">
        <v>5562</v>
      </c>
      <c r="U69" s="55">
        <v>-0.14499999999999999</v>
      </c>
      <c r="V69" s="44">
        <v>3456</v>
      </c>
      <c r="W69" s="45">
        <v>7.4999999999999997E-2</v>
      </c>
    </row>
    <row r="70" spans="1:23" ht="14.4" customHeight="1" x14ac:dyDescent="0.3">
      <c r="A70" s="483"/>
      <c r="B70" s="386" t="s">
        <v>27</v>
      </c>
      <c r="C70" s="76">
        <v>17091</v>
      </c>
      <c r="D70" s="76">
        <v>17351</v>
      </c>
      <c r="E70" s="386">
        <v>260</v>
      </c>
      <c r="F70" s="79">
        <v>1.4999999999999999E-2</v>
      </c>
      <c r="G70" s="76">
        <v>18123</v>
      </c>
      <c r="H70" s="386">
        <v>772</v>
      </c>
      <c r="I70" s="79">
        <v>4.3999999999999997E-2</v>
      </c>
      <c r="J70" s="44">
        <v>5731</v>
      </c>
      <c r="K70" s="341"/>
      <c r="L70" s="44">
        <v>12067</v>
      </c>
      <c r="M70" s="341"/>
      <c r="N70" s="44">
        <v>5390</v>
      </c>
      <c r="O70" s="55">
        <v>-0.06</v>
      </c>
      <c r="P70" s="44">
        <v>11931</v>
      </c>
      <c r="Q70" s="55">
        <v>-1.0999999999999999E-2</v>
      </c>
      <c r="R70" s="44">
        <v>5764</v>
      </c>
      <c r="S70" s="55">
        <v>6.9000000000000006E-2</v>
      </c>
      <c r="T70" s="44">
        <v>11535</v>
      </c>
      <c r="U70" s="55">
        <v>-3.3000000000000002E-2</v>
      </c>
      <c r="V70" s="44">
        <v>6925</v>
      </c>
      <c r="W70" s="45">
        <v>0.20100000000000001</v>
      </c>
    </row>
    <row r="71" spans="1:23" ht="14.4" customHeight="1" x14ac:dyDescent="0.3">
      <c r="A71" s="483"/>
      <c r="B71" s="386" t="s">
        <v>22</v>
      </c>
      <c r="C71" s="76">
        <v>27741</v>
      </c>
      <c r="D71" s="76">
        <v>27650</v>
      </c>
      <c r="E71" s="386">
        <v>-91</v>
      </c>
      <c r="F71" s="79">
        <v>-3.0000000000000001E-3</v>
      </c>
      <c r="G71" s="76">
        <v>27584</v>
      </c>
      <c r="H71" s="386">
        <v>-66</v>
      </c>
      <c r="I71" s="79">
        <v>-2E-3</v>
      </c>
      <c r="J71" s="44">
        <v>9545</v>
      </c>
      <c r="K71" s="341"/>
      <c r="L71" s="44">
        <v>19601</v>
      </c>
      <c r="M71" s="341"/>
      <c r="N71" s="44">
        <v>8738</v>
      </c>
      <c r="O71" s="55">
        <v>-8.5000000000000006E-2</v>
      </c>
      <c r="P71" s="44">
        <v>18976</v>
      </c>
      <c r="Q71" s="55">
        <v>-3.2000000000000001E-2</v>
      </c>
      <c r="R71" s="44">
        <v>9243</v>
      </c>
      <c r="S71" s="55">
        <v>5.8000000000000003E-2</v>
      </c>
      <c r="T71" s="44">
        <v>17607</v>
      </c>
      <c r="U71" s="55">
        <v>-7.1999999999999995E-2</v>
      </c>
      <c r="V71" s="44">
        <v>10643</v>
      </c>
      <c r="W71" s="45">
        <v>0.151</v>
      </c>
    </row>
    <row r="72" spans="1:23" x14ac:dyDescent="0.3">
      <c r="A72" s="483" t="s">
        <v>12</v>
      </c>
      <c r="B72" s="483"/>
      <c r="C72" s="76">
        <v>175316</v>
      </c>
      <c r="D72" s="76">
        <v>172852</v>
      </c>
      <c r="E72" s="76">
        <v>-2464</v>
      </c>
      <c r="F72" s="79">
        <v>-1.4E-2</v>
      </c>
      <c r="G72" s="76">
        <v>170939</v>
      </c>
      <c r="H72" s="76">
        <v>-1913</v>
      </c>
      <c r="I72" s="79">
        <v>-1.0999999999999999E-2</v>
      </c>
      <c r="J72" s="44">
        <v>182744</v>
      </c>
      <c r="K72" s="341"/>
      <c r="L72" s="44">
        <v>160217</v>
      </c>
      <c r="M72" s="341"/>
      <c r="N72" s="44">
        <v>184604</v>
      </c>
      <c r="O72" s="55">
        <v>0.01</v>
      </c>
      <c r="P72" s="44">
        <v>158193</v>
      </c>
      <c r="Q72" s="55">
        <v>-1.2999999999999999E-2</v>
      </c>
      <c r="R72" s="44">
        <v>181380</v>
      </c>
      <c r="S72" s="55">
        <v>-1.7000000000000001E-2</v>
      </c>
      <c r="T72" s="44">
        <v>153573</v>
      </c>
      <c r="U72" s="55">
        <v>-2.9000000000000001E-2</v>
      </c>
      <c r="V72" s="44">
        <v>174140</v>
      </c>
      <c r="W72" s="45">
        <v>-0.04</v>
      </c>
    </row>
    <row r="73" spans="1:23" x14ac:dyDescent="0.3">
      <c r="A73" s="386"/>
      <c r="B73" s="386" t="s">
        <v>206</v>
      </c>
      <c r="C73" s="76">
        <v>60309</v>
      </c>
      <c r="D73" s="76">
        <v>56872</v>
      </c>
      <c r="E73" s="76">
        <v>-3437</v>
      </c>
      <c r="F73" s="79">
        <v>-5.7000000000000002E-2</v>
      </c>
      <c r="G73" s="76">
        <v>52909</v>
      </c>
      <c r="H73" s="76">
        <v>-3963</v>
      </c>
      <c r="I73" s="79">
        <v>-7.0000000000000007E-2</v>
      </c>
      <c r="J73" s="44">
        <v>63136</v>
      </c>
      <c r="K73" s="341"/>
      <c r="L73" s="44">
        <v>54764</v>
      </c>
      <c r="M73" s="341"/>
      <c r="N73" s="44">
        <v>61524</v>
      </c>
      <c r="O73" s="55">
        <v>-2.5999999999999999E-2</v>
      </c>
      <c r="P73" s="44">
        <v>51777</v>
      </c>
      <c r="Q73" s="55">
        <v>-5.5E-2</v>
      </c>
      <c r="R73" s="44">
        <v>57996</v>
      </c>
      <c r="S73" s="55">
        <v>-5.7000000000000002E-2</v>
      </c>
      <c r="T73" s="44">
        <v>47434</v>
      </c>
      <c r="U73" s="55">
        <v>-8.4000000000000005E-2</v>
      </c>
      <c r="V73" s="44">
        <v>52336</v>
      </c>
      <c r="W73" s="45">
        <v>-9.8000000000000004E-2</v>
      </c>
    </row>
    <row r="74" spans="1:23" x14ac:dyDescent="0.3">
      <c r="A74" s="386"/>
      <c r="B74" s="386" t="s">
        <v>207</v>
      </c>
      <c r="C74" s="76">
        <v>102050</v>
      </c>
      <c r="D74" s="76">
        <v>101844</v>
      </c>
      <c r="E74" s="386">
        <v>-206</v>
      </c>
      <c r="F74" s="79">
        <v>-2E-3</v>
      </c>
      <c r="G74" s="76">
        <v>102774</v>
      </c>
      <c r="H74" s="386">
        <v>930</v>
      </c>
      <c r="I74" s="79">
        <v>8.9999999999999993E-3</v>
      </c>
      <c r="J74" s="44">
        <v>105663</v>
      </c>
      <c r="K74" s="341"/>
      <c r="L74" s="44">
        <v>93103</v>
      </c>
      <c r="M74" s="341"/>
      <c r="N74" s="44">
        <v>107457</v>
      </c>
      <c r="O74" s="55">
        <v>1.7000000000000001E-2</v>
      </c>
      <c r="P74" s="44">
        <v>92934</v>
      </c>
      <c r="Q74" s="55">
        <v>-2E-3</v>
      </c>
      <c r="R74" s="44">
        <v>106519</v>
      </c>
      <c r="S74" s="55">
        <v>-8.9999999999999993E-3</v>
      </c>
      <c r="T74" s="44">
        <v>91664</v>
      </c>
      <c r="U74" s="55">
        <v>-1.4E-2</v>
      </c>
      <c r="V74" s="44">
        <v>103948</v>
      </c>
      <c r="W74" s="45">
        <v>-2.4E-2</v>
      </c>
    </row>
    <row r="75" spans="1:23" x14ac:dyDescent="0.3">
      <c r="F75" s="68"/>
      <c r="I75" s="68"/>
    </row>
    <row r="76" spans="1:23" x14ac:dyDescent="0.3">
      <c r="F76" s="68"/>
      <c r="I76" s="68"/>
    </row>
    <row r="77" spans="1:23" ht="14.4" customHeight="1" x14ac:dyDescent="0.3">
      <c r="A77" s="483" t="s">
        <v>208</v>
      </c>
      <c r="B77" s="386" t="s">
        <v>26</v>
      </c>
      <c r="C77" s="76">
        <v>1094193</v>
      </c>
      <c r="D77" s="76">
        <v>1070205</v>
      </c>
      <c r="E77" s="76">
        <v>-23988</v>
      </c>
      <c r="F77" s="79">
        <v>-2.1999999999999999E-2</v>
      </c>
      <c r="G77" s="76">
        <v>981761</v>
      </c>
      <c r="H77" s="76">
        <v>-88444</v>
      </c>
      <c r="I77" s="79">
        <v>-8.3000000000000004E-2</v>
      </c>
      <c r="J77" s="44">
        <v>1160847</v>
      </c>
      <c r="K77" s="341"/>
      <c r="L77" s="44">
        <v>991533</v>
      </c>
      <c r="M77" s="341"/>
      <c r="N77" s="44">
        <v>1167081</v>
      </c>
      <c r="O77" s="55">
        <v>5.0000000000000001E-3</v>
      </c>
      <c r="P77" s="44">
        <v>971062</v>
      </c>
      <c r="Q77" s="55">
        <v>-2.1000000000000001E-2</v>
      </c>
      <c r="R77" s="44">
        <v>1148671</v>
      </c>
      <c r="S77" s="55">
        <v>-1.6E-2</v>
      </c>
      <c r="T77" s="44">
        <v>885512</v>
      </c>
      <c r="U77" s="55">
        <v>-8.7999999999999995E-2</v>
      </c>
      <c r="V77" s="44">
        <v>1014135</v>
      </c>
      <c r="W77" s="45">
        <v>-0.11700000000000001</v>
      </c>
    </row>
    <row r="78" spans="1:23" ht="14.4" customHeight="1" x14ac:dyDescent="0.3">
      <c r="A78" s="483"/>
      <c r="B78" s="386" t="s">
        <v>27</v>
      </c>
      <c r="C78" s="76">
        <v>1419334</v>
      </c>
      <c r="D78" s="76">
        <v>1397328</v>
      </c>
      <c r="E78" s="76">
        <v>-22006</v>
      </c>
      <c r="F78" s="79">
        <v>-1.6E-2</v>
      </c>
      <c r="G78" s="76">
        <v>1372482</v>
      </c>
      <c r="H78" s="76">
        <v>-24846</v>
      </c>
      <c r="I78" s="79">
        <v>-1.7999999999999999E-2</v>
      </c>
      <c r="J78" s="44">
        <v>1484612</v>
      </c>
      <c r="K78" s="341"/>
      <c r="L78" s="44">
        <v>1289855</v>
      </c>
      <c r="M78" s="341"/>
      <c r="N78" s="44">
        <v>1517797</v>
      </c>
      <c r="O78" s="55">
        <v>2.1999999999999999E-2</v>
      </c>
      <c r="P78" s="44">
        <v>1270230</v>
      </c>
      <c r="Q78" s="55">
        <v>-1.4999999999999999E-2</v>
      </c>
      <c r="R78" s="44">
        <v>1504064</v>
      </c>
      <c r="S78" s="55">
        <v>-8.9999999999999993E-3</v>
      </c>
      <c r="T78" s="44">
        <v>1245088</v>
      </c>
      <c r="U78" s="55">
        <v>-0.02</v>
      </c>
      <c r="V78" s="44">
        <v>1433465</v>
      </c>
      <c r="W78" s="45">
        <v>-4.7E-2</v>
      </c>
    </row>
    <row r="79" spans="1:23" ht="14.4" customHeight="1" x14ac:dyDescent="0.3">
      <c r="A79" s="483"/>
      <c r="B79" s="386" t="s">
        <v>22</v>
      </c>
      <c r="C79" s="76">
        <v>2615124</v>
      </c>
      <c r="D79" s="76">
        <v>2571554</v>
      </c>
      <c r="E79" s="76">
        <v>-43570</v>
      </c>
      <c r="F79" s="79">
        <v>-1.7000000000000001E-2</v>
      </c>
      <c r="G79" s="76">
        <v>2460951</v>
      </c>
      <c r="H79" s="76">
        <v>-110603</v>
      </c>
      <c r="I79" s="79">
        <v>-4.2999999999999997E-2</v>
      </c>
      <c r="J79" s="44">
        <v>2757033</v>
      </c>
      <c r="K79" s="341"/>
      <c r="L79" s="44">
        <v>2374636</v>
      </c>
      <c r="M79" s="341"/>
      <c r="N79" s="44">
        <v>2796915</v>
      </c>
      <c r="O79" s="55">
        <v>1.4E-2</v>
      </c>
      <c r="P79" s="44">
        <v>2336766</v>
      </c>
      <c r="Q79" s="55">
        <v>-1.6E-2</v>
      </c>
      <c r="R79" s="44">
        <v>2772572</v>
      </c>
      <c r="S79" s="55">
        <v>-8.9999999999999993E-3</v>
      </c>
      <c r="T79" s="44">
        <v>2228357</v>
      </c>
      <c r="U79" s="55">
        <v>-4.5999999999999999E-2</v>
      </c>
      <c r="V79" s="44">
        <v>2565064</v>
      </c>
      <c r="W79" s="45">
        <v>-7.4999999999999997E-2</v>
      </c>
    </row>
    <row r="80" spans="1:23" x14ac:dyDescent="0.3">
      <c r="A80" s="483" t="s">
        <v>196</v>
      </c>
      <c r="B80" s="386" t="s">
        <v>26</v>
      </c>
      <c r="C80" s="76">
        <v>262784</v>
      </c>
      <c r="D80" s="76">
        <v>253191</v>
      </c>
      <c r="E80" s="76">
        <v>-9593</v>
      </c>
      <c r="F80" s="79">
        <v>-3.6999999999999998E-2</v>
      </c>
      <c r="G80" s="76">
        <v>210521</v>
      </c>
      <c r="H80" s="76">
        <v>-42670</v>
      </c>
      <c r="I80" s="79">
        <v>-0.16900000000000001</v>
      </c>
      <c r="J80" s="44">
        <v>127169</v>
      </c>
      <c r="K80" s="341"/>
      <c r="L80" s="44">
        <v>183276</v>
      </c>
      <c r="M80" s="341"/>
      <c r="N80" s="44">
        <v>120466</v>
      </c>
      <c r="O80" s="55">
        <v>-5.2999999999999999E-2</v>
      </c>
      <c r="P80" s="44">
        <v>177465</v>
      </c>
      <c r="Q80" s="55">
        <v>-3.2000000000000001E-2</v>
      </c>
      <c r="R80" s="44">
        <v>114898</v>
      </c>
      <c r="S80" s="55">
        <v>-4.5999999999999999E-2</v>
      </c>
      <c r="T80" s="44">
        <v>146841</v>
      </c>
      <c r="U80" s="55">
        <v>-0.17299999999999999</v>
      </c>
      <c r="V80" s="44">
        <v>94732</v>
      </c>
      <c r="W80" s="45">
        <v>-0.17599999999999999</v>
      </c>
    </row>
    <row r="81" spans="1:23" ht="14.4" customHeight="1" x14ac:dyDescent="0.3">
      <c r="A81" s="483"/>
      <c r="B81" s="386" t="s">
        <v>27</v>
      </c>
      <c r="C81" s="76">
        <v>338030</v>
      </c>
      <c r="D81" s="76">
        <v>329794</v>
      </c>
      <c r="E81" s="76">
        <v>-8236</v>
      </c>
      <c r="F81" s="79">
        <v>-2.4E-2</v>
      </c>
      <c r="G81" s="76">
        <v>302925</v>
      </c>
      <c r="H81" s="76">
        <v>-26869</v>
      </c>
      <c r="I81" s="79">
        <v>-8.1000000000000003E-2</v>
      </c>
      <c r="J81" s="44">
        <v>157316</v>
      </c>
      <c r="K81" s="341"/>
      <c r="L81" s="44">
        <v>241938</v>
      </c>
      <c r="M81" s="341"/>
      <c r="N81" s="44">
        <v>150873</v>
      </c>
      <c r="O81" s="55">
        <v>-4.1000000000000002E-2</v>
      </c>
      <c r="P81" s="44">
        <v>234793</v>
      </c>
      <c r="Q81" s="55">
        <v>-0.03</v>
      </c>
      <c r="R81" s="44">
        <v>147791</v>
      </c>
      <c r="S81" s="55">
        <v>-0.02</v>
      </c>
      <c r="T81" s="44">
        <v>216135</v>
      </c>
      <c r="U81" s="55">
        <v>-7.9000000000000001E-2</v>
      </c>
      <c r="V81" s="44">
        <v>133680</v>
      </c>
      <c r="W81" s="45">
        <v>-9.5000000000000001E-2</v>
      </c>
    </row>
    <row r="82" spans="1:23" ht="14.4" customHeight="1" x14ac:dyDescent="0.3">
      <c r="A82" s="483"/>
      <c r="B82" s="386" t="s">
        <v>22</v>
      </c>
      <c r="C82" s="76">
        <v>615913</v>
      </c>
      <c r="D82" s="76">
        <v>598118</v>
      </c>
      <c r="E82" s="76">
        <v>-17795</v>
      </c>
      <c r="F82" s="79">
        <v>-2.9000000000000001E-2</v>
      </c>
      <c r="G82" s="76">
        <v>527714</v>
      </c>
      <c r="H82" s="76">
        <v>-70404</v>
      </c>
      <c r="I82" s="79">
        <v>-0.11799999999999999</v>
      </c>
      <c r="J82" s="44">
        <v>291472</v>
      </c>
      <c r="K82" s="341"/>
      <c r="L82" s="44">
        <v>436393</v>
      </c>
      <c r="M82" s="341"/>
      <c r="N82" s="44">
        <v>277969</v>
      </c>
      <c r="O82" s="55">
        <v>-4.5999999999999999E-2</v>
      </c>
      <c r="P82" s="44">
        <v>423250</v>
      </c>
      <c r="Q82" s="55">
        <v>-0.03</v>
      </c>
      <c r="R82" s="44">
        <v>269340</v>
      </c>
      <c r="S82" s="55">
        <v>-3.1E-2</v>
      </c>
      <c r="T82" s="44">
        <v>373222</v>
      </c>
      <c r="U82" s="55">
        <v>-0.11799999999999999</v>
      </c>
      <c r="V82" s="44">
        <v>234413</v>
      </c>
      <c r="W82" s="45">
        <v>-0.13</v>
      </c>
    </row>
    <row r="83" spans="1:23" x14ac:dyDescent="0.3">
      <c r="A83" s="483" t="s">
        <v>12</v>
      </c>
      <c r="B83" s="483"/>
      <c r="C83" s="76">
        <v>3231037</v>
      </c>
      <c r="D83" s="76">
        <v>3169672</v>
      </c>
      <c r="E83" s="76">
        <v>-61365</v>
      </c>
      <c r="F83" s="79">
        <v>-1.9E-2</v>
      </c>
      <c r="G83" s="76">
        <v>2988665</v>
      </c>
      <c r="H83" s="76">
        <v>-181007</v>
      </c>
      <c r="I83" s="79">
        <v>-5.7000000000000002E-2</v>
      </c>
      <c r="J83" s="44">
        <v>3048505</v>
      </c>
      <c r="K83" s="341"/>
      <c r="L83" s="44">
        <v>2811029</v>
      </c>
      <c r="M83" s="341"/>
      <c r="N83" s="44">
        <v>3074884</v>
      </c>
      <c r="O83" s="55">
        <v>8.9999999999999993E-3</v>
      </c>
      <c r="P83" s="44">
        <v>2760016</v>
      </c>
      <c r="Q83" s="55">
        <v>-1.7999999999999999E-2</v>
      </c>
      <c r="R83" s="44">
        <v>3041912</v>
      </c>
      <c r="S83" s="55">
        <v>-1.0999999999999999E-2</v>
      </c>
      <c r="T83" s="44">
        <v>2601579</v>
      </c>
      <c r="U83" s="55">
        <v>-5.7000000000000002E-2</v>
      </c>
      <c r="V83" s="44">
        <v>2799477</v>
      </c>
      <c r="W83" s="45">
        <v>-0.08</v>
      </c>
    </row>
    <row r="84" spans="1:23" x14ac:dyDescent="0.3">
      <c r="A84" s="386"/>
      <c r="B84" s="386" t="s">
        <v>206</v>
      </c>
      <c r="C84" s="76">
        <v>1356977</v>
      </c>
      <c r="D84" s="76">
        <v>1323396</v>
      </c>
      <c r="E84" s="76">
        <v>-33581</v>
      </c>
      <c r="F84" s="79">
        <v>-2.5000000000000001E-2</v>
      </c>
      <c r="G84" s="76">
        <v>1192282</v>
      </c>
      <c r="H84" s="76">
        <v>-131114</v>
      </c>
      <c r="I84" s="79">
        <v>-9.9000000000000005E-2</v>
      </c>
      <c r="J84" s="44">
        <v>1288016</v>
      </c>
      <c r="K84" s="341"/>
      <c r="L84" s="44">
        <v>1174809</v>
      </c>
      <c r="M84" s="341"/>
      <c r="N84" s="44">
        <v>1287547</v>
      </c>
      <c r="O84" s="55">
        <v>0</v>
      </c>
      <c r="P84" s="44">
        <v>1148527</v>
      </c>
      <c r="Q84" s="55">
        <v>-2.1999999999999999E-2</v>
      </c>
      <c r="R84" s="44">
        <v>1263569</v>
      </c>
      <c r="S84" s="55">
        <v>-1.9E-2</v>
      </c>
      <c r="T84" s="44">
        <v>1032353</v>
      </c>
      <c r="U84" s="55">
        <v>-0.10100000000000001</v>
      </c>
      <c r="V84" s="44">
        <v>1108867</v>
      </c>
      <c r="W84" s="45">
        <v>-0.122</v>
      </c>
    </row>
    <row r="85" spans="1:23" x14ac:dyDescent="0.3">
      <c r="A85" s="386"/>
      <c r="B85" s="386" t="s">
        <v>207</v>
      </c>
      <c r="C85" s="76">
        <v>1757364</v>
      </c>
      <c r="D85" s="76">
        <v>1727122</v>
      </c>
      <c r="E85" s="76">
        <v>-30242</v>
      </c>
      <c r="F85" s="79">
        <v>-1.7000000000000001E-2</v>
      </c>
      <c r="G85" s="76">
        <v>1675407</v>
      </c>
      <c r="H85" s="76">
        <v>-51715</v>
      </c>
      <c r="I85" s="79">
        <v>-0.03</v>
      </c>
      <c r="J85" s="44">
        <v>1641928</v>
      </c>
      <c r="K85" s="341"/>
      <c r="L85" s="44">
        <v>1531793</v>
      </c>
      <c r="M85" s="341"/>
      <c r="N85" s="44">
        <v>1668670</v>
      </c>
      <c r="O85" s="55">
        <v>1.6E-2</v>
      </c>
      <c r="P85" s="44">
        <v>1505023</v>
      </c>
      <c r="Q85" s="55">
        <v>-1.7000000000000001E-2</v>
      </c>
      <c r="R85" s="44">
        <v>1651855</v>
      </c>
      <c r="S85" s="55">
        <v>-0.01</v>
      </c>
      <c r="T85" s="44">
        <v>1461223</v>
      </c>
      <c r="U85" s="55">
        <v>-2.9000000000000001E-2</v>
      </c>
      <c r="V85" s="44">
        <v>1567145</v>
      </c>
      <c r="W85" s="45">
        <v>-5.0999999999999997E-2</v>
      </c>
    </row>
    <row r="87" spans="1:23" x14ac:dyDescent="0.3">
      <c r="A87" s="62" t="s">
        <v>192</v>
      </c>
      <c r="N87" s="55"/>
    </row>
    <row r="88" spans="1:23" ht="14.4" customHeight="1" x14ac:dyDescent="0.3">
      <c r="A88" s="483" t="s">
        <v>198</v>
      </c>
      <c r="B88" s="386" t="s">
        <v>209</v>
      </c>
      <c r="C88" s="83"/>
      <c r="D88" s="83"/>
      <c r="E88" s="83"/>
      <c r="F88" s="83"/>
      <c r="G88" s="83"/>
      <c r="H88" s="83"/>
      <c r="I88" s="83"/>
      <c r="J88" s="76">
        <v>1416</v>
      </c>
      <c r="K88" s="386"/>
      <c r="L88" s="76">
        <v>1926</v>
      </c>
      <c r="M88" s="386"/>
      <c r="N88" s="76">
        <v>1255</v>
      </c>
      <c r="O88" s="77">
        <f t="shared" ref="O88:O94" si="0">(N88-J88)/J88</f>
        <v>-0.11370056497175141</v>
      </c>
      <c r="P88" s="76">
        <v>1862</v>
      </c>
      <c r="Q88" s="77">
        <f t="shared" ref="Q88:Q94" si="1">(P88-L88)/L88</f>
        <v>-3.3229491173416406E-2</v>
      </c>
      <c r="R88" s="76">
        <v>1387</v>
      </c>
      <c r="S88" s="77">
        <f t="shared" ref="S88:S94" si="2">(R88-N88)/N88</f>
        <v>0.1051792828685259</v>
      </c>
      <c r="T88" s="76">
        <v>1773</v>
      </c>
      <c r="U88" s="77">
        <f t="shared" ref="U88:U94" si="3">(T88-P88)/P88</f>
        <v>-4.7798066595059079E-2</v>
      </c>
    </row>
    <row r="89" spans="1:23" ht="14.4" customHeight="1" x14ac:dyDescent="0.3">
      <c r="A89" s="483"/>
      <c r="B89" s="386" t="s">
        <v>210</v>
      </c>
      <c r="C89" s="83"/>
      <c r="D89" s="83"/>
      <c r="E89" s="83"/>
      <c r="F89" s="83"/>
      <c r="G89" s="83"/>
      <c r="H89" s="83"/>
      <c r="I89" s="83"/>
      <c r="J89" s="386">
        <v>950</v>
      </c>
      <c r="K89" s="386"/>
      <c r="L89" s="76">
        <v>1231</v>
      </c>
      <c r="M89" s="386"/>
      <c r="N89" s="386">
        <v>760</v>
      </c>
      <c r="O89" s="77">
        <f t="shared" si="0"/>
        <v>-0.2</v>
      </c>
      <c r="P89" s="76">
        <v>1073</v>
      </c>
      <c r="Q89" s="77">
        <f t="shared" si="1"/>
        <v>-0.12835093419983754</v>
      </c>
      <c r="R89" s="386">
        <v>880</v>
      </c>
      <c r="S89" s="77">
        <f t="shared" si="2"/>
        <v>0.15789473684210525</v>
      </c>
      <c r="T89" s="76">
        <v>1002</v>
      </c>
      <c r="U89" s="77">
        <f t="shared" si="3"/>
        <v>-6.6169617893755819E-2</v>
      </c>
    </row>
    <row r="90" spans="1:23" ht="14.4" customHeight="1" x14ac:dyDescent="0.3">
      <c r="A90" s="483"/>
      <c r="B90" s="386" t="s">
        <v>22</v>
      </c>
      <c r="C90" s="83"/>
      <c r="D90" s="83"/>
      <c r="E90" s="83"/>
      <c r="F90" s="83"/>
      <c r="G90" s="83"/>
      <c r="H90" s="83"/>
      <c r="I90" s="83"/>
      <c r="J90" s="76">
        <v>2414</v>
      </c>
      <c r="K90" s="386"/>
      <c r="L90" s="76">
        <v>3222</v>
      </c>
      <c r="M90" s="386"/>
      <c r="N90" s="76">
        <v>2060</v>
      </c>
      <c r="O90" s="77">
        <f t="shared" si="0"/>
        <v>-0.14664457332228667</v>
      </c>
      <c r="P90" s="76">
        <v>3015</v>
      </c>
      <c r="Q90" s="77">
        <f t="shared" si="1"/>
        <v>-6.4245810055865923E-2</v>
      </c>
      <c r="R90" s="76">
        <v>2314</v>
      </c>
      <c r="S90" s="77">
        <f t="shared" si="2"/>
        <v>0.12330097087378641</v>
      </c>
      <c r="T90" s="76">
        <v>2856</v>
      </c>
      <c r="U90" s="77">
        <f t="shared" si="3"/>
        <v>-5.2736318407960198E-2</v>
      </c>
    </row>
    <row r="91" spans="1:23" x14ac:dyDescent="0.3">
      <c r="A91" s="483" t="s">
        <v>154</v>
      </c>
      <c r="B91" s="386" t="s">
        <v>209</v>
      </c>
      <c r="C91" s="83"/>
      <c r="D91" s="83"/>
      <c r="E91" s="83"/>
      <c r="F91" s="83"/>
      <c r="G91" s="83"/>
      <c r="H91" s="83"/>
      <c r="I91" s="83"/>
      <c r="J91" s="76">
        <v>4315</v>
      </c>
      <c r="K91" s="386"/>
      <c r="L91" s="76">
        <v>10141</v>
      </c>
      <c r="M91" s="386"/>
      <c r="N91" s="76">
        <v>4135</v>
      </c>
      <c r="O91" s="77">
        <f t="shared" si="0"/>
        <v>-4.1714947856315181E-2</v>
      </c>
      <c r="P91" s="76">
        <v>10069</v>
      </c>
      <c r="Q91" s="77">
        <f t="shared" si="1"/>
        <v>-7.0998915294349669E-3</v>
      </c>
      <c r="R91" s="76">
        <v>4377</v>
      </c>
      <c r="S91" s="77">
        <f t="shared" si="2"/>
        <v>5.8524788391777507E-2</v>
      </c>
      <c r="T91" s="76">
        <v>9762</v>
      </c>
      <c r="U91" s="77">
        <f t="shared" si="3"/>
        <v>-3.0489621610884893E-2</v>
      </c>
    </row>
    <row r="92" spans="1:23" ht="14.4" customHeight="1" x14ac:dyDescent="0.3">
      <c r="A92" s="483"/>
      <c r="B92" s="386" t="s">
        <v>211</v>
      </c>
      <c r="C92" s="83"/>
      <c r="D92" s="83"/>
      <c r="E92" s="83"/>
      <c r="F92" s="83"/>
      <c r="G92" s="83"/>
      <c r="H92" s="83"/>
      <c r="I92" s="83"/>
      <c r="J92" s="76">
        <v>2633</v>
      </c>
      <c r="K92" s="386"/>
      <c r="L92" s="76">
        <v>5807</v>
      </c>
      <c r="M92" s="386"/>
      <c r="N92" s="76">
        <v>2402</v>
      </c>
      <c r="O92" s="77">
        <f t="shared" si="0"/>
        <v>-8.7732624382833274E-2</v>
      </c>
      <c r="P92" s="76">
        <v>5429</v>
      </c>
      <c r="Q92" s="77">
        <f t="shared" si="1"/>
        <v>-6.5093852247287753E-2</v>
      </c>
      <c r="R92" s="76">
        <v>2335</v>
      </c>
      <c r="S92" s="77">
        <f t="shared" si="2"/>
        <v>-2.7893422148209824E-2</v>
      </c>
      <c r="T92" s="76">
        <v>4560</v>
      </c>
      <c r="U92" s="77">
        <f t="shared" si="3"/>
        <v>-0.16006631055442991</v>
      </c>
    </row>
    <row r="93" spans="1:23" ht="14.4" customHeight="1" x14ac:dyDescent="0.3">
      <c r="A93" s="483"/>
      <c r="B93" s="386" t="s">
        <v>22</v>
      </c>
      <c r="C93" s="83"/>
      <c r="D93" s="83"/>
      <c r="E93" s="83"/>
      <c r="F93" s="83"/>
      <c r="G93" s="83"/>
      <c r="H93" s="83"/>
      <c r="I93" s="83"/>
      <c r="J93" s="76">
        <v>7131</v>
      </c>
      <c r="K93" s="386"/>
      <c r="L93" s="76">
        <v>16379</v>
      </c>
      <c r="M93" s="386"/>
      <c r="N93" s="76">
        <v>6678</v>
      </c>
      <c r="O93" s="77">
        <f t="shared" si="0"/>
        <v>-6.352545225073622E-2</v>
      </c>
      <c r="P93" s="76">
        <v>15961</v>
      </c>
      <c r="Q93" s="77">
        <f t="shared" si="1"/>
        <v>-2.552048354600403E-2</v>
      </c>
      <c r="R93" s="76">
        <v>6929</v>
      </c>
      <c r="S93" s="77">
        <f t="shared" si="2"/>
        <v>3.7586103623839476E-2</v>
      </c>
      <c r="T93" s="76">
        <v>14751</v>
      </c>
      <c r="U93" s="77">
        <f t="shared" si="3"/>
        <v>-7.5809786354238462E-2</v>
      </c>
    </row>
    <row r="94" spans="1:23" x14ac:dyDescent="0.3">
      <c r="A94" s="483" t="s">
        <v>12</v>
      </c>
      <c r="B94" s="483"/>
      <c r="C94" s="83"/>
      <c r="D94" s="83"/>
      <c r="E94" s="83"/>
      <c r="F94" s="83"/>
      <c r="G94" s="83"/>
      <c r="H94" s="83"/>
      <c r="I94" s="83"/>
      <c r="J94" s="76">
        <v>9545</v>
      </c>
      <c r="K94" s="386"/>
      <c r="L94" s="76">
        <v>19601</v>
      </c>
      <c r="M94" s="386"/>
      <c r="N94" s="76">
        <v>8738</v>
      </c>
      <c r="O94" s="77">
        <f t="shared" si="0"/>
        <v>-8.4546883184913574E-2</v>
      </c>
      <c r="P94" s="76">
        <v>18976</v>
      </c>
      <c r="Q94" s="77">
        <f t="shared" si="1"/>
        <v>-3.188612825876231E-2</v>
      </c>
      <c r="R94" s="76">
        <v>9243</v>
      </c>
      <c r="S94" s="77">
        <f t="shared" si="2"/>
        <v>5.77935454337377E-2</v>
      </c>
      <c r="T94" s="76">
        <v>17607</v>
      </c>
      <c r="U94" s="77">
        <f t="shared" si="3"/>
        <v>-7.2143760539629009E-2</v>
      </c>
    </row>
    <row r="95" spans="1:23" x14ac:dyDescent="0.3">
      <c r="A95" s="386"/>
      <c r="B95" s="386" t="s">
        <v>212</v>
      </c>
      <c r="C95" s="83"/>
      <c r="D95" s="83"/>
      <c r="E95" s="83"/>
      <c r="F95" s="83"/>
      <c r="G95" s="83"/>
      <c r="H95" s="83"/>
      <c r="I95" s="83"/>
      <c r="J95" s="79">
        <v>0.73499999999999999</v>
      </c>
      <c r="K95" s="386"/>
      <c r="L95" s="79">
        <v>0.82499999999999996</v>
      </c>
      <c r="M95" s="386"/>
      <c r="N95" s="79">
        <v>0.76</v>
      </c>
      <c r="O95" s="78"/>
      <c r="P95" s="79">
        <v>0.83499999999999996</v>
      </c>
      <c r="Q95" s="78"/>
      <c r="R95" s="79">
        <v>0.72599999999999998</v>
      </c>
      <c r="S95" s="78"/>
      <c r="T95" s="79">
        <v>0.82</v>
      </c>
      <c r="U95" s="78"/>
    </row>
    <row r="96" spans="1:23" x14ac:dyDescent="0.3">
      <c r="A96" s="386"/>
      <c r="B96" s="386" t="s">
        <v>213</v>
      </c>
      <c r="C96" s="83"/>
      <c r="D96" s="83"/>
      <c r="E96" s="83"/>
      <c r="F96" s="83"/>
      <c r="G96" s="83"/>
      <c r="H96" s="83"/>
      <c r="I96" s="83"/>
      <c r="J96" s="79">
        <v>0.753</v>
      </c>
      <c r="K96" s="386"/>
      <c r="L96" s="79">
        <v>0.84</v>
      </c>
      <c r="M96" s="386"/>
      <c r="N96" s="79">
        <v>0.76700000000000002</v>
      </c>
      <c r="O96" s="78"/>
      <c r="P96" s="79">
        <v>0.84399999999999997</v>
      </c>
      <c r="Q96" s="78"/>
      <c r="R96" s="79">
        <v>0.75900000000000001</v>
      </c>
      <c r="S96" s="78"/>
      <c r="T96" s="79">
        <v>0.84599999999999997</v>
      </c>
      <c r="U96" s="78"/>
    </row>
    <row r="97" spans="1:23" x14ac:dyDescent="0.3">
      <c r="A97" s="386"/>
      <c r="B97" s="386"/>
      <c r="C97" s="83"/>
      <c r="D97" s="83"/>
      <c r="E97" s="83"/>
      <c r="F97" s="83"/>
      <c r="G97" s="83"/>
      <c r="H97" s="83"/>
      <c r="I97" s="83"/>
    </row>
    <row r="98" spans="1:23" x14ac:dyDescent="0.3">
      <c r="A98" s="62" t="s">
        <v>196</v>
      </c>
      <c r="C98" s="83"/>
      <c r="D98" s="83"/>
      <c r="E98" s="83"/>
      <c r="F98" s="83"/>
      <c r="G98" s="83"/>
      <c r="H98" s="83"/>
      <c r="I98" s="83"/>
    </row>
    <row r="99" spans="1:23" ht="15" customHeight="1" x14ac:dyDescent="0.3">
      <c r="A99" s="451" t="s">
        <v>198</v>
      </c>
      <c r="B99" s="341" t="s">
        <v>209</v>
      </c>
      <c r="C99" s="83"/>
      <c r="D99" s="83"/>
      <c r="E99" s="83"/>
      <c r="F99" s="83"/>
      <c r="G99" s="83"/>
      <c r="H99" s="83"/>
      <c r="I99" s="83"/>
      <c r="J99" s="44">
        <v>43737</v>
      </c>
      <c r="K99" s="341"/>
      <c r="L99" s="44">
        <v>47836</v>
      </c>
      <c r="M99" s="341"/>
      <c r="N99" s="44">
        <v>42360</v>
      </c>
      <c r="O99" s="55">
        <f t="shared" ref="O99:O105" si="4">(N99-J99)/J99</f>
        <v>-3.1483640853282119E-2</v>
      </c>
      <c r="P99" s="44">
        <v>46354</v>
      </c>
      <c r="Q99" s="55">
        <f t="shared" ref="Q99:Q105" si="5">(P99-L99)/L99</f>
        <v>-3.0980851241742619E-2</v>
      </c>
      <c r="R99" s="44">
        <v>40089</v>
      </c>
      <c r="S99" s="55">
        <f t="shared" ref="S99:S105" si="6">(R99-N99)/N99</f>
        <v>-5.3611898016997166E-2</v>
      </c>
      <c r="T99" s="44">
        <v>41156</v>
      </c>
      <c r="U99" s="55">
        <f t="shared" ref="U99:U105" si="7">(T99-P99)/P99</f>
        <v>-0.11213703240281313</v>
      </c>
    </row>
    <row r="100" spans="1:23" ht="15" customHeight="1" x14ac:dyDescent="0.3">
      <c r="A100" s="451"/>
      <c r="B100" s="341" t="s">
        <v>210</v>
      </c>
      <c r="C100" s="83"/>
      <c r="D100" s="83"/>
      <c r="E100" s="83"/>
      <c r="F100" s="83"/>
      <c r="G100" s="83"/>
      <c r="H100" s="83"/>
      <c r="I100" s="83"/>
      <c r="J100" s="44">
        <v>40338</v>
      </c>
      <c r="K100" s="341"/>
      <c r="L100" s="44">
        <v>41990</v>
      </c>
      <c r="M100" s="341"/>
      <c r="N100" s="44">
        <v>37957</v>
      </c>
      <c r="O100" s="55">
        <f t="shared" si="4"/>
        <v>-5.902622837027121E-2</v>
      </c>
      <c r="P100" s="44">
        <v>39761</v>
      </c>
      <c r="Q100" s="55">
        <f t="shared" si="5"/>
        <v>-5.3084067635151229E-2</v>
      </c>
      <c r="R100" s="44">
        <v>38683</v>
      </c>
      <c r="S100" s="55">
        <f t="shared" si="6"/>
        <v>1.9126906762915931E-2</v>
      </c>
      <c r="T100" s="44">
        <v>31893</v>
      </c>
      <c r="U100" s="55">
        <f t="shared" si="7"/>
        <v>-0.19788234702346522</v>
      </c>
    </row>
    <row r="101" spans="1:23" ht="15" customHeight="1" x14ac:dyDescent="0.3">
      <c r="A101" s="451"/>
      <c r="B101" s="341" t="s">
        <v>22</v>
      </c>
      <c r="C101" s="83"/>
      <c r="D101" s="83"/>
      <c r="E101" s="83"/>
      <c r="F101" s="83"/>
      <c r="G101" s="83"/>
      <c r="H101" s="83"/>
      <c r="I101" s="83"/>
      <c r="J101" s="44">
        <v>86420</v>
      </c>
      <c r="K101" s="341"/>
      <c r="L101" s="44">
        <v>92304</v>
      </c>
      <c r="M101" s="341"/>
      <c r="N101" s="44">
        <v>82373</v>
      </c>
      <c r="O101" s="55">
        <f t="shared" si="4"/>
        <v>-4.6829437630178203E-2</v>
      </c>
      <c r="P101" s="44">
        <v>88269</v>
      </c>
      <c r="Q101" s="55">
        <f t="shared" si="5"/>
        <v>-4.3714248569942799E-2</v>
      </c>
      <c r="R101" s="44">
        <v>80812</v>
      </c>
      <c r="S101" s="55">
        <f t="shared" si="6"/>
        <v>-1.8950384227841646E-2</v>
      </c>
      <c r="T101" s="44">
        <v>74816</v>
      </c>
      <c r="U101" s="55">
        <f t="shared" si="7"/>
        <v>-0.15240911305214741</v>
      </c>
    </row>
    <row r="102" spans="1:23" ht="15" customHeight="1" x14ac:dyDescent="0.3">
      <c r="A102" s="451" t="s">
        <v>154</v>
      </c>
      <c r="B102" s="341" t="s">
        <v>209</v>
      </c>
      <c r="C102" s="83"/>
      <c r="D102" s="83"/>
      <c r="E102" s="83"/>
      <c r="F102" s="83"/>
      <c r="G102" s="83"/>
      <c r="H102" s="83"/>
      <c r="I102" s="83"/>
      <c r="J102" s="44">
        <v>113579</v>
      </c>
      <c r="K102" s="341"/>
      <c r="L102" s="44">
        <v>194102</v>
      </c>
      <c r="M102" s="341"/>
      <c r="N102" s="44">
        <v>108513</v>
      </c>
      <c r="O102" s="55">
        <f t="shared" si="4"/>
        <v>-4.4603315753792512E-2</v>
      </c>
      <c r="P102" s="44">
        <v>188439</v>
      </c>
      <c r="Q102" s="55">
        <f t="shared" si="5"/>
        <v>-2.9175382015641262E-2</v>
      </c>
      <c r="R102" s="44">
        <v>107702</v>
      </c>
      <c r="S102" s="55">
        <f t="shared" si="6"/>
        <v>-7.4737589044630596E-3</v>
      </c>
      <c r="T102" s="44">
        <v>174979</v>
      </c>
      <c r="U102" s="55">
        <f t="shared" si="7"/>
        <v>-7.1428950482649564E-2</v>
      </c>
    </row>
    <row r="103" spans="1:23" ht="15" customHeight="1" x14ac:dyDescent="0.3">
      <c r="A103" s="451"/>
      <c r="B103" s="341" t="s">
        <v>211</v>
      </c>
      <c r="C103" s="83"/>
      <c r="D103" s="83"/>
      <c r="E103" s="83"/>
      <c r="F103" s="83"/>
      <c r="G103" s="83"/>
      <c r="H103" s="83"/>
      <c r="I103" s="83"/>
      <c r="J103" s="44">
        <v>86831</v>
      </c>
      <c r="K103" s="341"/>
      <c r="L103" s="44">
        <v>141286</v>
      </c>
      <c r="M103" s="341"/>
      <c r="N103" s="44">
        <v>82509</v>
      </c>
      <c r="O103" s="55">
        <f t="shared" si="4"/>
        <v>-4.9774849995969178E-2</v>
      </c>
      <c r="P103" s="44">
        <v>137704</v>
      </c>
      <c r="Q103" s="55">
        <f t="shared" si="5"/>
        <v>-2.5352830429058788E-2</v>
      </c>
      <c r="R103" s="44">
        <v>76215</v>
      </c>
      <c r="S103" s="55">
        <f t="shared" si="6"/>
        <v>-7.6282587354106826E-2</v>
      </c>
      <c r="T103" s="44">
        <v>114948</v>
      </c>
      <c r="U103" s="55">
        <f t="shared" si="7"/>
        <v>-0.16525300644861443</v>
      </c>
    </row>
    <row r="104" spans="1:23" ht="15" customHeight="1" x14ac:dyDescent="0.3">
      <c r="A104" s="451"/>
      <c r="B104" s="341" t="s">
        <v>22</v>
      </c>
      <c r="C104" s="83"/>
      <c r="D104" s="83"/>
      <c r="E104" s="83"/>
      <c r="F104" s="83"/>
      <c r="G104" s="83"/>
      <c r="H104" s="83"/>
      <c r="I104" s="83"/>
      <c r="J104" s="44">
        <v>205052</v>
      </c>
      <c r="K104" s="341"/>
      <c r="L104" s="44">
        <v>344089</v>
      </c>
      <c r="M104" s="341"/>
      <c r="N104" s="44">
        <v>195596</v>
      </c>
      <c r="O104" s="55">
        <f t="shared" si="4"/>
        <v>-4.6115131771453093E-2</v>
      </c>
      <c r="P104" s="44">
        <v>334981</v>
      </c>
      <c r="Q104" s="55">
        <f t="shared" si="5"/>
        <v>-2.6469895869963875E-2</v>
      </c>
      <c r="R104" s="44">
        <v>188528</v>
      </c>
      <c r="S104" s="55">
        <f t="shared" si="6"/>
        <v>-3.6135708296693186E-2</v>
      </c>
      <c r="T104" s="44">
        <v>298406</v>
      </c>
      <c r="U104" s="55">
        <f t="shared" si="7"/>
        <v>-0.10918529707655061</v>
      </c>
    </row>
    <row r="105" spans="1:23" ht="15" customHeight="1" x14ac:dyDescent="0.3">
      <c r="A105" s="451" t="s">
        <v>12</v>
      </c>
      <c r="B105" s="451"/>
      <c r="C105" s="83"/>
      <c r="D105" s="83"/>
      <c r="E105" s="83"/>
      <c r="F105" s="83"/>
      <c r="G105" s="83"/>
      <c r="H105" s="83"/>
      <c r="I105" s="83"/>
      <c r="J105" s="44">
        <v>291472</v>
      </c>
      <c r="K105" s="341"/>
      <c r="L105" s="44">
        <v>436393</v>
      </c>
      <c r="M105" s="341"/>
      <c r="N105" s="44">
        <v>277969</v>
      </c>
      <c r="O105" s="55">
        <f t="shared" si="4"/>
        <v>-4.6326919909974201E-2</v>
      </c>
      <c r="P105" s="44">
        <v>423250</v>
      </c>
      <c r="Q105" s="55">
        <f t="shared" si="5"/>
        <v>-3.0117348353433718E-2</v>
      </c>
      <c r="R105" s="44">
        <v>269340</v>
      </c>
      <c r="S105" s="55">
        <f t="shared" si="6"/>
        <v>-3.1043029978163033E-2</v>
      </c>
      <c r="T105" s="44">
        <v>373222</v>
      </c>
      <c r="U105" s="55">
        <f t="shared" si="7"/>
        <v>-0.11819964559952746</v>
      </c>
    </row>
    <row r="106" spans="1:23" x14ac:dyDescent="0.3">
      <c r="A106" s="341"/>
      <c r="B106" s="341" t="s">
        <v>212</v>
      </c>
      <c r="C106" s="83"/>
      <c r="D106" s="83"/>
      <c r="E106" s="83"/>
      <c r="F106" s="83"/>
      <c r="G106" s="83"/>
      <c r="H106" s="83"/>
      <c r="I106" s="83"/>
      <c r="J106" s="45">
        <v>0.68300000000000005</v>
      </c>
      <c r="K106" s="341"/>
      <c r="L106" s="51">
        <v>0.77100000000000002</v>
      </c>
      <c r="M106" s="341"/>
      <c r="N106" s="45">
        <v>0.68500000000000005</v>
      </c>
      <c r="O106" s="78"/>
      <c r="P106" s="45">
        <v>0.77600000000000002</v>
      </c>
      <c r="Q106" s="78"/>
      <c r="R106" s="45">
        <v>0.66300000000000003</v>
      </c>
      <c r="S106" s="78"/>
      <c r="T106" s="45">
        <v>0.78300000000000003</v>
      </c>
      <c r="U106" s="78"/>
    </row>
    <row r="107" spans="1:23" x14ac:dyDescent="0.3">
      <c r="A107" s="341"/>
      <c r="B107" s="341" t="s">
        <v>213</v>
      </c>
      <c r="C107" s="83"/>
      <c r="D107" s="83"/>
      <c r="E107" s="83"/>
      <c r="F107" s="83"/>
      <c r="G107" s="83"/>
      <c r="H107" s="83"/>
      <c r="I107" s="83"/>
      <c r="J107" s="45">
        <v>0.72199999999999998</v>
      </c>
      <c r="K107" s="341"/>
      <c r="L107" s="51">
        <v>0.80200000000000005</v>
      </c>
      <c r="M107" s="341"/>
      <c r="N107" s="45">
        <v>0.71899999999999997</v>
      </c>
      <c r="O107" s="78"/>
      <c r="P107" s="45">
        <v>0.80300000000000005</v>
      </c>
      <c r="Q107" s="78"/>
      <c r="R107" s="45">
        <v>0.72899999999999998</v>
      </c>
      <c r="S107" s="78"/>
      <c r="T107" s="45">
        <v>0.81</v>
      </c>
      <c r="U107" s="78"/>
    </row>
    <row r="108" spans="1:23" x14ac:dyDescent="0.3">
      <c r="C108" s="83"/>
      <c r="D108" s="83"/>
      <c r="E108" s="83"/>
      <c r="F108" s="83"/>
      <c r="G108" s="83"/>
      <c r="H108" s="83"/>
      <c r="I108" s="83"/>
      <c r="J108" s="51"/>
      <c r="K108" s="341"/>
      <c r="L108" s="51"/>
      <c r="M108" s="341"/>
      <c r="N108" s="51"/>
      <c r="O108" s="55"/>
      <c r="P108" s="51"/>
      <c r="Q108" s="55"/>
      <c r="R108" s="51"/>
      <c r="S108" s="55"/>
      <c r="T108" s="51"/>
      <c r="U108" s="55"/>
    </row>
    <row r="109" spans="1:23" x14ac:dyDescent="0.3">
      <c r="A109" s="62" t="s">
        <v>203</v>
      </c>
      <c r="C109" s="83"/>
      <c r="D109" s="83"/>
      <c r="E109" s="83"/>
      <c r="F109" s="83"/>
      <c r="G109" s="83"/>
      <c r="H109" s="83"/>
      <c r="I109" s="83"/>
      <c r="O109" s="62"/>
      <c r="Q109" s="62"/>
      <c r="S109" s="62"/>
      <c r="U109" s="62"/>
      <c r="W109" s="62"/>
    </row>
    <row r="110" spans="1:23" ht="15" customHeight="1" x14ac:dyDescent="0.3">
      <c r="A110" s="451" t="s">
        <v>198</v>
      </c>
      <c r="B110" s="341" t="s">
        <v>26</v>
      </c>
      <c r="C110" s="83"/>
      <c r="D110" s="83"/>
      <c r="E110" s="83"/>
      <c r="F110" s="83"/>
      <c r="G110" s="83"/>
      <c r="H110" s="83"/>
      <c r="I110" s="83"/>
      <c r="J110" s="341">
        <v>412</v>
      </c>
      <c r="K110" s="341"/>
      <c r="L110" s="341">
        <v>574</v>
      </c>
      <c r="M110" s="341"/>
      <c r="N110" s="341">
        <v>334</v>
      </c>
      <c r="O110" s="55">
        <f t="shared" ref="O110:O116" si="8">(N110-J110)/J110</f>
        <v>-0.18932038834951456</v>
      </c>
      <c r="P110" s="341">
        <v>521</v>
      </c>
      <c r="Q110" s="55">
        <f t="shared" ref="Q110:Q116" si="9">(P110-L110)/L110</f>
        <v>-9.2334494773519168E-2</v>
      </c>
      <c r="R110" s="341">
        <v>379</v>
      </c>
      <c r="S110" s="55">
        <f t="shared" ref="S110:S116" si="10">(R110-N110)/N110</f>
        <v>0.1347305389221557</v>
      </c>
      <c r="T110" s="341">
        <v>470</v>
      </c>
      <c r="U110" s="55">
        <f t="shared" ref="U110:U116" si="11">(T110-P110)/P110</f>
        <v>-9.7888675623800381E-2</v>
      </c>
      <c r="W110" s="62"/>
    </row>
    <row r="111" spans="1:23" ht="15" customHeight="1" x14ac:dyDescent="0.3">
      <c r="A111" s="451"/>
      <c r="B111" s="341" t="s">
        <v>27</v>
      </c>
      <c r="C111" s="83"/>
      <c r="D111" s="83"/>
      <c r="E111" s="83"/>
      <c r="F111" s="83"/>
      <c r="G111" s="83"/>
      <c r="H111" s="83"/>
      <c r="I111" s="83"/>
      <c r="J111" s="341">
        <v>640</v>
      </c>
      <c r="K111" s="341"/>
      <c r="L111" s="341">
        <v>941</v>
      </c>
      <c r="M111" s="341"/>
      <c r="N111" s="341">
        <v>564</v>
      </c>
      <c r="O111" s="55">
        <f t="shared" si="8"/>
        <v>-0.11874999999999999</v>
      </c>
      <c r="P111" s="341">
        <v>924</v>
      </c>
      <c r="Q111" s="55">
        <f t="shared" si="9"/>
        <v>-1.8065887353878853E-2</v>
      </c>
      <c r="R111" s="341">
        <v>633</v>
      </c>
      <c r="S111" s="55">
        <f t="shared" si="10"/>
        <v>0.12234042553191489</v>
      </c>
      <c r="T111" s="341">
        <v>910</v>
      </c>
      <c r="U111" s="55">
        <f t="shared" si="11"/>
        <v>-1.5151515151515152E-2</v>
      </c>
      <c r="W111" s="62"/>
    </row>
    <row r="112" spans="1:23" ht="15" customHeight="1" x14ac:dyDescent="0.3">
      <c r="A112" s="451"/>
      <c r="B112" s="341" t="s">
        <v>22</v>
      </c>
      <c r="C112" s="83"/>
      <c r="D112" s="83"/>
      <c r="E112" s="83"/>
      <c r="F112" s="83"/>
      <c r="G112" s="83"/>
      <c r="H112" s="83"/>
      <c r="I112" s="83"/>
      <c r="J112" s="44">
        <v>1073</v>
      </c>
      <c r="K112" s="341"/>
      <c r="L112" s="44">
        <v>1545</v>
      </c>
      <c r="M112" s="341"/>
      <c r="N112" s="341">
        <v>911</v>
      </c>
      <c r="O112" s="55">
        <f t="shared" si="8"/>
        <v>-0.15097856477166821</v>
      </c>
      <c r="P112" s="44">
        <v>1477</v>
      </c>
      <c r="Q112" s="55">
        <f t="shared" si="9"/>
        <v>-4.4012944983818768E-2</v>
      </c>
      <c r="R112" s="44">
        <v>1038</v>
      </c>
      <c r="S112" s="55">
        <f t="shared" si="10"/>
        <v>0.13940724478594951</v>
      </c>
      <c r="T112" s="44">
        <v>1412</v>
      </c>
      <c r="U112" s="55">
        <f t="shared" si="11"/>
        <v>-4.4008124576844956E-2</v>
      </c>
      <c r="V112" s="62" t="s">
        <v>194</v>
      </c>
      <c r="W112" s="62"/>
    </row>
    <row r="113" spans="1:23" ht="15" customHeight="1" x14ac:dyDescent="0.3">
      <c r="A113" s="451" t="s">
        <v>154</v>
      </c>
      <c r="B113" s="341" t="s">
        <v>26</v>
      </c>
      <c r="C113" s="83"/>
      <c r="D113" s="83"/>
      <c r="E113" s="83"/>
      <c r="F113" s="83"/>
      <c r="G113" s="83"/>
      <c r="H113" s="83"/>
      <c r="I113" s="83"/>
      <c r="J113" s="44">
        <v>1339</v>
      </c>
      <c r="K113" s="341"/>
      <c r="L113" s="44">
        <v>3389</v>
      </c>
      <c r="M113" s="341"/>
      <c r="N113" s="44">
        <v>1113</v>
      </c>
      <c r="O113" s="55">
        <f t="shared" si="8"/>
        <v>-0.16878267363704258</v>
      </c>
      <c r="P113" s="44">
        <v>3157</v>
      </c>
      <c r="Q113" s="55">
        <f t="shared" si="9"/>
        <v>-6.8456771909117739E-2</v>
      </c>
      <c r="R113" s="44">
        <v>1148</v>
      </c>
      <c r="S113" s="55">
        <f t="shared" si="10"/>
        <v>3.1446540880503145E-2</v>
      </c>
      <c r="T113" s="44">
        <v>2770</v>
      </c>
      <c r="U113" s="55">
        <f t="shared" si="11"/>
        <v>-0.12258473234082991</v>
      </c>
      <c r="W113" s="62"/>
    </row>
    <row r="114" spans="1:23" ht="15" customHeight="1" x14ac:dyDescent="0.3">
      <c r="A114" s="451"/>
      <c r="B114" s="341" t="s">
        <v>27</v>
      </c>
      <c r="C114" s="83"/>
      <c r="D114" s="83"/>
      <c r="E114" s="83"/>
      <c r="F114" s="83"/>
      <c r="G114" s="83"/>
      <c r="H114" s="83"/>
      <c r="I114" s="83"/>
      <c r="J114" s="44">
        <v>2333</v>
      </c>
      <c r="K114" s="341"/>
      <c r="L114" s="44">
        <v>6331</v>
      </c>
      <c r="M114" s="341"/>
      <c r="N114" s="44">
        <v>2176</v>
      </c>
      <c r="O114" s="55">
        <f t="shared" si="8"/>
        <v>-6.7295327903986291E-2</v>
      </c>
      <c r="P114" s="44">
        <v>6136</v>
      </c>
      <c r="Q114" s="55">
        <f t="shared" si="9"/>
        <v>-3.0800821355236138E-2</v>
      </c>
      <c r="R114" s="44">
        <v>2437</v>
      </c>
      <c r="S114" s="55">
        <f t="shared" si="10"/>
        <v>0.11994485294117647</v>
      </c>
      <c r="T114" s="44">
        <v>6084</v>
      </c>
      <c r="U114" s="55">
        <f t="shared" si="11"/>
        <v>-8.4745762711864406E-3</v>
      </c>
      <c r="W114" s="62"/>
    </row>
    <row r="115" spans="1:23" ht="15" customHeight="1" x14ac:dyDescent="0.3">
      <c r="A115" s="451"/>
      <c r="B115" s="341" t="s">
        <v>22</v>
      </c>
      <c r="C115" s="83"/>
      <c r="D115" s="83"/>
      <c r="E115" s="83"/>
      <c r="F115" s="83"/>
      <c r="G115" s="83"/>
      <c r="H115" s="83"/>
      <c r="I115" s="83"/>
      <c r="J115" s="44">
        <v>3749</v>
      </c>
      <c r="K115" s="341"/>
      <c r="L115" s="44">
        <v>9931</v>
      </c>
      <c r="M115" s="341"/>
      <c r="N115" s="44">
        <v>3344</v>
      </c>
      <c r="O115" s="55">
        <f t="shared" si="8"/>
        <v>-0.10802880768204855</v>
      </c>
      <c r="P115" s="44">
        <v>9523</v>
      </c>
      <c r="Q115" s="55">
        <f t="shared" si="9"/>
        <v>-4.1083475984291615E-2</v>
      </c>
      <c r="R115" s="44">
        <v>3661</v>
      </c>
      <c r="S115" s="55">
        <f t="shared" si="10"/>
        <v>9.4796650717703351E-2</v>
      </c>
      <c r="T115" s="44">
        <v>9075</v>
      </c>
      <c r="U115" s="55">
        <f t="shared" si="11"/>
        <v>-4.7043998739892894E-2</v>
      </c>
      <c r="W115" s="62"/>
    </row>
    <row r="116" spans="1:23" ht="15" customHeight="1" x14ac:dyDescent="0.3">
      <c r="A116" s="451" t="s">
        <v>12</v>
      </c>
      <c r="B116" s="451"/>
      <c r="C116" s="83"/>
      <c r="D116" s="83"/>
      <c r="E116" s="83"/>
      <c r="F116" s="83"/>
      <c r="G116" s="83"/>
      <c r="H116" s="83"/>
      <c r="I116" s="83"/>
      <c r="J116" s="44">
        <v>4822</v>
      </c>
      <c r="K116" s="341"/>
      <c r="L116" s="44">
        <v>11476</v>
      </c>
      <c r="M116" s="341"/>
      <c r="N116" s="44">
        <v>4255</v>
      </c>
      <c r="O116" s="55">
        <f t="shared" si="8"/>
        <v>-0.11758606387391124</v>
      </c>
      <c r="P116" s="44">
        <v>11000</v>
      </c>
      <c r="Q116" s="55">
        <f t="shared" si="9"/>
        <v>-4.147786685256187E-2</v>
      </c>
      <c r="R116" s="44">
        <v>4699</v>
      </c>
      <c r="S116" s="55">
        <f t="shared" si="10"/>
        <v>0.10434782608695652</v>
      </c>
      <c r="T116" s="44">
        <v>10487</v>
      </c>
      <c r="U116" s="55">
        <f t="shared" si="11"/>
        <v>-4.6636363636363636E-2</v>
      </c>
      <c r="W116" s="62"/>
    </row>
    <row r="117" spans="1:23" x14ac:dyDescent="0.3">
      <c r="A117" s="341"/>
      <c r="B117" s="341" t="s">
        <v>212</v>
      </c>
      <c r="C117" s="83"/>
      <c r="D117" s="83"/>
      <c r="E117" s="83"/>
      <c r="F117" s="83"/>
      <c r="G117" s="83"/>
      <c r="H117" s="83"/>
      <c r="I117" s="83"/>
      <c r="J117" s="46">
        <f>J113/SUM(J110,J113)</f>
        <v>0.76470588235294112</v>
      </c>
      <c r="K117" s="46"/>
      <c r="L117" s="46">
        <f>L113/SUM(L110,L113)</f>
        <v>0.85516023214736314</v>
      </c>
      <c r="M117" s="46"/>
      <c r="N117" s="46">
        <f>N113/SUM(N110,N113)</f>
        <v>0.76917760884588804</v>
      </c>
      <c r="O117" s="78"/>
      <c r="P117" s="46">
        <f>P113/SUM(P110,P113)</f>
        <v>0.85834692767808596</v>
      </c>
      <c r="Q117" s="78"/>
      <c r="R117" s="46">
        <f>R113/SUM(R110,R113)</f>
        <v>0.75180091683038641</v>
      </c>
      <c r="S117" s="78"/>
      <c r="T117" s="46">
        <f>T113/SUM(T110,T113)</f>
        <v>0.85493827160493829</v>
      </c>
      <c r="U117" s="78"/>
      <c r="W117" s="62"/>
    </row>
    <row r="118" spans="1:23" x14ac:dyDescent="0.3">
      <c r="A118" s="341"/>
      <c r="B118" s="341" t="s">
        <v>213</v>
      </c>
      <c r="C118" s="83"/>
      <c r="D118" s="83"/>
      <c r="E118" s="83"/>
      <c r="F118" s="83"/>
      <c r="G118" s="83"/>
      <c r="H118" s="83"/>
      <c r="I118" s="83"/>
      <c r="J118" s="46">
        <f>J114/SUM(J111,J114)</f>
        <v>0.78472922973427517</v>
      </c>
      <c r="K118" s="46"/>
      <c r="L118" s="46">
        <f>L114/SUM(L111,L114)</f>
        <v>0.87059955995599558</v>
      </c>
      <c r="M118" s="46"/>
      <c r="N118" s="46">
        <f>N114/SUM(N111,N114)</f>
        <v>0.79416058394160582</v>
      </c>
      <c r="O118" s="78"/>
      <c r="P118" s="46">
        <f>P114/SUM(P111,P114)</f>
        <v>0.86912181303116143</v>
      </c>
      <c r="Q118" s="78"/>
      <c r="R118" s="46">
        <f>R114/SUM(R111,R114)</f>
        <v>0.79381107491856673</v>
      </c>
      <c r="S118" s="78"/>
      <c r="T118" s="46">
        <f>T114/SUM(T111,T114)</f>
        <v>0.86988847583643125</v>
      </c>
      <c r="U118" s="78"/>
      <c r="W118" s="62"/>
    </row>
    <row r="119" spans="1:23" x14ac:dyDescent="0.3">
      <c r="C119" s="83"/>
      <c r="D119" s="83"/>
      <c r="E119" s="83"/>
      <c r="F119" s="83"/>
      <c r="G119" s="83"/>
      <c r="H119" s="83"/>
      <c r="I119" s="83"/>
    </row>
    <row r="120" spans="1:23" x14ac:dyDescent="0.3">
      <c r="A120" s="62" t="s">
        <v>204</v>
      </c>
      <c r="C120" s="83"/>
      <c r="D120" s="83"/>
      <c r="E120" s="83"/>
      <c r="F120" s="83"/>
      <c r="G120" s="83"/>
      <c r="H120" s="83"/>
      <c r="I120" s="83"/>
    </row>
    <row r="121" spans="1:23" x14ac:dyDescent="0.3">
      <c r="A121" s="451" t="s">
        <v>198</v>
      </c>
      <c r="B121" s="341" t="s">
        <v>210</v>
      </c>
      <c r="C121" s="83"/>
      <c r="D121" s="83"/>
      <c r="E121" s="83"/>
      <c r="F121" s="83"/>
      <c r="G121" s="83"/>
      <c r="H121" s="83"/>
      <c r="I121" s="83"/>
      <c r="J121" s="44">
        <v>3422</v>
      </c>
      <c r="K121" s="341"/>
      <c r="L121" s="44">
        <v>5013</v>
      </c>
      <c r="M121" s="341"/>
      <c r="N121" s="44">
        <v>3307</v>
      </c>
      <c r="O121" s="55">
        <f t="shared" ref="O121:O127" si="12">(N121-J121)/J121</f>
        <v>-3.3606078316773813E-2</v>
      </c>
      <c r="P121" s="44">
        <v>4963</v>
      </c>
      <c r="Q121" s="55">
        <f t="shared" ref="Q121:Q127" si="13">(P121-L121)/L121</f>
        <v>-9.9740674246957903E-3</v>
      </c>
      <c r="R121" s="44">
        <v>3436</v>
      </c>
      <c r="S121" s="55">
        <f t="shared" ref="S121:S127" si="14">(R121-N121)/N121</f>
        <v>3.9008164499546416E-2</v>
      </c>
      <c r="T121" s="44">
        <v>5781</v>
      </c>
      <c r="U121" s="55">
        <f t="shared" ref="U121:U127" si="15">(T121-P121)/P121</f>
        <v>0.16481966552488414</v>
      </c>
    </row>
    <row r="122" spans="1:23" x14ac:dyDescent="0.3">
      <c r="A122" s="451"/>
      <c r="B122" s="62" t="s">
        <v>27</v>
      </c>
      <c r="C122" s="83"/>
      <c r="D122" s="83"/>
      <c r="E122" s="83"/>
      <c r="F122" s="83"/>
      <c r="G122" s="83"/>
      <c r="H122" s="83"/>
      <c r="I122" s="83"/>
      <c r="J122" s="44">
        <v>5083</v>
      </c>
      <c r="K122" s="341"/>
      <c r="L122" s="44">
        <v>7086</v>
      </c>
      <c r="M122" s="341"/>
      <c r="N122" s="44">
        <v>4884</v>
      </c>
      <c r="O122" s="55">
        <f t="shared" si="12"/>
        <v>-3.9150108203816647E-2</v>
      </c>
      <c r="P122" s="44">
        <v>7619</v>
      </c>
      <c r="Q122" s="55">
        <f t="shared" si="13"/>
        <v>7.5218741179791132E-2</v>
      </c>
      <c r="R122" s="44">
        <v>4509</v>
      </c>
      <c r="S122" s="55">
        <f t="shared" si="14"/>
        <v>-7.6781326781326778E-2</v>
      </c>
      <c r="T122" s="44">
        <v>8513</v>
      </c>
      <c r="U122" s="55">
        <f t="shared" si="15"/>
        <v>0.11733823336395853</v>
      </c>
    </row>
    <row r="123" spans="1:23" x14ac:dyDescent="0.3">
      <c r="A123" s="451"/>
      <c r="B123" s="341" t="s">
        <v>22</v>
      </c>
      <c r="C123" s="83"/>
      <c r="D123" s="83"/>
      <c r="E123" s="83"/>
      <c r="F123" s="83"/>
      <c r="G123" s="83"/>
      <c r="H123" s="83"/>
      <c r="I123" s="83"/>
      <c r="J123" s="44">
        <v>8726</v>
      </c>
      <c r="K123" s="341"/>
      <c r="L123" s="44">
        <v>12451</v>
      </c>
      <c r="M123" s="341"/>
      <c r="N123" s="44">
        <v>8309</v>
      </c>
      <c r="O123" s="55">
        <f t="shared" si="12"/>
        <v>-4.7788219115287647E-2</v>
      </c>
      <c r="P123" s="44">
        <v>12826</v>
      </c>
      <c r="Q123" s="55">
        <f t="shared" si="13"/>
        <v>3.0118062806200305E-2</v>
      </c>
      <c r="R123" s="44">
        <v>8053</v>
      </c>
      <c r="S123" s="55">
        <f t="shared" si="14"/>
        <v>-3.0809965098086412E-2</v>
      </c>
      <c r="T123" s="44">
        <v>14647</v>
      </c>
      <c r="U123" s="55">
        <f t="shared" si="15"/>
        <v>0.1419772337439576</v>
      </c>
    </row>
    <row r="124" spans="1:23" x14ac:dyDescent="0.3">
      <c r="A124" s="451" t="s">
        <v>154</v>
      </c>
      <c r="B124" s="341" t="s">
        <v>26</v>
      </c>
      <c r="C124" s="83"/>
      <c r="D124" s="83"/>
      <c r="E124" s="83"/>
      <c r="F124" s="83"/>
      <c r="G124" s="83"/>
      <c r="H124" s="83"/>
      <c r="I124" s="83"/>
      <c r="J124" s="44">
        <v>20491</v>
      </c>
      <c r="K124" s="341"/>
      <c r="L124" s="44">
        <v>60242</v>
      </c>
      <c r="M124" s="341"/>
      <c r="N124" s="44">
        <v>20052</v>
      </c>
      <c r="O124" s="55">
        <f t="shared" si="12"/>
        <v>-2.1424039822361036E-2</v>
      </c>
      <c r="P124" s="44">
        <v>60966</v>
      </c>
      <c r="Q124" s="55">
        <f t="shared" si="13"/>
        <v>1.2018193287075462E-2</v>
      </c>
      <c r="R124" s="44">
        <v>18968</v>
      </c>
      <c r="S124" s="55">
        <f t="shared" si="14"/>
        <v>-5.4059445441851185E-2</v>
      </c>
      <c r="T124" s="44">
        <v>57364</v>
      </c>
      <c r="U124" s="55">
        <f t="shared" si="15"/>
        <v>-5.9082111340747305E-2</v>
      </c>
    </row>
    <row r="125" spans="1:23" x14ac:dyDescent="0.3">
      <c r="A125" s="451"/>
      <c r="B125" s="341" t="s">
        <v>27</v>
      </c>
      <c r="C125" s="83"/>
      <c r="D125" s="83"/>
      <c r="E125" s="83"/>
      <c r="F125" s="83"/>
      <c r="G125" s="83"/>
      <c r="H125" s="83"/>
      <c r="I125" s="83"/>
      <c r="J125" s="44">
        <v>29039</v>
      </c>
      <c r="K125" s="341"/>
      <c r="L125" s="44">
        <v>87136</v>
      </c>
      <c r="M125" s="341"/>
      <c r="N125" s="44">
        <v>28344</v>
      </c>
      <c r="O125" s="55">
        <f t="shared" si="12"/>
        <v>-2.3933331037570164E-2</v>
      </c>
      <c r="P125" s="44">
        <v>87250</v>
      </c>
      <c r="Q125" s="55">
        <f t="shared" si="13"/>
        <v>1.3082996694821888E-3</v>
      </c>
      <c r="R125" s="44">
        <v>27448</v>
      </c>
      <c r="S125" s="55">
        <f t="shared" si="14"/>
        <v>-3.1611628563364379E-2</v>
      </c>
      <c r="T125" s="44">
        <v>87840</v>
      </c>
      <c r="U125" s="55">
        <f t="shared" si="15"/>
        <v>6.7621776504297997E-3</v>
      </c>
    </row>
    <row r="126" spans="1:23" x14ac:dyDescent="0.3">
      <c r="A126" s="451"/>
      <c r="B126" s="341" t="s">
        <v>22</v>
      </c>
      <c r="C126" s="83"/>
      <c r="D126" s="83"/>
      <c r="E126" s="83"/>
      <c r="F126" s="83"/>
      <c r="G126" s="83"/>
      <c r="H126" s="83"/>
      <c r="I126" s="83"/>
      <c r="J126" s="44">
        <v>50346</v>
      </c>
      <c r="K126" s="341"/>
      <c r="L126" s="44">
        <v>151593</v>
      </c>
      <c r="M126" s="341"/>
      <c r="N126" s="44">
        <v>49227</v>
      </c>
      <c r="O126" s="55">
        <f t="shared" si="12"/>
        <v>-2.2226194732451438E-2</v>
      </c>
      <c r="P126" s="44">
        <v>152825</v>
      </c>
      <c r="Q126" s="55">
        <f t="shared" si="13"/>
        <v>8.1270243348967302E-3</v>
      </c>
      <c r="R126" s="44">
        <v>47277</v>
      </c>
      <c r="S126" s="55">
        <f t="shared" si="14"/>
        <v>-3.9612407824974098E-2</v>
      </c>
      <c r="T126" s="44">
        <v>150358</v>
      </c>
      <c r="U126" s="55">
        <f t="shared" si="15"/>
        <v>-1.6142646818256175E-2</v>
      </c>
    </row>
    <row r="127" spans="1:23" x14ac:dyDescent="0.3">
      <c r="A127" s="451" t="s">
        <v>12</v>
      </c>
      <c r="B127" s="451"/>
      <c r="C127" s="83"/>
      <c r="D127" s="83"/>
      <c r="E127" s="83"/>
      <c r="F127" s="83"/>
      <c r="G127" s="83"/>
      <c r="H127" s="83"/>
      <c r="I127" s="83"/>
      <c r="J127" s="44">
        <v>59072</v>
      </c>
      <c r="K127" s="341"/>
      <c r="L127" s="44">
        <v>164044</v>
      </c>
      <c r="M127" s="341"/>
      <c r="N127" s="44">
        <v>57536</v>
      </c>
      <c r="O127" s="55">
        <f t="shared" si="12"/>
        <v>-2.600216684723727E-2</v>
      </c>
      <c r="P127" s="44">
        <v>165651</v>
      </c>
      <c r="Q127" s="55">
        <f t="shared" si="13"/>
        <v>9.7961522518348731E-3</v>
      </c>
      <c r="R127" s="44">
        <v>55330</v>
      </c>
      <c r="S127" s="55">
        <f t="shared" si="14"/>
        <v>-3.8341212458286984E-2</v>
      </c>
      <c r="T127" s="44">
        <v>165005</v>
      </c>
      <c r="U127" s="55">
        <f t="shared" si="15"/>
        <v>-3.8997651689395172E-3</v>
      </c>
    </row>
    <row r="128" spans="1:23" x14ac:dyDescent="0.3">
      <c r="A128" s="341"/>
      <c r="B128" s="341" t="s">
        <v>212</v>
      </c>
      <c r="C128" s="83"/>
      <c r="D128" s="83"/>
      <c r="E128" s="83"/>
      <c r="F128" s="83"/>
      <c r="G128" s="83"/>
      <c r="H128" s="83"/>
      <c r="I128" s="83"/>
      <c r="J128" s="45">
        <v>0.85099999999999998</v>
      </c>
      <c r="K128" s="45"/>
      <c r="L128" s="45">
        <v>0.92500000000000004</v>
      </c>
      <c r="M128" s="45"/>
      <c r="N128" s="45">
        <v>0.85299999999999998</v>
      </c>
      <c r="O128" s="78"/>
      <c r="P128" s="45">
        <v>0.92</v>
      </c>
      <c r="Q128" s="78"/>
      <c r="R128" s="45">
        <v>0.85899999999999999</v>
      </c>
      <c r="S128" s="78"/>
      <c r="T128" s="45">
        <v>0.91200000000000003</v>
      </c>
      <c r="U128" s="78"/>
    </row>
    <row r="129" spans="1:21" x14ac:dyDescent="0.3">
      <c r="A129" s="341"/>
      <c r="B129" s="341" t="s">
        <v>213</v>
      </c>
      <c r="C129" s="83"/>
      <c r="D129" s="83"/>
      <c r="E129" s="83"/>
      <c r="F129" s="83"/>
      <c r="G129" s="83"/>
      <c r="H129" s="83"/>
      <c r="I129" s="83"/>
      <c r="J129" s="45">
        <v>0.85699999999999998</v>
      </c>
      <c r="K129" s="45"/>
      <c r="L129" s="45">
        <v>0.92300000000000004</v>
      </c>
      <c r="M129" s="45"/>
      <c r="N129" s="45">
        <v>0.85799999999999998</v>
      </c>
      <c r="O129" s="78"/>
      <c r="P129" s="45">
        <v>0.92500000000000004</v>
      </c>
      <c r="Q129" s="78"/>
      <c r="R129" s="45">
        <v>0.84699999999999998</v>
      </c>
      <c r="S129" s="78"/>
      <c r="T129" s="45">
        <v>0.90800000000000003</v>
      </c>
      <c r="U129" s="78"/>
    </row>
  </sheetData>
  <mergeCells count="33">
    <mergeCell ref="A83:B83"/>
    <mergeCell ref="A88:A90"/>
    <mergeCell ref="A91:A93"/>
    <mergeCell ref="A94:B94"/>
    <mergeCell ref="A66:A68"/>
    <mergeCell ref="A69:A71"/>
    <mergeCell ref="A72:B72"/>
    <mergeCell ref="A77:A79"/>
    <mergeCell ref="A80:A82"/>
    <mergeCell ref="A15:B15"/>
    <mergeCell ref="A24:A27"/>
    <mergeCell ref="A28:B28"/>
    <mergeCell ref="J3:K3"/>
    <mergeCell ref="V3:W3"/>
    <mergeCell ref="L3:M3"/>
    <mergeCell ref="N3:O3"/>
    <mergeCell ref="P3:Q3"/>
    <mergeCell ref="R3:S3"/>
    <mergeCell ref="T3:U3"/>
    <mergeCell ref="C2:I2"/>
    <mergeCell ref="D3:F3"/>
    <mergeCell ref="G3:I3"/>
    <mergeCell ref="J2:U2"/>
    <mergeCell ref="A11:A14"/>
    <mergeCell ref="A127:B127"/>
    <mergeCell ref="A110:A112"/>
    <mergeCell ref="A113:A115"/>
    <mergeCell ref="A116:B116"/>
    <mergeCell ref="A99:A101"/>
    <mergeCell ref="A102:A104"/>
    <mergeCell ref="A105:B105"/>
    <mergeCell ref="A121:A123"/>
    <mergeCell ref="A124:A1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2254-3C2C-4739-9FDD-9578FAE50A37}">
  <dimension ref="A1:V157"/>
  <sheetViews>
    <sheetView zoomScale="80" zoomScaleNormal="80" workbookViewId="0">
      <pane xSplit="2" ySplit="3" topLeftCell="C4" activePane="bottomRight" state="frozenSplit"/>
      <selection pane="topRight" activeCell="C1" sqref="C1"/>
      <selection pane="bottomLeft" activeCell="A4" sqref="A4"/>
      <selection pane="bottomRight" activeCell="P115" sqref="P115"/>
    </sheetView>
  </sheetViews>
  <sheetFormatPr defaultColWidth="8.88671875" defaultRowHeight="14.4" x14ac:dyDescent="0.3"/>
  <cols>
    <col min="1" max="1" width="20.88671875" style="62" customWidth="1"/>
    <col min="2" max="2" width="17.88671875" style="62" customWidth="1"/>
    <col min="3" max="3" width="10.5546875" style="62" bestFit="1" customWidth="1"/>
    <col min="4" max="4" width="10.5546875" style="62" customWidth="1"/>
    <col min="5" max="5" width="12.6640625" style="62" bestFit="1" customWidth="1"/>
    <col min="6" max="6" width="12.109375" style="62" customWidth="1"/>
    <col min="7" max="7" width="10.5546875" style="62" customWidth="1"/>
    <col min="8" max="8" width="13.5546875" style="62" bestFit="1" customWidth="1"/>
    <col min="9" max="9" width="12" style="62" customWidth="1"/>
    <col min="10" max="11" width="10.5546875" style="62" bestFit="1" customWidth="1"/>
    <col min="12" max="12" width="12.109375" style="46" bestFit="1" customWidth="1"/>
    <col min="13" max="13" width="10.33203125" style="62" customWidth="1"/>
    <col min="14" max="14" width="12.109375" style="46" bestFit="1" customWidth="1"/>
    <col min="15" max="15" width="11.44140625" style="62" bestFit="1" customWidth="1"/>
    <col min="16" max="16" width="10.5546875" style="62" bestFit="1" customWidth="1"/>
    <col min="17" max="17" width="12.109375" style="46" bestFit="1" customWidth="1"/>
    <col min="18" max="18" width="10.5546875" style="62" bestFit="1" customWidth="1"/>
    <col min="19" max="19" width="12" style="46" customWidth="1"/>
    <col min="20" max="20" width="10.5546875" style="62" bestFit="1" customWidth="1"/>
    <col min="21" max="21" width="12" style="46" customWidth="1"/>
    <col min="22" max="16384" width="8.88671875" style="62"/>
  </cols>
  <sheetData>
    <row r="1" spans="1:21" x14ac:dyDescent="0.3">
      <c r="A1" s="490" t="s">
        <v>214</v>
      </c>
      <c r="B1" s="490"/>
      <c r="C1" s="401" t="s">
        <v>1</v>
      </c>
      <c r="D1" s="401"/>
      <c r="E1" s="401"/>
      <c r="F1" s="401"/>
      <c r="G1" s="401"/>
      <c r="H1" s="401"/>
      <c r="I1" s="401"/>
      <c r="J1" s="439" t="s">
        <v>125</v>
      </c>
      <c r="K1" s="439"/>
      <c r="L1" s="439"/>
      <c r="M1" s="439"/>
      <c r="N1" s="439"/>
      <c r="O1" s="439"/>
      <c r="P1" s="439"/>
      <c r="Q1" s="439"/>
      <c r="R1" s="439"/>
      <c r="S1" s="439"/>
      <c r="T1" s="439"/>
      <c r="U1" s="439"/>
    </row>
    <row r="2" spans="1:21" ht="18" customHeight="1" x14ac:dyDescent="0.3">
      <c r="A2" s="490"/>
      <c r="B2" s="490"/>
      <c r="C2" s="125" t="s">
        <v>2</v>
      </c>
      <c r="D2" s="487" t="s">
        <v>3</v>
      </c>
      <c r="E2" s="487"/>
      <c r="F2" s="487"/>
      <c r="G2" s="488" t="s">
        <v>4</v>
      </c>
      <c r="H2" s="488"/>
      <c r="I2" s="488"/>
      <c r="J2" s="125" t="s">
        <v>63</v>
      </c>
      <c r="K2" s="487" t="s">
        <v>64</v>
      </c>
      <c r="L2" s="487"/>
      <c r="M2" s="488" t="s">
        <v>65</v>
      </c>
      <c r="N2" s="488"/>
      <c r="O2" s="125" t="s">
        <v>152</v>
      </c>
      <c r="P2" s="487" t="s">
        <v>96</v>
      </c>
      <c r="Q2" s="487"/>
      <c r="R2" s="488" t="s">
        <v>97</v>
      </c>
      <c r="S2" s="488"/>
      <c r="T2" s="487" t="s">
        <v>98</v>
      </c>
      <c r="U2" s="487"/>
    </row>
    <row r="3" spans="1:21" s="115" customFormat="1" ht="59.4" customHeight="1" x14ac:dyDescent="0.3">
      <c r="A3" s="490"/>
      <c r="B3" s="490"/>
      <c r="C3" s="185" t="s">
        <v>5</v>
      </c>
      <c r="D3" s="221" t="s">
        <v>5</v>
      </c>
      <c r="E3" s="178" t="s">
        <v>188</v>
      </c>
      <c r="F3" s="190" t="s">
        <v>8</v>
      </c>
      <c r="G3" s="186" t="s">
        <v>5</v>
      </c>
      <c r="H3" s="178" t="s">
        <v>188</v>
      </c>
      <c r="I3" s="179" t="s">
        <v>8</v>
      </c>
      <c r="J3" s="185" t="s">
        <v>5</v>
      </c>
      <c r="K3" s="221" t="s">
        <v>5</v>
      </c>
      <c r="L3" s="190" t="s">
        <v>8</v>
      </c>
      <c r="M3" s="186" t="s">
        <v>5</v>
      </c>
      <c r="N3" s="178" t="s">
        <v>8</v>
      </c>
      <c r="O3" s="185" t="s">
        <v>5</v>
      </c>
      <c r="P3" s="221" t="s">
        <v>5</v>
      </c>
      <c r="Q3" s="190" t="s">
        <v>8</v>
      </c>
      <c r="R3" s="186" t="s">
        <v>5</v>
      </c>
      <c r="S3" s="178" t="s">
        <v>8</v>
      </c>
      <c r="T3" s="221" t="s">
        <v>5</v>
      </c>
      <c r="U3" s="179" t="s">
        <v>8</v>
      </c>
    </row>
    <row r="4" spans="1:21" s="188" customFormat="1" x14ac:dyDescent="0.3">
      <c r="A4" s="489" t="s">
        <v>9</v>
      </c>
      <c r="B4" s="489"/>
      <c r="C4" s="251"/>
      <c r="D4" s="252"/>
      <c r="E4" s="253"/>
      <c r="F4" s="191"/>
      <c r="G4" s="187"/>
      <c r="H4" s="253"/>
      <c r="I4" s="189"/>
      <c r="J4" s="251"/>
      <c r="K4" s="252"/>
      <c r="L4" s="191"/>
      <c r="M4" s="187"/>
      <c r="N4" s="253"/>
      <c r="O4" s="251"/>
      <c r="P4" s="252"/>
      <c r="Q4" s="191"/>
      <c r="R4" s="187"/>
      <c r="S4" s="253"/>
      <c r="T4" s="252"/>
      <c r="U4" s="189"/>
    </row>
    <row r="5" spans="1:21" s="188" customFormat="1" x14ac:dyDescent="0.3">
      <c r="A5" s="388" t="s">
        <v>215</v>
      </c>
      <c r="B5" s="274"/>
      <c r="C5" s="251"/>
      <c r="D5" s="252"/>
      <c r="E5" s="253"/>
      <c r="F5" s="191"/>
      <c r="G5" s="187"/>
      <c r="H5" s="253"/>
      <c r="I5" s="189"/>
      <c r="J5" s="251"/>
      <c r="K5" s="252"/>
      <c r="L5" s="191"/>
      <c r="M5" s="187"/>
      <c r="N5" s="253"/>
      <c r="O5" s="251"/>
      <c r="P5" s="252"/>
      <c r="Q5" s="191"/>
      <c r="R5" s="187"/>
      <c r="S5" s="253"/>
      <c r="T5" s="252"/>
      <c r="U5" s="189"/>
    </row>
    <row r="6" spans="1:21" x14ac:dyDescent="0.3">
      <c r="A6" s="63" t="s">
        <v>216</v>
      </c>
      <c r="B6" s="63"/>
      <c r="C6" s="129">
        <v>147575</v>
      </c>
      <c r="D6" s="222">
        <v>145202</v>
      </c>
      <c r="E6" s="151">
        <v>-2373</v>
      </c>
      <c r="F6" s="206">
        <v>-1.6079959342707097E-2</v>
      </c>
      <c r="G6" s="130">
        <v>143355</v>
      </c>
      <c r="H6" s="151">
        <v>-1847</v>
      </c>
      <c r="I6" s="154">
        <v>-1.2720210465420587E-2</v>
      </c>
      <c r="J6" s="126">
        <v>140616</v>
      </c>
      <c r="K6" s="210">
        <v>139217</v>
      </c>
      <c r="L6" s="230">
        <v>-0.01</v>
      </c>
      <c r="M6" s="113">
        <v>135966</v>
      </c>
      <c r="N6" s="120">
        <v>-2.3E-2</v>
      </c>
      <c r="O6" s="172"/>
      <c r="P6" s="210">
        <v>175866</v>
      </c>
      <c r="Q6" s="245"/>
      <c r="R6" s="113">
        <v>172137</v>
      </c>
      <c r="S6" s="120">
        <v>-2.1000000000000001E-2</v>
      </c>
      <c r="T6" s="210">
        <v>163497</v>
      </c>
      <c r="U6" s="144">
        <v>-0.05</v>
      </c>
    </row>
    <row r="7" spans="1:21" x14ac:dyDescent="0.3">
      <c r="A7" s="63" t="s">
        <v>25</v>
      </c>
      <c r="B7" s="63"/>
      <c r="C7" s="129">
        <v>27741</v>
      </c>
      <c r="D7" s="222">
        <v>27650</v>
      </c>
      <c r="E7" s="151">
        <v>-91</v>
      </c>
      <c r="F7" s="206">
        <v>-3.2803431743628564E-3</v>
      </c>
      <c r="G7" s="130">
        <v>27584</v>
      </c>
      <c r="H7" s="151">
        <v>-66</v>
      </c>
      <c r="I7" s="154">
        <v>-2.3869801084990959E-3</v>
      </c>
      <c r="J7" s="126">
        <v>19601</v>
      </c>
      <c r="K7" s="210">
        <v>18976</v>
      </c>
      <c r="L7" s="230">
        <v>-3.2000000000000001E-2</v>
      </c>
      <c r="M7" s="113">
        <v>17607</v>
      </c>
      <c r="N7" s="120">
        <v>-7.1999999999999995E-2</v>
      </c>
      <c r="O7" s="172"/>
      <c r="P7" s="210">
        <v>8738</v>
      </c>
      <c r="Q7" s="245"/>
      <c r="R7" s="113">
        <v>9243</v>
      </c>
      <c r="S7" s="120">
        <v>5.8000000000000003E-2</v>
      </c>
      <c r="T7" s="210">
        <v>10643</v>
      </c>
      <c r="U7" s="144">
        <v>0.151</v>
      </c>
    </row>
    <row r="8" spans="1:21" x14ac:dyDescent="0.3">
      <c r="A8" s="63" t="s">
        <v>12</v>
      </c>
      <c r="B8" s="63"/>
      <c r="C8" s="129">
        <v>175316</v>
      </c>
      <c r="D8" s="222">
        <v>172852</v>
      </c>
      <c r="E8" s="151">
        <v>-2464</v>
      </c>
      <c r="F8" s="206">
        <v>-1.4054621369412946E-2</v>
      </c>
      <c r="G8" s="130">
        <v>170939</v>
      </c>
      <c r="H8" s="151">
        <v>-1913</v>
      </c>
      <c r="I8" s="154">
        <v>-1.1067271422951427E-2</v>
      </c>
      <c r="J8" s="126">
        <v>160217</v>
      </c>
      <c r="K8" s="210">
        <v>158193</v>
      </c>
      <c r="L8" s="230">
        <v>-1.2632866674572611E-2</v>
      </c>
      <c r="M8" s="113">
        <v>153573</v>
      </c>
      <c r="N8" s="120">
        <v>-2.9204832072215584E-2</v>
      </c>
      <c r="O8" s="172"/>
      <c r="P8" s="210">
        <v>184604</v>
      </c>
      <c r="Q8" s="245"/>
      <c r="R8" s="113">
        <v>181380</v>
      </c>
      <c r="S8" s="120">
        <v>-1.7464410305302162E-2</v>
      </c>
      <c r="T8" s="210">
        <v>174140</v>
      </c>
      <c r="U8" s="144">
        <v>-3.9916198037269819E-2</v>
      </c>
    </row>
    <row r="9" spans="1:21" x14ac:dyDescent="0.3">
      <c r="A9" s="63"/>
      <c r="B9" s="63"/>
      <c r="C9" s="129"/>
      <c r="D9" s="222"/>
      <c r="E9" s="151"/>
      <c r="F9" s="206"/>
      <c r="G9" s="130"/>
      <c r="H9" s="151"/>
      <c r="I9" s="154"/>
      <c r="J9" s="126"/>
      <c r="K9" s="210"/>
      <c r="L9" s="230"/>
      <c r="M9" s="113"/>
      <c r="N9" s="120"/>
      <c r="O9" s="172"/>
      <c r="P9" s="210"/>
      <c r="Q9" s="245"/>
      <c r="R9" s="113"/>
      <c r="S9" s="120"/>
      <c r="T9" s="210"/>
      <c r="U9" s="144"/>
    </row>
    <row r="10" spans="1:21" x14ac:dyDescent="0.3">
      <c r="A10" s="388" t="s">
        <v>217</v>
      </c>
      <c r="B10" s="63"/>
      <c r="C10" s="129"/>
      <c r="D10" s="222"/>
      <c r="E10" s="151"/>
      <c r="F10" s="206"/>
      <c r="G10" s="130"/>
      <c r="H10" s="151"/>
      <c r="I10" s="154"/>
      <c r="J10" s="126"/>
      <c r="K10" s="210"/>
      <c r="L10" s="230"/>
      <c r="M10" s="113"/>
      <c r="N10" s="120"/>
      <c r="O10" s="172"/>
      <c r="P10" s="210"/>
      <c r="Q10" s="245"/>
      <c r="R10" s="113"/>
      <c r="S10" s="120"/>
      <c r="T10" s="210"/>
      <c r="U10" s="144"/>
    </row>
    <row r="11" spans="1:21" x14ac:dyDescent="0.3">
      <c r="A11" s="63" t="s">
        <v>195</v>
      </c>
      <c r="B11" s="63"/>
      <c r="C11" s="129">
        <v>2615124</v>
      </c>
      <c r="D11" s="222">
        <v>2571554</v>
      </c>
      <c r="E11" s="151">
        <v>-43570</v>
      </c>
      <c r="F11" s="206">
        <v>-1.6660777844568746E-2</v>
      </c>
      <c r="G11" s="130">
        <v>2460951</v>
      </c>
      <c r="H11" s="151">
        <v>-110603</v>
      </c>
      <c r="I11" s="154">
        <v>-4.301017983678352E-2</v>
      </c>
      <c r="J11" s="126">
        <v>2374636</v>
      </c>
      <c r="K11" s="210">
        <v>2336766</v>
      </c>
      <c r="L11" s="230">
        <v>-1.6E-2</v>
      </c>
      <c r="M11" s="113">
        <v>2228357</v>
      </c>
      <c r="N11" s="120">
        <v>-4.5999999999999999E-2</v>
      </c>
      <c r="O11" s="172"/>
      <c r="P11" s="210">
        <v>2796915</v>
      </c>
      <c r="Q11" s="245"/>
      <c r="R11" s="113">
        <v>2772572</v>
      </c>
      <c r="S11" s="120">
        <v>-8.9999999999999993E-3</v>
      </c>
      <c r="T11" s="210">
        <v>2565064</v>
      </c>
      <c r="U11" s="144">
        <v>-7.4999999999999997E-2</v>
      </c>
    </row>
    <row r="12" spans="1:21" x14ac:dyDescent="0.3">
      <c r="A12" s="63" t="s">
        <v>196</v>
      </c>
      <c r="B12" s="63"/>
      <c r="C12" s="129">
        <v>615913</v>
      </c>
      <c r="D12" s="222">
        <v>598118</v>
      </c>
      <c r="E12" s="151">
        <v>-17795</v>
      </c>
      <c r="F12" s="206">
        <v>-2.8892067548501169E-2</v>
      </c>
      <c r="G12" s="130">
        <v>527714</v>
      </c>
      <c r="H12" s="151">
        <v>-70404</v>
      </c>
      <c r="I12" s="154">
        <v>-0.11770921456970029</v>
      </c>
      <c r="J12" s="126">
        <v>436393</v>
      </c>
      <c r="K12" s="210">
        <v>423250</v>
      </c>
      <c r="L12" s="230">
        <v>-0.03</v>
      </c>
      <c r="M12" s="113">
        <v>373222</v>
      </c>
      <c r="N12" s="120">
        <v>-0.11799999999999999</v>
      </c>
      <c r="O12" s="172"/>
      <c r="P12" s="210">
        <v>277969</v>
      </c>
      <c r="Q12" s="245"/>
      <c r="R12" s="113">
        <v>269340</v>
      </c>
      <c r="S12" s="120">
        <v>-3.1E-2</v>
      </c>
      <c r="T12" s="210">
        <v>234413</v>
      </c>
      <c r="U12" s="144">
        <v>-0.13</v>
      </c>
    </row>
    <row r="13" spans="1:21" x14ac:dyDescent="0.3">
      <c r="A13" s="63" t="s">
        <v>12</v>
      </c>
      <c r="B13" s="63"/>
      <c r="C13" s="129">
        <v>3231037</v>
      </c>
      <c r="D13" s="222">
        <v>3169672</v>
      </c>
      <c r="E13" s="151">
        <v>-61365</v>
      </c>
      <c r="F13" s="206">
        <v>-1.8992354467002391E-2</v>
      </c>
      <c r="G13" s="130">
        <v>2988665</v>
      </c>
      <c r="H13" s="151">
        <v>-181007</v>
      </c>
      <c r="I13" s="154">
        <v>-5.7105908750179832E-2</v>
      </c>
      <c r="J13" s="126">
        <v>2811029</v>
      </c>
      <c r="K13" s="210">
        <v>2760016</v>
      </c>
      <c r="L13" s="230">
        <v>-1.8147447073651676E-2</v>
      </c>
      <c r="M13" s="113">
        <v>2601579</v>
      </c>
      <c r="N13" s="120">
        <v>-5.7404377365928315E-2</v>
      </c>
      <c r="O13" s="172"/>
      <c r="P13" s="210">
        <v>3074884</v>
      </c>
      <c r="Q13" s="245"/>
      <c r="R13" s="113">
        <v>3041912</v>
      </c>
      <c r="S13" s="120">
        <v>-1.0723006136166438E-2</v>
      </c>
      <c r="T13" s="210">
        <v>2799477</v>
      </c>
      <c r="U13" s="144">
        <v>-7.9698229271589704E-2</v>
      </c>
    </row>
    <row r="14" spans="1:21" x14ac:dyDescent="0.3">
      <c r="A14" s="63"/>
      <c r="B14" s="63"/>
      <c r="C14" s="129"/>
      <c r="D14" s="222"/>
      <c r="E14" s="151"/>
      <c r="F14" s="206"/>
      <c r="G14" s="130"/>
      <c r="H14" s="151"/>
      <c r="I14" s="154"/>
      <c r="J14" s="126"/>
      <c r="K14" s="210"/>
      <c r="L14" s="230"/>
      <c r="M14" s="113"/>
      <c r="N14" s="344"/>
      <c r="O14" s="172"/>
      <c r="P14" s="210"/>
      <c r="Q14" s="245"/>
      <c r="R14" s="113"/>
      <c r="S14" s="120"/>
      <c r="T14" s="210"/>
      <c r="U14" s="144"/>
    </row>
    <row r="15" spans="1:21" x14ac:dyDescent="0.3">
      <c r="A15" s="485" t="s">
        <v>30</v>
      </c>
      <c r="B15" s="485"/>
      <c r="C15" s="90"/>
      <c r="D15" s="208"/>
      <c r="E15" s="97"/>
      <c r="F15" s="202"/>
      <c r="G15" s="97"/>
      <c r="H15" s="93"/>
      <c r="I15" s="106"/>
      <c r="J15" s="100"/>
      <c r="K15" s="211"/>
      <c r="L15" s="212"/>
      <c r="M15" s="59"/>
      <c r="N15" s="344"/>
      <c r="O15" s="175"/>
      <c r="P15" s="211"/>
      <c r="Q15" s="246"/>
      <c r="R15" s="59"/>
      <c r="S15" s="81"/>
      <c r="T15" s="211"/>
      <c r="U15" s="110"/>
    </row>
    <row r="16" spans="1:21" x14ac:dyDescent="0.3">
      <c r="A16" s="388" t="s">
        <v>215</v>
      </c>
      <c r="B16" s="273"/>
      <c r="C16" s="90"/>
      <c r="D16" s="208"/>
      <c r="E16" s="97"/>
      <c r="F16" s="202"/>
      <c r="G16" s="97"/>
      <c r="H16" s="93"/>
      <c r="I16" s="106"/>
      <c r="J16" s="100"/>
      <c r="K16" s="211"/>
      <c r="L16" s="212"/>
      <c r="M16" s="59"/>
      <c r="N16" s="81"/>
      <c r="O16" s="175"/>
      <c r="P16" s="211"/>
      <c r="Q16" s="246"/>
      <c r="R16" s="59"/>
      <c r="S16" s="81"/>
      <c r="T16" s="211"/>
      <c r="U16" s="110"/>
    </row>
    <row r="17" spans="1:22" x14ac:dyDescent="0.3">
      <c r="A17" s="481" t="s">
        <v>25</v>
      </c>
      <c r="B17" s="62" t="s">
        <v>37</v>
      </c>
      <c r="C17" s="126">
        <v>1704</v>
      </c>
      <c r="D17" s="210">
        <v>1756</v>
      </c>
      <c r="E17" s="127">
        <v>52</v>
      </c>
      <c r="F17" s="209">
        <v>3.1E-2</v>
      </c>
      <c r="G17" s="113">
        <v>1457</v>
      </c>
      <c r="H17" s="127">
        <v>-299</v>
      </c>
      <c r="I17" s="114">
        <v>-0.17</v>
      </c>
      <c r="J17" s="126">
        <v>1037</v>
      </c>
      <c r="K17" s="210">
        <v>1045</v>
      </c>
      <c r="L17" s="230">
        <v>8.0000000000000002E-3</v>
      </c>
      <c r="M17" s="127">
        <v>837</v>
      </c>
      <c r="N17" s="120">
        <v>-0.19900000000000001</v>
      </c>
      <c r="O17" s="159"/>
      <c r="P17" s="226">
        <v>589</v>
      </c>
      <c r="Q17" s="245"/>
      <c r="R17" s="127">
        <v>618</v>
      </c>
      <c r="S17" s="120">
        <v>4.9000000000000002E-2</v>
      </c>
      <c r="T17" s="226">
        <v>558</v>
      </c>
      <c r="U17" s="144">
        <v>-9.7000000000000003E-2</v>
      </c>
    </row>
    <row r="18" spans="1:22" x14ac:dyDescent="0.3">
      <c r="A18" s="481"/>
      <c r="B18" s="62" t="s">
        <v>38</v>
      </c>
      <c r="C18" s="126">
        <v>8434</v>
      </c>
      <c r="D18" s="210">
        <v>8388</v>
      </c>
      <c r="E18" s="127">
        <v>-46</v>
      </c>
      <c r="F18" s="209">
        <v>-5.0000000000000001E-3</v>
      </c>
      <c r="G18" s="113">
        <v>8068</v>
      </c>
      <c r="H18" s="127">
        <v>-320</v>
      </c>
      <c r="I18" s="114">
        <v>-3.7999999999999999E-2</v>
      </c>
      <c r="J18" s="126">
        <v>6067</v>
      </c>
      <c r="K18" s="210">
        <v>5829</v>
      </c>
      <c r="L18" s="230">
        <v>-3.9E-2</v>
      </c>
      <c r="M18" s="113">
        <v>5451</v>
      </c>
      <c r="N18" s="120">
        <v>-6.5000000000000002E-2</v>
      </c>
      <c r="O18" s="172"/>
      <c r="P18" s="210">
        <v>2983</v>
      </c>
      <c r="Q18" s="245"/>
      <c r="R18" s="113">
        <v>3157</v>
      </c>
      <c r="S18" s="120">
        <v>5.8000000000000003E-2</v>
      </c>
      <c r="T18" s="210">
        <v>3317</v>
      </c>
      <c r="U18" s="144">
        <v>5.0999999999999997E-2</v>
      </c>
    </row>
    <row r="19" spans="1:22" x14ac:dyDescent="0.3">
      <c r="A19" s="481"/>
      <c r="B19" s="62" t="s">
        <v>31</v>
      </c>
      <c r="C19" s="126">
        <v>2254</v>
      </c>
      <c r="D19" s="210">
        <v>2203</v>
      </c>
      <c r="E19" s="127">
        <v>-51</v>
      </c>
      <c r="F19" s="209">
        <v>-2.3E-2</v>
      </c>
      <c r="G19" s="113">
        <v>1911</v>
      </c>
      <c r="H19" s="127">
        <v>-292</v>
      </c>
      <c r="I19" s="114">
        <v>-0.13300000000000001</v>
      </c>
      <c r="J19" s="126">
        <v>1021</v>
      </c>
      <c r="K19" s="210">
        <v>1102</v>
      </c>
      <c r="L19" s="230">
        <v>7.9000000000000001E-2</v>
      </c>
      <c r="M19" s="127">
        <v>832</v>
      </c>
      <c r="N19" s="120">
        <v>-0.245</v>
      </c>
      <c r="O19" s="159"/>
      <c r="P19" s="226">
        <v>911</v>
      </c>
      <c r="Q19" s="245"/>
      <c r="R19" s="127">
        <v>769</v>
      </c>
      <c r="S19" s="120">
        <v>-0.156</v>
      </c>
      <c r="T19" s="226">
        <v>806</v>
      </c>
      <c r="U19" s="144">
        <v>4.8000000000000001E-2</v>
      </c>
    </row>
    <row r="20" spans="1:22" x14ac:dyDescent="0.3">
      <c r="A20" s="481"/>
      <c r="B20" s="62" t="s">
        <v>32</v>
      </c>
      <c r="C20" s="126">
        <v>15349</v>
      </c>
      <c r="D20" s="210">
        <v>15303</v>
      </c>
      <c r="E20" s="127">
        <v>-46</v>
      </c>
      <c r="F20" s="209">
        <v>-3.0000000000000001E-3</v>
      </c>
      <c r="G20" s="113">
        <v>16148</v>
      </c>
      <c r="H20" s="127">
        <v>845</v>
      </c>
      <c r="I20" s="114">
        <v>5.5E-2</v>
      </c>
      <c r="J20" s="126">
        <v>11476</v>
      </c>
      <c r="K20" s="210">
        <v>11000</v>
      </c>
      <c r="L20" s="230">
        <v>-4.1000000000000002E-2</v>
      </c>
      <c r="M20" s="113">
        <v>10487</v>
      </c>
      <c r="N20" s="120">
        <v>-4.7E-2</v>
      </c>
      <c r="O20" s="172"/>
      <c r="P20" s="210">
        <v>4255</v>
      </c>
      <c r="Q20" s="245"/>
      <c r="R20" s="113">
        <v>4699</v>
      </c>
      <c r="S20" s="120">
        <v>0.104</v>
      </c>
      <c r="T20" s="210">
        <v>5962</v>
      </c>
      <c r="U20" s="144">
        <v>0.26900000000000002</v>
      </c>
    </row>
    <row r="21" spans="1:22" x14ac:dyDescent="0.3">
      <c r="A21" s="480" t="s">
        <v>12</v>
      </c>
      <c r="B21" s="480"/>
      <c r="C21" s="126">
        <v>27741</v>
      </c>
      <c r="D21" s="210">
        <v>27650</v>
      </c>
      <c r="E21" s="127">
        <v>-91</v>
      </c>
      <c r="F21" s="209">
        <v>-3.0000000000000001E-3</v>
      </c>
      <c r="G21" s="113">
        <v>27584</v>
      </c>
      <c r="H21" s="127">
        <v>-66</v>
      </c>
      <c r="I21" s="114">
        <v>-2E-3</v>
      </c>
      <c r="J21" s="128">
        <v>19601</v>
      </c>
      <c r="K21" s="226">
        <v>18976</v>
      </c>
      <c r="L21" s="230">
        <v>-3.188612825876231E-2</v>
      </c>
      <c r="M21" s="127">
        <v>17607</v>
      </c>
      <c r="N21" s="120">
        <v>-7.2143760539629009E-2</v>
      </c>
      <c r="O21" s="159"/>
      <c r="P21" s="226">
        <v>8738</v>
      </c>
      <c r="Q21" s="245"/>
      <c r="R21" s="127">
        <v>9243</v>
      </c>
      <c r="S21" s="120">
        <v>5.77935454337377E-2</v>
      </c>
      <c r="T21" s="226">
        <v>10643</v>
      </c>
      <c r="U21" s="144">
        <v>0.15146597425078437</v>
      </c>
    </row>
    <row r="22" spans="1:22" x14ac:dyDescent="0.3">
      <c r="A22" s="362"/>
      <c r="B22" s="378"/>
      <c r="C22" s="357"/>
      <c r="D22" s="363"/>
      <c r="E22" s="293"/>
      <c r="F22" s="204"/>
      <c r="G22" s="356"/>
      <c r="H22" s="293"/>
      <c r="I22" s="107"/>
      <c r="J22" s="90"/>
      <c r="K22" s="208"/>
      <c r="L22" s="232"/>
      <c r="M22" s="44"/>
      <c r="N22" s="364"/>
      <c r="O22" s="172"/>
      <c r="P22" s="208"/>
      <c r="Q22" s="245"/>
      <c r="R22" s="44"/>
      <c r="S22" s="55"/>
      <c r="T22" s="208"/>
      <c r="U22" s="263"/>
      <c r="V22" s="341"/>
    </row>
    <row r="23" spans="1:22" x14ac:dyDescent="0.3">
      <c r="A23" s="388" t="s">
        <v>217</v>
      </c>
      <c r="B23" s="64"/>
      <c r="C23" s="129"/>
      <c r="D23" s="205"/>
      <c r="E23" s="136"/>
      <c r="F23" s="223"/>
      <c r="G23" s="151"/>
      <c r="H23" s="136"/>
      <c r="I23" s="152"/>
      <c r="J23" s="128"/>
      <c r="K23" s="226"/>
      <c r="L23" s="230"/>
      <c r="M23" s="127"/>
      <c r="N23" s="120"/>
      <c r="O23" s="159"/>
      <c r="P23" s="226"/>
      <c r="Q23" s="245"/>
      <c r="R23" s="127"/>
      <c r="S23" s="120"/>
      <c r="T23" s="226"/>
      <c r="U23" s="144"/>
    </row>
    <row r="24" spans="1:22" x14ac:dyDescent="0.3">
      <c r="A24" s="482" t="s">
        <v>25</v>
      </c>
      <c r="B24" s="62" t="s">
        <v>37</v>
      </c>
      <c r="C24" s="126">
        <v>251042</v>
      </c>
      <c r="D24" s="210">
        <v>239404</v>
      </c>
      <c r="E24" s="113">
        <v>-11638</v>
      </c>
      <c r="F24" s="209">
        <v>-4.5999999999999999E-2</v>
      </c>
      <c r="G24" s="113">
        <v>195484</v>
      </c>
      <c r="H24" s="113">
        <v>-43920</v>
      </c>
      <c r="I24" s="114">
        <v>-0.183</v>
      </c>
      <c r="J24" s="126">
        <v>165963</v>
      </c>
      <c r="K24" s="210">
        <v>156693</v>
      </c>
      <c r="L24" s="230">
        <f>(K24-J24)/J24</f>
        <v>-5.5855823285913125E-2</v>
      </c>
      <c r="M24" s="113">
        <v>122961</v>
      </c>
      <c r="N24" s="120">
        <f>(M24-K24)/K24</f>
        <v>-0.21527445386839233</v>
      </c>
      <c r="O24" s="172"/>
      <c r="P24" s="210">
        <v>129168</v>
      </c>
      <c r="Q24" s="245"/>
      <c r="R24" s="113">
        <v>123541</v>
      </c>
      <c r="S24" s="120">
        <f>(R24-P24)/P24</f>
        <v>-4.3563421280812586E-2</v>
      </c>
      <c r="T24" s="210">
        <v>104528</v>
      </c>
      <c r="U24" s="144">
        <f>(T24-R24)/R24</f>
        <v>-0.15390032458859812</v>
      </c>
    </row>
    <row r="25" spans="1:22" x14ac:dyDescent="0.3">
      <c r="A25" s="482"/>
      <c r="B25" s="62" t="s">
        <v>38</v>
      </c>
      <c r="C25" s="126">
        <v>38676</v>
      </c>
      <c r="D25" s="210">
        <v>38041</v>
      </c>
      <c r="E25" s="127">
        <v>-635</v>
      </c>
      <c r="F25" s="209">
        <v>-1.6E-2</v>
      </c>
      <c r="G25" s="113">
        <v>33898</v>
      </c>
      <c r="H25" s="113">
        <v>-4143</v>
      </c>
      <c r="I25" s="114">
        <v>-0.109</v>
      </c>
      <c r="J25" s="126">
        <v>26834</v>
      </c>
      <c r="K25" s="210">
        <v>26219</v>
      </c>
      <c r="L25" s="230">
        <f>(K25-J25)/J25</f>
        <v>-2.2918685250055901E-2</v>
      </c>
      <c r="M25" s="113">
        <v>23532</v>
      </c>
      <c r="N25" s="120">
        <f>(M25-K25)/K25</f>
        <v>-0.10248293222472253</v>
      </c>
      <c r="O25" s="172"/>
      <c r="P25" s="210">
        <v>14701</v>
      </c>
      <c r="Q25" s="245"/>
      <c r="R25" s="113">
        <v>14739</v>
      </c>
      <c r="S25" s="120">
        <f>(R25-P25)/P25</f>
        <v>2.5848581729134073E-3</v>
      </c>
      <c r="T25" s="210">
        <v>12771</v>
      </c>
      <c r="U25" s="144">
        <f>(T25-R25)/R25</f>
        <v>-0.13352330551597802</v>
      </c>
    </row>
    <row r="26" spans="1:22" x14ac:dyDescent="0.3">
      <c r="A26" s="482"/>
      <c r="B26" s="62" t="s">
        <v>31</v>
      </c>
      <c r="C26" s="126">
        <v>130167</v>
      </c>
      <c r="D26" s="210">
        <v>123528</v>
      </c>
      <c r="E26" s="113">
        <v>-6639</v>
      </c>
      <c r="F26" s="209">
        <v>-5.0999999999999997E-2</v>
      </c>
      <c r="G26" s="113">
        <v>101865</v>
      </c>
      <c r="H26" s="113">
        <v>-21663</v>
      </c>
      <c r="I26" s="114">
        <v>-0.17499999999999999</v>
      </c>
      <c r="J26" s="126">
        <v>79552</v>
      </c>
      <c r="K26" s="210">
        <v>74687</v>
      </c>
      <c r="L26" s="230">
        <f>(K26-J26)/J26</f>
        <v>-6.115496781979083E-2</v>
      </c>
      <c r="M26" s="113">
        <v>61724</v>
      </c>
      <c r="N26" s="120">
        <f>(M26-K26)/K26</f>
        <v>-0.17356434185333458</v>
      </c>
      <c r="O26" s="172"/>
      <c r="P26" s="210">
        <v>76564</v>
      </c>
      <c r="Q26" s="245"/>
      <c r="R26" s="113">
        <v>75730</v>
      </c>
      <c r="S26" s="120">
        <f>(R26-P26)/P26</f>
        <v>-1.0892847813593856E-2</v>
      </c>
      <c r="T26" s="210">
        <v>60940</v>
      </c>
      <c r="U26" s="144">
        <f>(T26-R26)/R26</f>
        <v>-0.19529908886834807</v>
      </c>
    </row>
    <row r="27" spans="1:22" x14ac:dyDescent="0.3">
      <c r="A27" s="482"/>
      <c r="B27" s="62" t="s">
        <v>32</v>
      </c>
      <c r="C27" s="126">
        <v>196028</v>
      </c>
      <c r="D27" s="210">
        <v>197145</v>
      </c>
      <c r="E27" s="113">
        <v>1117</v>
      </c>
      <c r="F27" s="209">
        <v>6.0000000000000001E-3</v>
      </c>
      <c r="G27" s="113">
        <v>196467</v>
      </c>
      <c r="H27" s="127">
        <v>-678</v>
      </c>
      <c r="I27" s="114">
        <v>-3.0000000000000001E-3</v>
      </c>
      <c r="J27" s="126">
        <v>164044</v>
      </c>
      <c r="K27" s="210">
        <v>165651</v>
      </c>
      <c r="L27" s="230">
        <f>(K27-J27)/J27</f>
        <v>9.7961522518348731E-3</v>
      </c>
      <c r="M27" s="113">
        <v>165005</v>
      </c>
      <c r="N27" s="120">
        <f>(M27-K27)/K27</f>
        <v>-3.8997651689395172E-3</v>
      </c>
      <c r="O27" s="172"/>
      <c r="P27" s="210">
        <v>57536</v>
      </c>
      <c r="Q27" s="245"/>
      <c r="R27" s="113">
        <v>55330</v>
      </c>
      <c r="S27" s="120">
        <f>(R27-P27)/P27</f>
        <v>-3.8341212458286984E-2</v>
      </c>
      <c r="T27" s="210">
        <v>56174</v>
      </c>
      <c r="U27" s="144">
        <f>(T27-R27)/R27</f>
        <v>1.5253930959696366E-2</v>
      </c>
      <c r="V27" s="67"/>
    </row>
    <row r="28" spans="1:22" x14ac:dyDescent="0.3">
      <c r="A28" s="480" t="s">
        <v>12</v>
      </c>
      <c r="B28" s="480"/>
      <c r="C28" s="126">
        <v>615913</v>
      </c>
      <c r="D28" s="210">
        <v>598118</v>
      </c>
      <c r="E28" s="113">
        <v>-17795</v>
      </c>
      <c r="F28" s="209">
        <v>-2.9000000000000001E-2</v>
      </c>
      <c r="G28" s="113">
        <v>527714</v>
      </c>
      <c r="H28" s="113">
        <v>-70404</v>
      </c>
      <c r="I28" s="114">
        <v>-0.11799999999999999</v>
      </c>
      <c r="J28" s="126">
        <v>436393</v>
      </c>
      <c r="K28" s="210">
        <v>423250</v>
      </c>
      <c r="L28" s="230">
        <f>(K28-J28)/J28</f>
        <v>-3.0117348353433718E-2</v>
      </c>
      <c r="M28" s="113">
        <v>373222</v>
      </c>
      <c r="N28" s="120">
        <f>(M28-K28)/K28</f>
        <v>-0.11819964559952746</v>
      </c>
      <c r="O28" s="172"/>
      <c r="P28" s="210">
        <v>277969</v>
      </c>
      <c r="Q28" s="245"/>
      <c r="R28" s="113">
        <v>269340</v>
      </c>
      <c r="S28" s="120">
        <f>(R28-P28)/P28</f>
        <v>-3.1043029978163033E-2</v>
      </c>
      <c r="T28" s="210">
        <v>234413</v>
      </c>
      <c r="U28" s="144">
        <f>(T28-R28)/R28</f>
        <v>-0.12967624563748423</v>
      </c>
    </row>
    <row r="29" spans="1:22" x14ac:dyDescent="0.3">
      <c r="A29" s="378"/>
      <c r="B29" s="378"/>
      <c r="C29" s="357"/>
      <c r="D29" s="363"/>
      <c r="E29" s="293"/>
      <c r="F29" s="204"/>
      <c r="G29" s="356"/>
      <c r="H29" s="293"/>
      <c r="I29" s="107"/>
      <c r="J29" s="90"/>
      <c r="K29" s="208"/>
      <c r="L29" s="232"/>
      <c r="M29" s="44"/>
      <c r="N29" s="364"/>
      <c r="O29" s="172"/>
      <c r="P29" s="208"/>
      <c r="Q29" s="245"/>
      <c r="R29" s="44"/>
      <c r="S29" s="55"/>
      <c r="T29" s="208"/>
      <c r="U29" s="263"/>
      <c r="V29" s="341"/>
    </row>
    <row r="30" spans="1:22" x14ac:dyDescent="0.3">
      <c r="A30" s="485" t="s">
        <v>128</v>
      </c>
      <c r="B30" s="485"/>
      <c r="C30" s="153"/>
      <c r="D30" s="224"/>
      <c r="E30" s="127"/>
      <c r="F30" s="225"/>
      <c r="G30" s="127"/>
      <c r="H30" s="127"/>
      <c r="I30" s="152"/>
      <c r="J30" s="126"/>
      <c r="K30" s="126"/>
      <c r="L30" s="230"/>
      <c r="M30" s="126"/>
      <c r="N30" s="120"/>
      <c r="O30" s="173"/>
      <c r="P30" s="126"/>
      <c r="Q30" s="245"/>
      <c r="R30" s="126"/>
      <c r="S30" s="120"/>
      <c r="T30" s="126"/>
      <c r="U30" s="144"/>
    </row>
    <row r="31" spans="1:22" x14ac:dyDescent="0.3">
      <c r="A31" s="388" t="s">
        <v>215</v>
      </c>
      <c r="B31" s="70"/>
      <c r="C31" s="128"/>
      <c r="D31" s="226"/>
      <c r="E31" s="127"/>
      <c r="F31" s="225"/>
      <c r="G31" s="127"/>
      <c r="H31" s="127"/>
      <c r="I31" s="152"/>
      <c r="J31" s="128"/>
      <c r="K31" s="210"/>
      <c r="L31" s="230"/>
      <c r="M31" s="113"/>
      <c r="N31" s="120"/>
      <c r="O31" s="173"/>
      <c r="P31" s="226"/>
      <c r="Q31" s="245"/>
      <c r="R31" s="127"/>
      <c r="S31" s="120"/>
      <c r="T31" s="226"/>
      <c r="U31" s="144"/>
    </row>
    <row r="32" spans="1:22" x14ac:dyDescent="0.3">
      <c r="B32" s="341" t="s">
        <v>26</v>
      </c>
      <c r="C32" s="90">
        <v>5287</v>
      </c>
      <c r="D32" s="208">
        <v>5066</v>
      </c>
      <c r="E32" s="93">
        <v>-221</v>
      </c>
      <c r="F32" s="202">
        <v>-4.2000000000000003E-2</v>
      </c>
      <c r="G32" s="97">
        <v>4920</v>
      </c>
      <c r="H32" s="93">
        <v>-146</v>
      </c>
      <c r="I32" s="106">
        <v>-2.9000000000000001E-2</v>
      </c>
      <c r="J32" s="100">
        <v>3963</v>
      </c>
      <c r="K32" s="211">
        <v>3678</v>
      </c>
      <c r="L32" s="212">
        <v>-7.1999999999999995E-2</v>
      </c>
      <c r="M32" s="59">
        <v>3240</v>
      </c>
      <c r="N32" s="81">
        <v>-0.11899999999999999</v>
      </c>
      <c r="O32" s="173"/>
      <c r="P32" s="211">
        <v>1447</v>
      </c>
      <c r="Q32" s="246"/>
      <c r="R32" s="59">
        <v>1527</v>
      </c>
      <c r="S32" s="81">
        <v>5.5E-2</v>
      </c>
      <c r="T32" s="211">
        <v>1795</v>
      </c>
      <c r="U32" s="110">
        <v>0.17599999999999999</v>
      </c>
    </row>
    <row r="33" spans="1:22" x14ac:dyDescent="0.3">
      <c r="B33" s="341" t="s">
        <v>27</v>
      </c>
      <c r="C33" s="90">
        <v>9759</v>
      </c>
      <c r="D33" s="208">
        <v>9888</v>
      </c>
      <c r="E33" s="93">
        <v>129</v>
      </c>
      <c r="F33" s="202">
        <v>1.2999999999999999E-2</v>
      </c>
      <c r="G33" s="97">
        <v>10866</v>
      </c>
      <c r="H33" s="93">
        <v>978</v>
      </c>
      <c r="I33" s="106">
        <v>9.9000000000000005E-2</v>
      </c>
      <c r="J33" s="100">
        <v>7272</v>
      </c>
      <c r="K33" s="211">
        <v>7060</v>
      </c>
      <c r="L33" s="212">
        <v>-2.9000000000000001E-2</v>
      </c>
      <c r="M33" s="59">
        <v>6994</v>
      </c>
      <c r="N33" s="81">
        <v>-8.9999999999999993E-3</v>
      </c>
      <c r="O33" s="173"/>
      <c r="P33" s="211">
        <v>2740</v>
      </c>
      <c r="Q33" s="246"/>
      <c r="R33" s="59">
        <v>3070</v>
      </c>
      <c r="S33" s="81">
        <v>0.12</v>
      </c>
      <c r="T33" s="211">
        <v>4051</v>
      </c>
      <c r="U33" s="110">
        <v>0.32</v>
      </c>
    </row>
    <row r="34" spans="1:22" x14ac:dyDescent="0.3">
      <c r="B34" s="341" t="s">
        <v>28</v>
      </c>
      <c r="C34" s="176">
        <v>303</v>
      </c>
      <c r="D34" s="227">
        <v>349</v>
      </c>
      <c r="E34" s="101">
        <v>46</v>
      </c>
      <c r="F34" s="215">
        <v>0.152</v>
      </c>
      <c r="G34" s="101">
        <v>362</v>
      </c>
      <c r="H34" s="101">
        <v>13</v>
      </c>
      <c r="I34" s="108">
        <v>3.6999999999999998E-2</v>
      </c>
      <c r="J34" s="176">
        <v>241</v>
      </c>
      <c r="K34" s="227">
        <v>262</v>
      </c>
      <c r="L34" s="231">
        <v>8.6999999999999994E-2</v>
      </c>
      <c r="M34" s="101">
        <v>253</v>
      </c>
      <c r="N34" s="177">
        <v>-3.4000000000000002E-2</v>
      </c>
      <c r="O34" s="174"/>
      <c r="P34" s="227">
        <v>68</v>
      </c>
      <c r="Q34" s="247"/>
      <c r="R34" s="101">
        <v>102</v>
      </c>
      <c r="S34" s="103">
        <v>0.5</v>
      </c>
      <c r="T34" s="227">
        <v>116</v>
      </c>
      <c r="U34" s="108">
        <v>0.13700000000000001</v>
      </c>
    </row>
    <row r="35" spans="1:22" x14ac:dyDescent="0.3">
      <c r="B35" s="341" t="s">
        <v>12</v>
      </c>
      <c r="C35" s="90">
        <v>15349</v>
      </c>
      <c r="D35" s="208">
        <v>15303</v>
      </c>
      <c r="E35" s="93">
        <v>-46</v>
      </c>
      <c r="F35" s="202">
        <v>-3.0000000000000001E-3</v>
      </c>
      <c r="G35" s="97">
        <v>16148</v>
      </c>
      <c r="H35" s="93">
        <v>845</v>
      </c>
      <c r="I35" s="106">
        <v>5.5E-2</v>
      </c>
      <c r="J35" s="100">
        <v>11476</v>
      </c>
      <c r="K35" s="211">
        <v>11000</v>
      </c>
      <c r="L35" s="212">
        <v>-4.1000000000000002E-2</v>
      </c>
      <c r="M35" s="59">
        <v>10487</v>
      </c>
      <c r="N35" s="81">
        <v>-4.7E-2</v>
      </c>
      <c r="O35" s="173"/>
      <c r="P35" s="211">
        <v>4255</v>
      </c>
      <c r="Q35" s="246"/>
      <c r="R35" s="59">
        <v>4699</v>
      </c>
      <c r="S35" s="81">
        <v>0.104</v>
      </c>
      <c r="T35" s="211">
        <v>5962</v>
      </c>
      <c r="U35" s="110">
        <v>0.26900000000000002</v>
      </c>
    </row>
    <row r="36" spans="1:22" x14ac:dyDescent="0.3">
      <c r="A36" s="378"/>
      <c r="B36" s="378"/>
      <c r="C36" s="357"/>
      <c r="D36" s="363"/>
      <c r="E36" s="293"/>
      <c r="F36" s="204"/>
      <c r="G36" s="356"/>
      <c r="H36" s="293"/>
      <c r="I36" s="107"/>
      <c r="J36" s="90"/>
      <c r="K36" s="208"/>
      <c r="L36" s="232"/>
      <c r="M36" s="44"/>
      <c r="N36" s="364"/>
      <c r="O36" s="172"/>
      <c r="P36" s="208"/>
      <c r="Q36" s="245"/>
      <c r="R36" s="44"/>
      <c r="S36" s="55"/>
      <c r="T36" s="208"/>
      <c r="U36" s="263"/>
      <c r="V36" s="341"/>
    </row>
    <row r="37" spans="1:22" x14ac:dyDescent="0.3">
      <c r="A37" s="388" t="s">
        <v>217</v>
      </c>
      <c r="C37" s="128"/>
      <c r="D37" s="226"/>
      <c r="E37" s="127"/>
      <c r="F37" s="209"/>
      <c r="G37" s="127"/>
      <c r="H37" s="127"/>
      <c r="I37" s="114"/>
      <c r="J37" s="128"/>
      <c r="K37" s="226"/>
      <c r="L37" s="230"/>
      <c r="M37" s="127"/>
      <c r="N37" s="120"/>
      <c r="O37" s="159"/>
      <c r="P37" s="226"/>
      <c r="Q37" s="245"/>
      <c r="R37" s="127"/>
      <c r="S37" s="120"/>
      <c r="T37" s="226"/>
      <c r="U37" s="144"/>
    </row>
    <row r="38" spans="1:22" x14ac:dyDescent="0.3">
      <c r="B38" s="386" t="s">
        <v>26</v>
      </c>
      <c r="C38" s="90">
        <v>78022</v>
      </c>
      <c r="D38" s="208">
        <v>78314</v>
      </c>
      <c r="E38" s="93">
        <v>292</v>
      </c>
      <c r="F38" s="202">
        <v>4.0000000000000001E-3</v>
      </c>
      <c r="G38" s="97">
        <v>75061</v>
      </c>
      <c r="H38" s="97">
        <v>-3253</v>
      </c>
      <c r="I38" s="106">
        <v>-4.2000000000000003E-2</v>
      </c>
      <c r="J38" s="100">
        <v>65255</v>
      </c>
      <c r="K38" s="211">
        <v>65929</v>
      </c>
      <c r="L38" s="212">
        <v>0.01</v>
      </c>
      <c r="M38" s="59">
        <v>63145</v>
      </c>
      <c r="N38" s="81">
        <v>-4.2000000000000003E-2</v>
      </c>
      <c r="O38" s="175"/>
      <c r="P38" s="211">
        <v>23359</v>
      </c>
      <c r="Q38" s="246"/>
      <c r="R38" s="59">
        <v>22404</v>
      </c>
      <c r="S38" s="81">
        <v>-4.1000000000000002E-2</v>
      </c>
      <c r="T38" s="211">
        <v>21253</v>
      </c>
      <c r="U38" s="110">
        <v>-5.0999999999999997E-2</v>
      </c>
    </row>
    <row r="39" spans="1:22" x14ac:dyDescent="0.3">
      <c r="B39" s="386" t="s">
        <v>27</v>
      </c>
      <c r="C39" s="90">
        <v>112931</v>
      </c>
      <c r="D39" s="208">
        <v>113426</v>
      </c>
      <c r="E39" s="93">
        <v>495</v>
      </c>
      <c r="F39" s="202">
        <v>4.0000000000000001E-3</v>
      </c>
      <c r="G39" s="97">
        <v>115247</v>
      </c>
      <c r="H39" s="97">
        <v>1821</v>
      </c>
      <c r="I39" s="106">
        <v>1.6E-2</v>
      </c>
      <c r="J39" s="100">
        <v>94222</v>
      </c>
      <c r="K39" s="211">
        <v>94869</v>
      </c>
      <c r="L39" s="212">
        <v>7.0000000000000001E-3</v>
      </c>
      <c r="M39" s="59">
        <v>96353</v>
      </c>
      <c r="N39" s="81">
        <v>1.6E-2</v>
      </c>
      <c r="O39" s="175"/>
      <c r="P39" s="211">
        <v>33228</v>
      </c>
      <c r="Q39" s="246"/>
      <c r="R39" s="59">
        <v>31957</v>
      </c>
      <c r="S39" s="81">
        <f>(R39-P39)/P39</f>
        <v>-3.8250872757915014E-2</v>
      </c>
      <c r="T39" s="211">
        <v>33717</v>
      </c>
      <c r="U39" s="110">
        <v>5.5E-2</v>
      </c>
    </row>
    <row r="40" spans="1:22" x14ac:dyDescent="0.3">
      <c r="B40" s="386" t="s">
        <v>28</v>
      </c>
      <c r="C40" s="111">
        <v>5075</v>
      </c>
      <c r="D40" s="214">
        <v>5405</v>
      </c>
      <c r="E40" s="101">
        <v>330</v>
      </c>
      <c r="F40" s="215">
        <v>6.5000000000000002E-2</v>
      </c>
      <c r="G40" s="102">
        <v>6159</v>
      </c>
      <c r="H40" s="101">
        <v>754</v>
      </c>
      <c r="I40" s="108">
        <v>0.14000000000000001</v>
      </c>
      <c r="J40" s="111">
        <v>4567</v>
      </c>
      <c r="K40" s="214">
        <v>4853</v>
      </c>
      <c r="L40" s="215">
        <v>6.3E-2</v>
      </c>
      <c r="M40" s="102">
        <v>5507</v>
      </c>
      <c r="N40" s="103">
        <v>0.13500000000000001</v>
      </c>
      <c r="O40" s="175"/>
      <c r="P40" s="354">
        <v>949</v>
      </c>
      <c r="Q40" s="247"/>
      <c r="R40" s="101">
        <v>969</v>
      </c>
      <c r="S40" s="355">
        <v>2.1000000000000001E-2</v>
      </c>
      <c r="T40" s="214">
        <v>1204</v>
      </c>
      <c r="U40" s="108">
        <v>0.24299999999999999</v>
      </c>
    </row>
    <row r="41" spans="1:22" x14ac:dyDescent="0.3">
      <c r="B41" s="386" t="s">
        <v>12</v>
      </c>
      <c r="C41" s="90">
        <v>196028</v>
      </c>
      <c r="D41" s="208">
        <v>197145</v>
      </c>
      <c r="E41" s="97">
        <v>1117</v>
      </c>
      <c r="F41" s="202">
        <v>6.0000000000000001E-3</v>
      </c>
      <c r="G41" s="97">
        <v>196467</v>
      </c>
      <c r="H41" s="93">
        <v>-678</v>
      </c>
      <c r="I41" s="106">
        <v>-3.0000000000000001E-3</v>
      </c>
      <c r="J41" s="100">
        <v>164044</v>
      </c>
      <c r="K41" s="211">
        <v>165651</v>
      </c>
      <c r="L41" s="212">
        <v>0.01</v>
      </c>
      <c r="M41" s="59">
        <v>165005</v>
      </c>
      <c r="N41" s="81">
        <v>-4.0000000000000001E-3</v>
      </c>
      <c r="O41" s="175"/>
      <c r="P41" s="211">
        <v>57536</v>
      </c>
      <c r="Q41" s="246"/>
      <c r="R41" s="59">
        <v>55330</v>
      </c>
      <c r="S41" s="81">
        <f>(R41-P41)/P41</f>
        <v>-3.8341212458286984E-2</v>
      </c>
      <c r="T41" s="211">
        <v>56174</v>
      </c>
      <c r="U41" s="110">
        <v>1.4999999999999999E-2</v>
      </c>
    </row>
    <row r="42" spans="1:22" x14ac:dyDescent="0.3">
      <c r="A42" s="378"/>
      <c r="B42" s="378"/>
      <c r="C42" s="357"/>
      <c r="D42" s="363"/>
      <c r="E42" s="293"/>
      <c r="F42" s="204"/>
      <c r="G42" s="356"/>
      <c r="H42" s="293"/>
      <c r="I42" s="107"/>
      <c r="J42" s="90"/>
      <c r="K42" s="208"/>
      <c r="L42" s="232"/>
      <c r="M42" s="44"/>
      <c r="N42" s="364"/>
      <c r="O42" s="172"/>
      <c r="P42" s="208"/>
      <c r="Q42" s="245"/>
      <c r="R42" s="44"/>
      <c r="S42" s="55"/>
      <c r="T42" s="208"/>
      <c r="U42" s="263"/>
      <c r="V42" s="341"/>
    </row>
    <row r="43" spans="1:22" x14ac:dyDescent="0.3">
      <c r="A43" s="485" t="s">
        <v>24</v>
      </c>
      <c r="B43" s="485"/>
      <c r="C43" s="90"/>
      <c r="D43" s="208"/>
      <c r="E43" s="97"/>
      <c r="F43" s="202"/>
      <c r="G43" s="97"/>
      <c r="H43" s="93"/>
      <c r="I43" s="106"/>
      <c r="J43" s="100"/>
      <c r="K43" s="211"/>
      <c r="L43" s="212"/>
      <c r="M43" s="59"/>
      <c r="N43" s="81"/>
      <c r="O43" s="175"/>
      <c r="P43" s="211"/>
      <c r="Q43" s="246"/>
      <c r="R43" s="59"/>
      <c r="S43" s="81"/>
      <c r="T43" s="211"/>
      <c r="U43" s="110"/>
    </row>
    <row r="44" spans="1:22" x14ac:dyDescent="0.3">
      <c r="A44" s="388" t="s">
        <v>215</v>
      </c>
      <c r="B44" s="273"/>
      <c r="C44" s="90"/>
      <c r="D44" s="208"/>
      <c r="E44" s="97"/>
      <c r="F44" s="202"/>
      <c r="G44" s="97"/>
      <c r="H44" s="93"/>
      <c r="I44" s="106"/>
      <c r="J44" s="100"/>
      <c r="K44" s="211"/>
      <c r="L44" s="212"/>
      <c r="M44" s="59"/>
      <c r="N44" s="81"/>
      <c r="O44" s="175"/>
      <c r="P44" s="211"/>
      <c r="Q44" s="246"/>
      <c r="R44" s="59"/>
      <c r="S44" s="81"/>
      <c r="T44" s="211"/>
      <c r="U44" s="110"/>
    </row>
    <row r="45" spans="1:22" ht="14.4" customHeight="1" x14ac:dyDescent="0.3">
      <c r="A45" s="454" t="s">
        <v>218</v>
      </c>
      <c r="B45" s="386" t="s">
        <v>26</v>
      </c>
      <c r="C45" s="139">
        <v>50314</v>
      </c>
      <c r="D45" s="228">
        <v>47350</v>
      </c>
      <c r="E45" s="76">
        <v>-2964</v>
      </c>
      <c r="F45" s="229">
        <v>-5.8999999999999997E-2</v>
      </c>
      <c r="G45" s="76">
        <v>44184</v>
      </c>
      <c r="H45" s="76">
        <v>-3166</v>
      </c>
      <c r="I45" s="155">
        <v>-6.7000000000000004E-2</v>
      </c>
      <c r="J45" s="90">
        <v>47726</v>
      </c>
      <c r="K45" s="208">
        <v>45275</v>
      </c>
      <c r="L45" s="232">
        <v>-5.0999999999999997E-2</v>
      </c>
      <c r="M45" s="97">
        <v>41872</v>
      </c>
      <c r="N45" s="57">
        <v>-7.4999999999999997E-2</v>
      </c>
      <c r="O45" s="172"/>
      <c r="P45" s="208">
        <v>58362</v>
      </c>
      <c r="Q45" s="245"/>
      <c r="R45" s="97">
        <v>54781</v>
      </c>
      <c r="S45" s="57">
        <v>-6.0999999999999999E-2</v>
      </c>
      <c r="T45" s="208">
        <v>48880</v>
      </c>
      <c r="U45" s="106">
        <v>-0.108</v>
      </c>
    </row>
    <row r="46" spans="1:22" ht="14.4" customHeight="1" x14ac:dyDescent="0.3">
      <c r="A46" s="454"/>
      <c r="B46" s="386" t="s">
        <v>27</v>
      </c>
      <c r="C46" s="139">
        <v>84959</v>
      </c>
      <c r="D46" s="228">
        <v>84493</v>
      </c>
      <c r="E46" s="386">
        <v>-466</v>
      </c>
      <c r="F46" s="229">
        <v>-5.0000000000000001E-3</v>
      </c>
      <c r="G46" s="76">
        <v>84651</v>
      </c>
      <c r="H46" s="386">
        <v>158</v>
      </c>
      <c r="I46" s="155">
        <v>2E-3</v>
      </c>
      <c r="J46" s="90">
        <v>81036</v>
      </c>
      <c r="K46" s="208">
        <v>81003</v>
      </c>
      <c r="L46" s="232">
        <v>0</v>
      </c>
      <c r="M46" s="97">
        <v>80129</v>
      </c>
      <c r="N46" s="57">
        <v>-1.0999999999999999E-2</v>
      </c>
      <c r="O46" s="172"/>
      <c r="P46" s="208">
        <v>102067</v>
      </c>
      <c r="Q46" s="245"/>
      <c r="R46" s="97">
        <v>100755</v>
      </c>
      <c r="S46" s="57">
        <v>-1.2999999999999999E-2</v>
      </c>
      <c r="T46" s="208">
        <v>97023</v>
      </c>
      <c r="U46" s="106">
        <v>-3.6999999999999998E-2</v>
      </c>
    </row>
    <row r="47" spans="1:22" ht="14.4" customHeight="1" x14ac:dyDescent="0.3">
      <c r="A47" s="454"/>
      <c r="B47" s="386" t="s">
        <v>28</v>
      </c>
      <c r="C47" s="111">
        <v>12302</v>
      </c>
      <c r="D47" s="214">
        <v>13359</v>
      </c>
      <c r="E47" s="102">
        <v>1057</v>
      </c>
      <c r="F47" s="215">
        <v>8.5999999999999993E-2</v>
      </c>
      <c r="G47" s="102">
        <v>14520</v>
      </c>
      <c r="H47" s="102">
        <v>1161</v>
      </c>
      <c r="I47" s="108">
        <v>8.6999999999999994E-2</v>
      </c>
      <c r="J47" s="111">
        <v>11854</v>
      </c>
      <c r="K47" s="214">
        <v>12939</v>
      </c>
      <c r="L47" s="215">
        <v>9.1999999999999998E-2</v>
      </c>
      <c r="M47" s="102">
        <v>13965</v>
      </c>
      <c r="N47" s="103">
        <v>7.9000000000000001E-2</v>
      </c>
      <c r="O47" s="174"/>
      <c r="P47" s="214">
        <v>15437</v>
      </c>
      <c r="Q47" s="248"/>
      <c r="R47" s="102">
        <v>16601</v>
      </c>
      <c r="S47" s="103">
        <v>7.4999999999999997E-2</v>
      </c>
      <c r="T47" s="214">
        <v>17594</v>
      </c>
      <c r="U47" s="108">
        <v>0.06</v>
      </c>
    </row>
    <row r="48" spans="1:22" ht="14.4" customHeight="1" x14ac:dyDescent="0.3">
      <c r="A48" s="454"/>
      <c r="B48" s="386" t="s">
        <v>22</v>
      </c>
      <c r="C48" s="139">
        <v>147575</v>
      </c>
      <c r="D48" s="228">
        <v>145202</v>
      </c>
      <c r="E48" s="76">
        <v>-2373</v>
      </c>
      <c r="F48" s="229">
        <v>-1.6E-2</v>
      </c>
      <c r="G48" s="76">
        <v>143355</v>
      </c>
      <c r="H48" s="76">
        <v>-1847</v>
      </c>
      <c r="I48" s="155">
        <v>-1.2999999999999999E-2</v>
      </c>
      <c r="J48" s="90">
        <v>140616</v>
      </c>
      <c r="K48" s="208">
        <v>139217</v>
      </c>
      <c r="L48" s="232">
        <v>-0.01</v>
      </c>
      <c r="M48" s="97">
        <v>135966</v>
      </c>
      <c r="N48" s="57">
        <v>-2.3E-2</v>
      </c>
      <c r="O48" s="172"/>
      <c r="P48" s="208">
        <v>175866</v>
      </c>
      <c r="Q48" s="245"/>
      <c r="R48" s="97">
        <v>172137</v>
      </c>
      <c r="S48" s="57">
        <v>-2.1000000000000001E-2</v>
      </c>
      <c r="T48" s="208">
        <v>163497</v>
      </c>
      <c r="U48" s="106">
        <v>-0.05</v>
      </c>
    </row>
    <row r="49" spans="1:21" x14ac:dyDescent="0.3">
      <c r="A49" s="454" t="s">
        <v>25</v>
      </c>
      <c r="B49" s="386" t="s">
        <v>26</v>
      </c>
      <c r="C49" s="139">
        <v>9995</v>
      </c>
      <c r="D49" s="228">
        <v>9522</v>
      </c>
      <c r="E49" s="386">
        <v>-473</v>
      </c>
      <c r="F49" s="229">
        <v>-4.7E-2</v>
      </c>
      <c r="G49" s="76">
        <v>8725</v>
      </c>
      <c r="H49" s="386">
        <v>-797</v>
      </c>
      <c r="I49" s="155">
        <v>-8.4000000000000005E-2</v>
      </c>
      <c r="J49" s="90">
        <v>7038</v>
      </c>
      <c r="K49" s="208">
        <v>6502</v>
      </c>
      <c r="L49" s="232">
        <v>-7.5999999999999998E-2</v>
      </c>
      <c r="M49" s="97">
        <v>5562</v>
      </c>
      <c r="N49" s="57">
        <v>-0.14499999999999999</v>
      </c>
      <c r="O49" s="172"/>
      <c r="P49" s="208">
        <v>3162</v>
      </c>
      <c r="Q49" s="245"/>
      <c r="R49" s="97">
        <v>3215</v>
      </c>
      <c r="S49" s="57">
        <v>1.7000000000000001E-2</v>
      </c>
      <c r="T49" s="208">
        <v>3456</v>
      </c>
      <c r="U49" s="106">
        <v>7.4999999999999997E-2</v>
      </c>
    </row>
    <row r="50" spans="1:21" ht="14.4" customHeight="1" x14ac:dyDescent="0.3">
      <c r="A50" s="454"/>
      <c r="B50" s="386" t="s">
        <v>27</v>
      </c>
      <c r="C50" s="139">
        <v>17091</v>
      </c>
      <c r="D50" s="228">
        <v>17351</v>
      </c>
      <c r="E50" s="386">
        <v>260</v>
      </c>
      <c r="F50" s="229">
        <v>1.4999999999999999E-2</v>
      </c>
      <c r="G50" s="76">
        <v>18123</v>
      </c>
      <c r="H50" s="386">
        <v>772</v>
      </c>
      <c r="I50" s="155">
        <v>4.3999999999999997E-2</v>
      </c>
      <c r="J50" s="90">
        <v>12067</v>
      </c>
      <c r="K50" s="208">
        <v>11931</v>
      </c>
      <c r="L50" s="232">
        <v>-1.0999999999999999E-2</v>
      </c>
      <c r="M50" s="97">
        <v>11535</v>
      </c>
      <c r="N50" s="57">
        <v>-3.3000000000000002E-2</v>
      </c>
      <c r="O50" s="172"/>
      <c r="P50" s="208">
        <v>5390</v>
      </c>
      <c r="Q50" s="245"/>
      <c r="R50" s="97">
        <v>5764</v>
      </c>
      <c r="S50" s="57">
        <v>6.9000000000000006E-2</v>
      </c>
      <c r="T50" s="208">
        <v>6925</v>
      </c>
      <c r="U50" s="106">
        <v>0.20100000000000001</v>
      </c>
    </row>
    <row r="51" spans="1:21" ht="14.4" customHeight="1" x14ac:dyDescent="0.3">
      <c r="A51" s="454"/>
      <c r="B51" s="386" t="s">
        <v>28</v>
      </c>
      <c r="C51" s="176">
        <v>655</v>
      </c>
      <c r="D51" s="227">
        <v>777</v>
      </c>
      <c r="E51" s="101">
        <v>122</v>
      </c>
      <c r="F51" s="215">
        <v>0.186</v>
      </c>
      <c r="G51" s="101">
        <v>736</v>
      </c>
      <c r="H51" s="101">
        <v>-41</v>
      </c>
      <c r="I51" s="108">
        <v>-5.2999999999999999E-2</v>
      </c>
      <c r="J51" s="176">
        <v>496</v>
      </c>
      <c r="K51" s="227">
        <v>543</v>
      </c>
      <c r="L51" s="215">
        <v>9.5000000000000001E-2</v>
      </c>
      <c r="M51" s="101">
        <v>510</v>
      </c>
      <c r="N51" s="103">
        <v>-6.0999999999999999E-2</v>
      </c>
      <c r="O51" s="174"/>
      <c r="P51" s="227">
        <v>186</v>
      </c>
      <c r="Q51" s="248"/>
      <c r="R51" s="101">
        <v>264</v>
      </c>
      <c r="S51" s="103">
        <v>0.41899999999999998</v>
      </c>
      <c r="T51" s="227">
        <v>262</v>
      </c>
      <c r="U51" s="108">
        <v>-8.0000000000000002E-3</v>
      </c>
    </row>
    <row r="52" spans="1:21" ht="14.4" customHeight="1" x14ac:dyDescent="0.3">
      <c r="A52" s="454"/>
      <c r="B52" s="386" t="s">
        <v>22</v>
      </c>
      <c r="C52" s="139">
        <v>27741</v>
      </c>
      <c r="D52" s="228">
        <v>27650</v>
      </c>
      <c r="E52" s="386">
        <v>-91</v>
      </c>
      <c r="F52" s="229">
        <v>-3.0000000000000001E-3</v>
      </c>
      <c r="G52" s="76">
        <v>27584</v>
      </c>
      <c r="H52" s="386">
        <v>-66</v>
      </c>
      <c r="I52" s="155">
        <v>-2E-3</v>
      </c>
      <c r="J52" s="90">
        <v>19601</v>
      </c>
      <c r="K52" s="208">
        <v>18976</v>
      </c>
      <c r="L52" s="232">
        <v>-3.2000000000000001E-2</v>
      </c>
      <c r="M52" s="97">
        <v>17607</v>
      </c>
      <c r="N52" s="57">
        <v>-7.1999999999999995E-2</v>
      </c>
      <c r="O52" s="172"/>
      <c r="P52" s="208">
        <v>8738</v>
      </c>
      <c r="Q52" s="245"/>
      <c r="R52" s="97">
        <v>9243</v>
      </c>
      <c r="S52" s="57">
        <v>5.8000000000000003E-2</v>
      </c>
      <c r="T52" s="208">
        <v>10643</v>
      </c>
      <c r="U52" s="106">
        <v>0.151</v>
      </c>
    </row>
    <row r="53" spans="1:21" x14ac:dyDescent="0.3">
      <c r="A53" s="483" t="s">
        <v>12</v>
      </c>
      <c r="B53" s="483"/>
      <c r="C53" s="139">
        <v>175316</v>
      </c>
      <c r="D53" s="228">
        <v>172852</v>
      </c>
      <c r="E53" s="76">
        <v>-2464</v>
      </c>
      <c r="F53" s="229">
        <v>-1.4E-2</v>
      </c>
      <c r="G53" s="76">
        <v>170939</v>
      </c>
      <c r="H53" s="76">
        <v>-1913</v>
      </c>
      <c r="I53" s="155">
        <v>-1.0999999999999999E-2</v>
      </c>
      <c r="J53" s="90">
        <v>160217</v>
      </c>
      <c r="K53" s="208">
        <v>158193</v>
      </c>
      <c r="L53" s="232">
        <v>-1.2999999999999999E-2</v>
      </c>
      <c r="M53" s="97">
        <v>153573</v>
      </c>
      <c r="N53" s="57">
        <v>-2.9000000000000001E-2</v>
      </c>
      <c r="O53" s="172"/>
      <c r="P53" s="208">
        <v>184604</v>
      </c>
      <c r="Q53" s="245"/>
      <c r="R53" s="97">
        <v>181380</v>
      </c>
      <c r="S53" s="57">
        <v>-1.7000000000000001E-2</v>
      </c>
      <c r="T53" s="208">
        <v>174140</v>
      </c>
      <c r="U53" s="106">
        <v>-0.04</v>
      </c>
    </row>
    <row r="54" spans="1:21" x14ac:dyDescent="0.3">
      <c r="A54" s="386"/>
      <c r="B54" s="386"/>
      <c r="C54" s="139"/>
      <c r="D54" s="208"/>
      <c r="E54" s="341"/>
      <c r="F54" s="202"/>
      <c r="G54" s="44"/>
      <c r="H54" s="341"/>
      <c r="I54" s="106"/>
      <c r="J54" s="90"/>
      <c r="K54" s="208"/>
      <c r="L54" s="232"/>
      <c r="M54" s="44"/>
      <c r="N54" s="55"/>
      <c r="O54" s="172"/>
      <c r="P54" s="208"/>
      <c r="Q54" s="245"/>
      <c r="R54" s="44"/>
      <c r="S54" s="55"/>
      <c r="T54" s="208"/>
      <c r="U54" s="106"/>
    </row>
    <row r="55" spans="1:21" x14ac:dyDescent="0.3">
      <c r="A55" s="386"/>
      <c r="B55" s="386" t="s">
        <v>206</v>
      </c>
      <c r="C55" s="139">
        <v>60309</v>
      </c>
      <c r="D55" s="228">
        <v>56872</v>
      </c>
      <c r="E55" s="76">
        <v>-3437</v>
      </c>
      <c r="F55" s="229">
        <v>-5.7000000000000002E-2</v>
      </c>
      <c r="G55" s="76">
        <v>52909</v>
      </c>
      <c r="H55" s="76">
        <v>-3963</v>
      </c>
      <c r="I55" s="155">
        <v>-7.0000000000000007E-2</v>
      </c>
      <c r="J55" s="90">
        <v>54764</v>
      </c>
      <c r="K55" s="208">
        <v>51777</v>
      </c>
      <c r="L55" s="232">
        <v>-5.5E-2</v>
      </c>
      <c r="M55" s="97">
        <v>47434</v>
      </c>
      <c r="N55" s="57">
        <v>-8.4000000000000005E-2</v>
      </c>
      <c r="O55" s="172"/>
      <c r="P55" s="208">
        <v>61524</v>
      </c>
      <c r="Q55" s="245"/>
      <c r="R55" s="97">
        <v>57996</v>
      </c>
      <c r="S55" s="57">
        <v>-5.7000000000000002E-2</v>
      </c>
      <c r="T55" s="208">
        <v>52336</v>
      </c>
      <c r="U55" s="106">
        <v>-9.8000000000000004E-2</v>
      </c>
    </row>
    <row r="56" spans="1:21" x14ac:dyDescent="0.3">
      <c r="A56" s="386"/>
      <c r="B56" s="386" t="s">
        <v>207</v>
      </c>
      <c r="C56" s="139">
        <v>102050</v>
      </c>
      <c r="D56" s="228">
        <v>101844</v>
      </c>
      <c r="E56" s="386">
        <v>-206</v>
      </c>
      <c r="F56" s="229">
        <v>-2E-3</v>
      </c>
      <c r="G56" s="76">
        <v>102774</v>
      </c>
      <c r="H56" s="386">
        <v>930</v>
      </c>
      <c r="I56" s="155">
        <v>8.9999999999999993E-3</v>
      </c>
      <c r="J56" s="90">
        <v>93103</v>
      </c>
      <c r="K56" s="208">
        <v>92934</v>
      </c>
      <c r="L56" s="232">
        <v>-2E-3</v>
      </c>
      <c r="M56" s="97">
        <v>91664</v>
      </c>
      <c r="N56" s="57">
        <v>-1.4E-2</v>
      </c>
      <c r="O56" s="172"/>
      <c r="P56" s="208">
        <v>107457</v>
      </c>
      <c r="Q56" s="245"/>
      <c r="R56" s="97">
        <v>106519</v>
      </c>
      <c r="S56" s="57">
        <v>-8.9999999999999993E-3</v>
      </c>
      <c r="T56" s="208">
        <v>103948</v>
      </c>
      <c r="U56" s="106">
        <v>-2.4E-2</v>
      </c>
    </row>
    <row r="57" spans="1:21" x14ac:dyDescent="0.3">
      <c r="A57" s="386"/>
      <c r="B57" s="386"/>
      <c r="C57" s="139"/>
      <c r="D57" s="208"/>
      <c r="E57" s="341"/>
      <c r="F57" s="202"/>
      <c r="G57" s="44"/>
      <c r="H57" s="341"/>
      <c r="I57" s="106"/>
      <c r="J57" s="90"/>
      <c r="K57" s="208"/>
      <c r="L57" s="232"/>
      <c r="M57" s="44"/>
      <c r="N57" s="55"/>
      <c r="O57" s="172"/>
      <c r="P57" s="208"/>
      <c r="Q57" s="245"/>
      <c r="R57" s="44"/>
      <c r="S57" s="55"/>
      <c r="T57" s="208"/>
      <c r="U57" s="106"/>
    </row>
    <row r="58" spans="1:21" x14ac:dyDescent="0.3">
      <c r="A58" s="388" t="s">
        <v>217</v>
      </c>
      <c r="B58" s="386"/>
      <c r="C58" s="139"/>
      <c r="D58" s="228"/>
      <c r="E58" s="386"/>
      <c r="F58" s="229"/>
      <c r="G58" s="76"/>
      <c r="H58" s="386"/>
      <c r="I58" s="155"/>
      <c r="J58" s="90"/>
      <c r="K58" s="208"/>
      <c r="L58" s="232"/>
      <c r="M58" s="97"/>
      <c r="N58" s="57"/>
      <c r="O58" s="172"/>
      <c r="P58" s="208"/>
      <c r="Q58" s="245"/>
      <c r="R58" s="97"/>
      <c r="S58" s="57"/>
      <c r="T58" s="208"/>
      <c r="U58" s="106"/>
    </row>
    <row r="59" spans="1:21" ht="14.4" customHeight="1" x14ac:dyDescent="0.3">
      <c r="A59" s="484" t="s">
        <v>218</v>
      </c>
      <c r="B59" s="386" t="s">
        <v>26</v>
      </c>
      <c r="C59" s="139">
        <v>1094193</v>
      </c>
      <c r="D59" s="228">
        <v>1070205</v>
      </c>
      <c r="E59" s="76">
        <v>-23988</v>
      </c>
      <c r="F59" s="229">
        <v>-2.1999999999999999E-2</v>
      </c>
      <c r="G59" s="76">
        <v>981761</v>
      </c>
      <c r="H59" s="76">
        <v>-88444</v>
      </c>
      <c r="I59" s="155">
        <v>-8.3000000000000004E-2</v>
      </c>
      <c r="J59" s="90">
        <v>991533</v>
      </c>
      <c r="K59" s="208">
        <v>971062</v>
      </c>
      <c r="L59" s="232">
        <v>-2.1000000000000001E-2</v>
      </c>
      <c r="M59" s="97">
        <v>885512</v>
      </c>
      <c r="N59" s="57">
        <v>-8.7999999999999995E-2</v>
      </c>
      <c r="O59" s="172"/>
      <c r="P59" s="208">
        <v>1167081</v>
      </c>
      <c r="Q59" s="245"/>
      <c r="R59" s="97">
        <v>1148671</v>
      </c>
      <c r="S59" s="57">
        <v>-1.6E-2</v>
      </c>
      <c r="T59" s="208">
        <v>1014135</v>
      </c>
      <c r="U59" s="106">
        <v>-0.11700000000000001</v>
      </c>
    </row>
    <row r="60" spans="1:21" ht="14.4" customHeight="1" x14ac:dyDescent="0.3">
      <c r="A60" s="484"/>
      <c r="B60" s="386" t="s">
        <v>27</v>
      </c>
      <c r="C60" s="139">
        <v>1419334</v>
      </c>
      <c r="D60" s="228">
        <v>1397328</v>
      </c>
      <c r="E60" s="76">
        <v>-22006</v>
      </c>
      <c r="F60" s="229">
        <v>-1.6E-2</v>
      </c>
      <c r="G60" s="76">
        <v>1372482</v>
      </c>
      <c r="H60" s="76">
        <v>-24846</v>
      </c>
      <c r="I60" s="155">
        <v>-1.7999999999999999E-2</v>
      </c>
      <c r="J60" s="90">
        <v>1289855</v>
      </c>
      <c r="K60" s="208">
        <v>1270230</v>
      </c>
      <c r="L60" s="232">
        <v>-1.4999999999999999E-2</v>
      </c>
      <c r="M60" s="97">
        <v>1245088</v>
      </c>
      <c r="N60" s="57">
        <v>-0.02</v>
      </c>
      <c r="O60" s="172"/>
      <c r="P60" s="208">
        <v>1517797</v>
      </c>
      <c r="Q60" s="245"/>
      <c r="R60" s="97">
        <v>1504064</v>
      </c>
      <c r="S60" s="57">
        <v>-8.9999999999999993E-3</v>
      </c>
      <c r="T60" s="208">
        <v>1433465</v>
      </c>
      <c r="U60" s="106">
        <v>-4.7E-2</v>
      </c>
    </row>
    <row r="61" spans="1:21" ht="14.4" customHeight="1" x14ac:dyDescent="0.3">
      <c r="A61" s="484"/>
      <c r="B61" s="386" t="s">
        <v>28</v>
      </c>
      <c r="C61" s="111">
        <v>101597</v>
      </c>
      <c r="D61" s="214">
        <v>104021</v>
      </c>
      <c r="E61" s="102">
        <v>2424</v>
      </c>
      <c r="F61" s="215">
        <v>2.4E-2</v>
      </c>
      <c r="G61" s="102">
        <v>106708</v>
      </c>
      <c r="H61" s="102">
        <v>2687</v>
      </c>
      <c r="I61" s="108">
        <v>2.5999999999999999E-2</v>
      </c>
      <c r="J61" s="111">
        <v>93248</v>
      </c>
      <c r="K61" s="214">
        <v>95474</v>
      </c>
      <c r="L61" s="215">
        <v>2.4E-2</v>
      </c>
      <c r="M61" s="102">
        <v>97757</v>
      </c>
      <c r="N61" s="103">
        <v>2.4E-2</v>
      </c>
      <c r="O61" s="174"/>
      <c r="P61" s="214">
        <v>112037</v>
      </c>
      <c r="Q61" s="248"/>
      <c r="R61" s="102">
        <v>119837</v>
      </c>
      <c r="S61" s="103">
        <v>7.0000000000000007E-2</v>
      </c>
      <c r="T61" s="214">
        <v>117464</v>
      </c>
      <c r="U61" s="108">
        <v>-0.02</v>
      </c>
    </row>
    <row r="62" spans="1:21" ht="14.4" customHeight="1" x14ac:dyDescent="0.3">
      <c r="A62" s="484"/>
      <c r="B62" s="386" t="s">
        <v>22</v>
      </c>
      <c r="C62" s="139">
        <v>2615124</v>
      </c>
      <c r="D62" s="228">
        <v>2571554</v>
      </c>
      <c r="E62" s="76">
        <v>-43570</v>
      </c>
      <c r="F62" s="229">
        <v>-1.7000000000000001E-2</v>
      </c>
      <c r="G62" s="76">
        <v>2460951</v>
      </c>
      <c r="H62" s="76">
        <v>-110603</v>
      </c>
      <c r="I62" s="155">
        <v>-4.2999999999999997E-2</v>
      </c>
      <c r="J62" s="90">
        <v>2374636</v>
      </c>
      <c r="K62" s="208">
        <v>2336766</v>
      </c>
      <c r="L62" s="232">
        <v>-1.6E-2</v>
      </c>
      <c r="M62" s="97">
        <v>2228357</v>
      </c>
      <c r="N62" s="57">
        <v>-4.5999999999999999E-2</v>
      </c>
      <c r="O62" s="172"/>
      <c r="P62" s="208">
        <v>2796915</v>
      </c>
      <c r="Q62" s="245"/>
      <c r="R62" s="97">
        <v>2772572</v>
      </c>
      <c r="S62" s="57">
        <v>-8.9999999999999993E-3</v>
      </c>
      <c r="T62" s="208">
        <v>2565064</v>
      </c>
      <c r="U62" s="106">
        <v>-7.4999999999999997E-2</v>
      </c>
    </row>
    <row r="63" spans="1:21" x14ac:dyDescent="0.3">
      <c r="A63" s="484" t="s">
        <v>25</v>
      </c>
      <c r="B63" s="386" t="s">
        <v>26</v>
      </c>
      <c r="C63" s="139">
        <v>262784</v>
      </c>
      <c r="D63" s="228">
        <v>253191</v>
      </c>
      <c r="E63" s="76">
        <v>-9593</v>
      </c>
      <c r="F63" s="229">
        <v>-3.6999999999999998E-2</v>
      </c>
      <c r="G63" s="76">
        <v>210521</v>
      </c>
      <c r="H63" s="76">
        <v>-42670</v>
      </c>
      <c r="I63" s="155">
        <v>-0.16900000000000001</v>
      </c>
      <c r="J63" s="90">
        <v>183276</v>
      </c>
      <c r="K63" s="208">
        <v>177465</v>
      </c>
      <c r="L63" s="232">
        <v>-3.2000000000000001E-2</v>
      </c>
      <c r="M63" s="97">
        <v>146841</v>
      </c>
      <c r="N63" s="57">
        <v>-0.17299999999999999</v>
      </c>
      <c r="O63" s="172"/>
      <c r="P63" s="208">
        <v>120466</v>
      </c>
      <c r="Q63" s="245"/>
      <c r="R63" s="97">
        <v>114898</v>
      </c>
      <c r="S63" s="57">
        <v>-4.5999999999999999E-2</v>
      </c>
      <c r="T63" s="208">
        <v>94732</v>
      </c>
      <c r="U63" s="106">
        <v>-0.17599999999999999</v>
      </c>
    </row>
    <row r="64" spans="1:21" ht="14.4" customHeight="1" x14ac:dyDescent="0.3">
      <c r="A64" s="484"/>
      <c r="B64" s="386" t="s">
        <v>27</v>
      </c>
      <c r="C64" s="139">
        <v>338030</v>
      </c>
      <c r="D64" s="228">
        <v>329794</v>
      </c>
      <c r="E64" s="76">
        <v>-8236</v>
      </c>
      <c r="F64" s="229">
        <v>-2.4E-2</v>
      </c>
      <c r="G64" s="76">
        <v>302925</v>
      </c>
      <c r="H64" s="76">
        <v>-26869</v>
      </c>
      <c r="I64" s="155">
        <v>-8.1000000000000003E-2</v>
      </c>
      <c r="J64" s="90">
        <v>241938</v>
      </c>
      <c r="K64" s="208">
        <v>234793</v>
      </c>
      <c r="L64" s="232">
        <v>-0.03</v>
      </c>
      <c r="M64" s="97">
        <v>216135</v>
      </c>
      <c r="N64" s="57">
        <v>-7.9000000000000001E-2</v>
      </c>
      <c r="O64" s="172"/>
      <c r="P64" s="208">
        <v>150873</v>
      </c>
      <c r="Q64" s="245"/>
      <c r="R64" s="97">
        <v>147791</v>
      </c>
      <c r="S64" s="57">
        <v>-0.02</v>
      </c>
      <c r="T64" s="208">
        <v>133680</v>
      </c>
      <c r="U64" s="106">
        <v>-9.5000000000000001E-2</v>
      </c>
    </row>
    <row r="65" spans="1:22" ht="14.4" customHeight="1" x14ac:dyDescent="0.3">
      <c r="A65" s="484"/>
      <c r="B65" s="386" t="s">
        <v>28</v>
      </c>
      <c r="C65" s="111">
        <v>15099</v>
      </c>
      <c r="D65" s="214">
        <v>15133</v>
      </c>
      <c r="E65" s="101">
        <v>34</v>
      </c>
      <c r="F65" s="215">
        <v>2E-3</v>
      </c>
      <c r="G65" s="102">
        <v>14268</v>
      </c>
      <c r="H65" s="101">
        <v>-865</v>
      </c>
      <c r="I65" s="108">
        <v>-5.7000000000000002E-2</v>
      </c>
      <c r="J65" s="111">
        <v>11179</v>
      </c>
      <c r="K65" s="214">
        <v>10992</v>
      </c>
      <c r="L65" s="215">
        <v>-1.7000000000000001E-2</v>
      </c>
      <c r="M65" s="102">
        <v>10246</v>
      </c>
      <c r="N65" s="103">
        <v>-6.8000000000000005E-2</v>
      </c>
      <c r="O65" s="174"/>
      <c r="P65" s="214">
        <v>6630</v>
      </c>
      <c r="Q65" s="248"/>
      <c r="R65" s="102">
        <v>6651</v>
      </c>
      <c r="S65" s="103">
        <v>3.0000000000000001E-3</v>
      </c>
      <c r="T65" s="214">
        <v>6001</v>
      </c>
      <c r="U65" s="108">
        <v>-9.8000000000000004E-2</v>
      </c>
    </row>
    <row r="66" spans="1:22" ht="14.4" customHeight="1" x14ac:dyDescent="0.3">
      <c r="A66" s="484"/>
      <c r="B66" s="386" t="s">
        <v>22</v>
      </c>
      <c r="C66" s="139">
        <v>615913</v>
      </c>
      <c r="D66" s="228">
        <v>598118</v>
      </c>
      <c r="E66" s="76">
        <v>-17795</v>
      </c>
      <c r="F66" s="229">
        <v>-2.9000000000000001E-2</v>
      </c>
      <c r="G66" s="76">
        <v>527714</v>
      </c>
      <c r="H66" s="76">
        <v>-70404</v>
      </c>
      <c r="I66" s="155">
        <v>-0.11799999999999999</v>
      </c>
      <c r="J66" s="90">
        <v>436393</v>
      </c>
      <c r="K66" s="208">
        <v>423250</v>
      </c>
      <c r="L66" s="232">
        <v>-0.03</v>
      </c>
      <c r="M66" s="97">
        <v>373222</v>
      </c>
      <c r="N66" s="57">
        <v>-0.11799999999999999</v>
      </c>
      <c r="O66" s="172"/>
      <c r="P66" s="208">
        <v>277969</v>
      </c>
      <c r="Q66" s="245"/>
      <c r="R66" s="97">
        <v>269340</v>
      </c>
      <c r="S66" s="57">
        <v>-3.1E-2</v>
      </c>
      <c r="T66" s="208">
        <v>234413</v>
      </c>
      <c r="U66" s="106">
        <v>-0.13</v>
      </c>
    </row>
    <row r="67" spans="1:22" x14ac:dyDescent="0.3">
      <c r="A67" s="483" t="s">
        <v>12</v>
      </c>
      <c r="B67" s="483"/>
      <c r="C67" s="139">
        <v>3231037</v>
      </c>
      <c r="D67" s="228">
        <v>3169672</v>
      </c>
      <c r="E67" s="76">
        <v>-61365</v>
      </c>
      <c r="F67" s="229">
        <v>-1.9E-2</v>
      </c>
      <c r="G67" s="76">
        <v>2988665</v>
      </c>
      <c r="H67" s="76">
        <v>-181007</v>
      </c>
      <c r="I67" s="155">
        <v>-5.7000000000000002E-2</v>
      </c>
      <c r="J67" s="90">
        <v>2811029</v>
      </c>
      <c r="K67" s="208">
        <v>2760016</v>
      </c>
      <c r="L67" s="232">
        <v>-1.7999999999999999E-2</v>
      </c>
      <c r="M67" s="97">
        <v>2601579</v>
      </c>
      <c r="N67" s="57">
        <v>-5.7000000000000002E-2</v>
      </c>
      <c r="O67" s="172"/>
      <c r="P67" s="208">
        <v>3074884</v>
      </c>
      <c r="Q67" s="245"/>
      <c r="R67" s="97">
        <v>3041912</v>
      </c>
      <c r="S67" s="57">
        <v>-1.0999999999999999E-2</v>
      </c>
      <c r="T67" s="208">
        <v>2799477</v>
      </c>
      <c r="U67" s="106">
        <v>-0.08</v>
      </c>
    </row>
    <row r="68" spans="1:22" x14ac:dyDescent="0.3">
      <c r="A68" s="378"/>
      <c r="B68" s="356"/>
      <c r="C68" s="357"/>
      <c r="D68" s="293"/>
      <c r="E68" s="294"/>
      <c r="F68" s="356"/>
      <c r="G68" s="293"/>
      <c r="H68" s="294"/>
      <c r="I68" s="342"/>
      <c r="J68" s="92"/>
      <c r="K68" s="201"/>
      <c r="L68" s="232"/>
      <c r="M68" s="341"/>
      <c r="N68" s="55"/>
      <c r="O68" s="92"/>
      <c r="P68" s="201"/>
      <c r="Q68" s="358"/>
      <c r="R68" s="341"/>
      <c r="S68" s="55"/>
      <c r="T68" s="201"/>
      <c r="U68" s="263"/>
      <c r="V68" s="341"/>
    </row>
    <row r="69" spans="1:22" x14ac:dyDescent="0.3">
      <c r="A69" s="386"/>
      <c r="B69" s="386" t="s">
        <v>206</v>
      </c>
      <c r="C69" s="139">
        <v>1356977</v>
      </c>
      <c r="D69" s="228">
        <v>1323396</v>
      </c>
      <c r="E69" s="76">
        <v>-33581</v>
      </c>
      <c r="F69" s="229">
        <v>-2.5000000000000001E-2</v>
      </c>
      <c r="G69" s="76">
        <v>1192282</v>
      </c>
      <c r="H69" s="76">
        <v>-131114</v>
      </c>
      <c r="I69" s="155">
        <v>-9.9000000000000005E-2</v>
      </c>
      <c r="J69" s="90">
        <v>1174809</v>
      </c>
      <c r="K69" s="208">
        <v>1148527</v>
      </c>
      <c r="L69" s="232">
        <v>-2.1999999999999999E-2</v>
      </c>
      <c r="M69" s="97">
        <v>1032353</v>
      </c>
      <c r="N69" s="57">
        <v>-0.10100000000000001</v>
      </c>
      <c r="O69" s="172"/>
      <c r="P69" s="208">
        <v>1287547</v>
      </c>
      <c r="Q69" s="245"/>
      <c r="R69" s="97">
        <v>1263569</v>
      </c>
      <c r="S69" s="57">
        <v>-1.9E-2</v>
      </c>
      <c r="T69" s="208">
        <v>1108867</v>
      </c>
      <c r="U69" s="106">
        <v>-0.122</v>
      </c>
    </row>
    <row r="70" spans="1:22" x14ac:dyDescent="0.3">
      <c r="A70" s="386"/>
      <c r="B70" s="386" t="s">
        <v>207</v>
      </c>
      <c r="C70" s="139">
        <v>1757364</v>
      </c>
      <c r="D70" s="228">
        <v>1727122</v>
      </c>
      <c r="E70" s="76">
        <v>-30242</v>
      </c>
      <c r="F70" s="229">
        <v>-1.7000000000000001E-2</v>
      </c>
      <c r="G70" s="76">
        <v>1675407</v>
      </c>
      <c r="H70" s="76">
        <v>-51715</v>
      </c>
      <c r="I70" s="155">
        <v>-0.03</v>
      </c>
      <c r="J70" s="90">
        <v>1531793</v>
      </c>
      <c r="K70" s="208">
        <v>1505023</v>
      </c>
      <c r="L70" s="232">
        <v>-1.7000000000000001E-2</v>
      </c>
      <c r="M70" s="97">
        <v>1461223</v>
      </c>
      <c r="N70" s="57">
        <v>-2.9000000000000001E-2</v>
      </c>
      <c r="O70" s="172"/>
      <c r="P70" s="208">
        <v>1668670</v>
      </c>
      <c r="Q70" s="245"/>
      <c r="R70" s="97">
        <v>1651855</v>
      </c>
      <c r="S70" s="57">
        <v>-0.01</v>
      </c>
      <c r="T70" s="208">
        <v>1567145</v>
      </c>
      <c r="U70" s="106">
        <v>-5.0999999999999997E-2</v>
      </c>
    </row>
    <row r="71" spans="1:22" x14ac:dyDescent="0.3">
      <c r="A71" s="63"/>
      <c r="B71" s="64"/>
      <c r="C71" s="129"/>
      <c r="D71" s="151"/>
      <c r="E71" s="136"/>
      <c r="F71" s="130"/>
      <c r="G71" s="151"/>
      <c r="H71" s="136"/>
      <c r="I71" s="152"/>
      <c r="J71" s="128"/>
      <c r="K71" s="226"/>
      <c r="L71" s="230"/>
      <c r="M71" s="127"/>
      <c r="N71" s="120"/>
      <c r="O71" s="128"/>
      <c r="P71" s="226"/>
      <c r="Q71" s="225"/>
      <c r="R71" s="127"/>
      <c r="S71" s="120"/>
      <c r="T71" s="226"/>
      <c r="U71" s="144"/>
    </row>
    <row r="72" spans="1:22" x14ac:dyDescent="0.3">
      <c r="A72" s="486" t="s">
        <v>219</v>
      </c>
      <c r="B72" s="486"/>
      <c r="C72" s="128"/>
      <c r="D72" s="127"/>
      <c r="E72" s="127" t="s">
        <v>194</v>
      </c>
      <c r="F72" s="127"/>
      <c r="G72" s="127"/>
      <c r="H72" s="127"/>
      <c r="I72" s="152"/>
      <c r="J72" s="128"/>
      <c r="K72" s="226"/>
      <c r="L72" s="230"/>
      <c r="M72" s="127"/>
      <c r="N72" s="120"/>
      <c r="O72" s="128"/>
      <c r="P72" s="226"/>
      <c r="Q72" s="230"/>
      <c r="R72" s="127"/>
      <c r="S72" s="120"/>
      <c r="T72" s="226"/>
      <c r="U72" s="144"/>
    </row>
    <row r="73" spans="1:22" x14ac:dyDescent="0.3">
      <c r="A73" s="271" t="s">
        <v>220</v>
      </c>
      <c r="C73" s="159"/>
      <c r="D73" s="160"/>
      <c r="E73" s="160"/>
      <c r="F73" s="160"/>
      <c r="G73" s="160"/>
      <c r="H73" s="160"/>
      <c r="I73" s="161"/>
      <c r="J73" s="128"/>
      <c r="K73" s="226"/>
      <c r="L73" s="230"/>
      <c r="M73" s="127"/>
      <c r="N73" s="120"/>
      <c r="O73" s="128"/>
      <c r="P73" s="226"/>
      <c r="Q73" s="230"/>
      <c r="R73" s="127"/>
      <c r="S73" s="120"/>
      <c r="T73" s="278"/>
      <c r="U73" s="171"/>
    </row>
    <row r="74" spans="1:22" x14ac:dyDescent="0.3">
      <c r="A74" s="272" t="s">
        <v>215</v>
      </c>
      <c r="B74" s="71"/>
      <c r="C74" s="162"/>
      <c r="D74" s="163"/>
      <c r="E74" s="163"/>
      <c r="F74" s="163"/>
      <c r="G74" s="163"/>
      <c r="H74" s="163"/>
      <c r="I74" s="164"/>
      <c r="J74" s="132"/>
      <c r="K74" s="235"/>
      <c r="L74" s="237"/>
      <c r="M74" s="112"/>
      <c r="N74" s="134"/>
      <c r="O74" s="132"/>
      <c r="P74" s="235"/>
      <c r="Q74" s="237"/>
      <c r="R74" s="112"/>
      <c r="S74" s="134"/>
      <c r="T74" s="278"/>
      <c r="U74" s="171"/>
    </row>
    <row r="75" spans="1:22" x14ac:dyDescent="0.3">
      <c r="A75" s="63" t="s">
        <v>198</v>
      </c>
      <c r="B75" s="63"/>
      <c r="C75" s="165"/>
      <c r="D75" s="166"/>
      <c r="E75" s="166"/>
      <c r="F75" s="166"/>
      <c r="G75" s="166"/>
      <c r="H75" s="166"/>
      <c r="I75" s="167"/>
      <c r="J75" s="129">
        <v>3222</v>
      </c>
      <c r="K75" s="222">
        <v>3015</v>
      </c>
      <c r="L75" s="234">
        <v>-6.4245810055865923E-2</v>
      </c>
      <c r="M75" s="130">
        <v>2856</v>
      </c>
      <c r="N75" s="131">
        <v>-5.2736318407960198E-2</v>
      </c>
      <c r="O75" s="129">
        <v>2414</v>
      </c>
      <c r="P75" s="222">
        <v>2060</v>
      </c>
      <c r="Q75" s="234">
        <v>-0.14664457332228667</v>
      </c>
      <c r="R75" s="130">
        <v>2314</v>
      </c>
      <c r="S75" s="131">
        <v>0.12330097087378641</v>
      </c>
      <c r="T75" s="278"/>
      <c r="U75" s="171"/>
    </row>
    <row r="76" spans="1:22" x14ac:dyDescent="0.3">
      <c r="A76" s="63" t="s">
        <v>154</v>
      </c>
      <c r="B76" s="63"/>
      <c r="C76" s="165"/>
      <c r="D76" s="166"/>
      <c r="E76" s="166"/>
      <c r="F76" s="166"/>
      <c r="G76" s="166"/>
      <c r="H76" s="166"/>
      <c r="I76" s="167"/>
      <c r="J76" s="129">
        <v>16379</v>
      </c>
      <c r="K76" s="222">
        <v>15961</v>
      </c>
      <c r="L76" s="234">
        <v>-2.552048354600403E-2</v>
      </c>
      <c r="M76" s="130">
        <v>14751</v>
      </c>
      <c r="N76" s="131">
        <v>-7.5809786354238462E-2</v>
      </c>
      <c r="O76" s="129">
        <v>7131</v>
      </c>
      <c r="P76" s="222">
        <v>6678</v>
      </c>
      <c r="Q76" s="234">
        <v>-6.352545225073622E-2</v>
      </c>
      <c r="R76" s="130">
        <v>6929</v>
      </c>
      <c r="S76" s="131">
        <v>3.7586103623839476E-2</v>
      </c>
      <c r="T76" s="278"/>
      <c r="U76" s="171"/>
    </row>
    <row r="77" spans="1:22" x14ac:dyDescent="0.3">
      <c r="A77" s="63" t="s">
        <v>49</v>
      </c>
      <c r="B77" s="63"/>
      <c r="C77" s="165"/>
      <c r="D77" s="166"/>
      <c r="E77" s="166"/>
      <c r="F77" s="166"/>
      <c r="G77" s="166"/>
      <c r="H77" s="166"/>
      <c r="I77" s="167"/>
      <c r="J77" s="129">
        <v>19601</v>
      </c>
      <c r="K77" s="222">
        <v>18976</v>
      </c>
      <c r="L77" s="234">
        <v>-3.188612825876231E-2</v>
      </c>
      <c r="M77" s="130">
        <v>17607</v>
      </c>
      <c r="N77" s="131">
        <v>-7.2143760539629009E-2</v>
      </c>
      <c r="O77" s="129">
        <v>9545</v>
      </c>
      <c r="P77" s="222">
        <v>8738</v>
      </c>
      <c r="Q77" s="234">
        <v>-8.4546883184913574E-2</v>
      </c>
      <c r="R77" s="130">
        <v>9243</v>
      </c>
      <c r="S77" s="131">
        <v>5.77935454337377E-2</v>
      </c>
      <c r="T77" s="278"/>
      <c r="U77" s="171"/>
    </row>
    <row r="78" spans="1:22" x14ac:dyDescent="0.3">
      <c r="A78" s="192" t="s">
        <v>155</v>
      </c>
      <c r="B78" s="192"/>
      <c r="C78" s="168"/>
      <c r="D78" s="169"/>
      <c r="E78" s="169"/>
      <c r="F78" s="169"/>
      <c r="G78" s="169"/>
      <c r="H78" s="169"/>
      <c r="I78" s="170"/>
      <c r="J78" s="132">
        <v>0.83562063160042854</v>
      </c>
      <c r="K78" s="235">
        <v>0.84111509274873519</v>
      </c>
      <c r="L78" s="238"/>
      <c r="M78" s="112">
        <v>0.83779178735730109</v>
      </c>
      <c r="N78" s="133"/>
      <c r="O78" s="132">
        <v>0.74709271870089056</v>
      </c>
      <c r="P78" s="235">
        <v>0.76424811169604023</v>
      </c>
      <c r="Q78" s="236"/>
      <c r="R78" s="112">
        <v>0.74964838255977495</v>
      </c>
      <c r="S78" s="133"/>
      <c r="T78" s="278"/>
      <c r="U78" s="171"/>
    </row>
    <row r="79" spans="1:22" x14ac:dyDescent="0.3">
      <c r="A79" s="192"/>
      <c r="B79" s="192"/>
      <c r="C79" s="168"/>
      <c r="D79" s="169"/>
      <c r="E79" s="169"/>
      <c r="F79" s="169"/>
      <c r="G79" s="169"/>
      <c r="H79" s="169"/>
      <c r="I79" s="170"/>
      <c r="J79" s="377"/>
      <c r="K79" s="376"/>
      <c r="L79" s="359"/>
      <c r="M79" s="375"/>
      <c r="N79" s="360"/>
      <c r="O79" s="377"/>
      <c r="P79" s="376"/>
      <c r="Q79" s="359"/>
      <c r="R79" s="375"/>
      <c r="S79" s="360"/>
      <c r="T79" s="278"/>
      <c r="U79" s="171"/>
    </row>
    <row r="80" spans="1:22" x14ac:dyDescent="0.3">
      <c r="A80" s="272" t="s">
        <v>217</v>
      </c>
      <c r="B80" s="71"/>
      <c r="C80" s="162"/>
      <c r="D80" s="163"/>
      <c r="E80" s="163"/>
      <c r="F80" s="163"/>
      <c r="G80" s="163"/>
      <c r="H80" s="163"/>
      <c r="I80" s="164"/>
      <c r="J80" s="125"/>
      <c r="K80" s="389"/>
      <c r="L80" s="233"/>
      <c r="M80" s="387"/>
      <c r="N80" s="137"/>
      <c r="O80" s="125"/>
      <c r="P80" s="389"/>
      <c r="Q80" s="233"/>
      <c r="R80" s="387"/>
      <c r="S80" s="137"/>
      <c r="T80" s="278"/>
      <c r="U80" s="171"/>
    </row>
    <row r="81" spans="1:21" x14ac:dyDescent="0.3">
      <c r="A81" s="63" t="s">
        <v>198</v>
      </c>
      <c r="B81" s="63"/>
      <c r="C81" s="165"/>
      <c r="D81" s="166"/>
      <c r="E81" s="166"/>
      <c r="F81" s="166"/>
      <c r="G81" s="166"/>
      <c r="H81" s="166"/>
      <c r="I81" s="167"/>
      <c r="J81" s="129">
        <v>92304</v>
      </c>
      <c r="K81" s="222">
        <v>88269</v>
      </c>
      <c r="L81" s="234">
        <v>-4.3714248569942799E-2</v>
      </c>
      <c r="M81" s="130">
        <v>74816</v>
      </c>
      <c r="N81" s="131">
        <v>-0.15240911305214741</v>
      </c>
      <c r="O81" s="129">
        <v>86420</v>
      </c>
      <c r="P81" s="222">
        <v>82373</v>
      </c>
      <c r="Q81" s="234">
        <v>-4.6829437630178203E-2</v>
      </c>
      <c r="R81" s="130">
        <v>80812</v>
      </c>
      <c r="S81" s="131">
        <v>-1.8950384227841646E-2</v>
      </c>
      <c r="T81" s="278"/>
      <c r="U81" s="171"/>
    </row>
    <row r="82" spans="1:21" x14ac:dyDescent="0.3">
      <c r="A82" s="63" t="s">
        <v>154</v>
      </c>
      <c r="B82" s="63"/>
      <c r="C82" s="165"/>
      <c r="D82" s="166"/>
      <c r="E82" s="166"/>
      <c r="F82" s="166"/>
      <c r="G82" s="166"/>
      <c r="H82" s="166"/>
      <c r="I82" s="167"/>
      <c r="J82" s="129">
        <v>344089</v>
      </c>
      <c r="K82" s="222">
        <v>334981</v>
      </c>
      <c r="L82" s="234">
        <v>-2.6469895869963875E-2</v>
      </c>
      <c r="M82" s="130">
        <v>298406</v>
      </c>
      <c r="N82" s="131">
        <v>-0.10918529707655061</v>
      </c>
      <c r="O82" s="129">
        <v>205052</v>
      </c>
      <c r="P82" s="222">
        <v>195596</v>
      </c>
      <c r="Q82" s="234">
        <v>-4.6115131771453093E-2</v>
      </c>
      <c r="R82" s="130">
        <v>188528</v>
      </c>
      <c r="S82" s="131">
        <v>-3.6135708296693186E-2</v>
      </c>
      <c r="T82" s="278"/>
      <c r="U82" s="171"/>
    </row>
    <row r="83" spans="1:21" x14ac:dyDescent="0.3">
      <c r="A83" s="63" t="s">
        <v>49</v>
      </c>
      <c r="B83" s="63"/>
      <c r="C83" s="165"/>
      <c r="D83" s="166"/>
      <c r="E83" s="166"/>
      <c r="F83" s="166"/>
      <c r="G83" s="166"/>
      <c r="H83" s="166"/>
      <c r="I83" s="167"/>
      <c r="J83" s="129">
        <v>436393</v>
      </c>
      <c r="K83" s="222">
        <v>423250</v>
      </c>
      <c r="L83" s="234">
        <v>-3.0117348353433718E-2</v>
      </c>
      <c r="M83" s="130">
        <v>373222</v>
      </c>
      <c r="N83" s="131">
        <v>-0.11819964559952746</v>
      </c>
      <c r="O83" s="129">
        <v>291472</v>
      </c>
      <c r="P83" s="222">
        <v>277969</v>
      </c>
      <c r="Q83" s="234">
        <v>-4.6326919909974201E-2</v>
      </c>
      <c r="R83" s="130">
        <v>269340</v>
      </c>
      <c r="S83" s="131">
        <v>-3.1043029978163033E-2</v>
      </c>
      <c r="T83" s="278"/>
      <c r="U83" s="171"/>
    </row>
    <row r="84" spans="1:21" x14ac:dyDescent="0.3">
      <c r="A84" s="192" t="s">
        <v>155</v>
      </c>
      <c r="B84" s="192"/>
      <c r="C84" s="168"/>
      <c r="D84" s="169"/>
      <c r="E84" s="169"/>
      <c r="F84" s="169"/>
      <c r="G84" s="169"/>
      <c r="H84" s="169"/>
      <c r="I84" s="170"/>
      <c r="J84" s="132">
        <v>0.78848423324847094</v>
      </c>
      <c r="K84" s="235">
        <v>0.79144949793266395</v>
      </c>
      <c r="L84" s="276"/>
      <c r="M84" s="112">
        <v>0.79954022002990177</v>
      </c>
      <c r="N84" s="277"/>
      <c r="O84" s="132">
        <v>0.70350496788713834</v>
      </c>
      <c r="P84" s="235">
        <v>0.70366119963017459</v>
      </c>
      <c r="Q84" s="276"/>
      <c r="R84" s="112">
        <v>0.69996287220613351</v>
      </c>
      <c r="S84" s="277"/>
      <c r="T84" s="278"/>
      <c r="U84" s="171"/>
    </row>
    <row r="85" spans="1:21" x14ac:dyDescent="0.3">
      <c r="A85" s="192"/>
      <c r="B85" s="192"/>
      <c r="C85" s="168"/>
      <c r="D85" s="169"/>
      <c r="E85" s="169"/>
      <c r="F85" s="169"/>
      <c r="G85" s="169"/>
      <c r="H85" s="169"/>
      <c r="I85" s="170"/>
      <c r="J85" s="132"/>
      <c r="K85" s="242"/>
      <c r="L85" s="238"/>
      <c r="M85" s="45"/>
      <c r="N85" s="78"/>
      <c r="O85" s="132"/>
      <c r="P85" s="242"/>
      <c r="Q85" s="236"/>
      <c r="R85" s="45"/>
      <c r="S85" s="78"/>
      <c r="T85" s="278"/>
      <c r="U85" s="171"/>
    </row>
    <row r="86" spans="1:21" x14ac:dyDescent="0.3">
      <c r="A86" s="271" t="s">
        <v>221</v>
      </c>
      <c r="B86" s="192"/>
      <c r="C86" s="162"/>
      <c r="D86" s="163"/>
      <c r="E86" s="163"/>
      <c r="F86" s="163"/>
      <c r="G86" s="163"/>
      <c r="H86" s="163"/>
      <c r="I86" s="164"/>
      <c r="J86" s="132"/>
      <c r="K86" s="235"/>
      <c r="L86" s="234"/>
      <c r="M86" s="112"/>
      <c r="N86" s="277"/>
      <c r="O86" s="132"/>
      <c r="P86" s="235"/>
      <c r="Q86" s="276"/>
      <c r="R86" s="112"/>
      <c r="S86" s="277"/>
      <c r="T86" s="278"/>
      <c r="U86" s="171"/>
    </row>
    <row r="87" spans="1:21" x14ac:dyDescent="0.3">
      <c r="A87" s="272" t="s">
        <v>215</v>
      </c>
      <c r="B87" s="192"/>
      <c r="C87" s="165"/>
      <c r="D87" s="166"/>
      <c r="E87" s="166"/>
      <c r="F87" s="166"/>
      <c r="G87" s="166"/>
      <c r="H87" s="166"/>
      <c r="I87" s="167"/>
      <c r="J87" s="128"/>
      <c r="K87" s="226"/>
      <c r="L87" s="230"/>
      <c r="M87" s="127"/>
      <c r="N87" s="120"/>
      <c r="O87" s="128"/>
      <c r="P87" s="226"/>
      <c r="Q87" s="230"/>
      <c r="R87" s="127"/>
      <c r="S87" s="120"/>
      <c r="T87" s="278"/>
      <c r="U87" s="171"/>
    </row>
    <row r="88" spans="1:21" x14ac:dyDescent="0.3">
      <c r="A88" s="62" t="s">
        <v>198</v>
      </c>
      <c r="B88" s="192"/>
      <c r="C88" s="165"/>
      <c r="D88" s="166"/>
      <c r="E88" s="166"/>
      <c r="F88" s="166"/>
      <c r="G88" s="166"/>
      <c r="H88" s="166"/>
      <c r="I88" s="167"/>
      <c r="J88" s="100">
        <v>1545</v>
      </c>
      <c r="K88" s="211">
        <v>1477</v>
      </c>
      <c r="L88" s="234">
        <v>-4.4012944983818768E-2</v>
      </c>
      <c r="M88" s="59">
        <v>1412</v>
      </c>
      <c r="N88" s="131">
        <v>-4.4008124576844956E-2</v>
      </c>
      <c r="O88" s="100">
        <v>1073</v>
      </c>
      <c r="P88" s="213">
        <v>911</v>
      </c>
      <c r="Q88" s="234">
        <v>-0.15097856477166821</v>
      </c>
      <c r="R88" s="59">
        <v>1038</v>
      </c>
      <c r="S88" s="131">
        <v>0.13940724478594951</v>
      </c>
      <c r="T88" s="278"/>
      <c r="U88" s="171"/>
    </row>
    <row r="89" spans="1:21" x14ac:dyDescent="0.3">
      <c r="A89" s="62" t="s">
        <v>154</v>
      </c>
      <c r="B89" s="192"/>
      <c r="C89" s="162"/>
      <c r="D89" s="163"/>
      <c r="E89" s="163"/>
      <c r="F89" s="163"/>
      <c r="G89" s="163"/>
      <c r="H89" s="163"/>
      <c r="I89" s="164"/>
      <c r="J89" s="100">
        <v>9931</v>
      </c>
      <c r="K89" s="211">
        <v>9523</v>
      </c>
      <c r="L89" s="234">
        <v>-4.1083475984291615E-2</v>
      </c>
      <c r="M89" s="59">
        <v>9075</v>
      </c>
      <c r="N89" s="131">
        <v>-4.7043998739892894E-2</v>
      </c>
      <c r="O89" s="100">
        <v>3749</v>
      </c>
      <c r="P89" s="211">
        <v>3344</v>
      </c>
      <c r="Q89" s="234">
        <v>-0.10802880768204855</v>
      </c>
      <c r="R89" s="59">
        <v>3661</v>
      </c>
      <c r="S89" s="131">
        <v>9.4796650717703351E-2</v>
      </c>
      <c r="T89" s="278"/>
      <c r="U89" s="171"/>
    </row>
    <row r="90" spans="1:21" x14ac:dyDescent="0.3">
      <c r="A90" s="63" t="s">
        <v>49</v>
      </c>
      <c r="B90" s="192"/>
      <c r="C90" s="165"/>
      <c r="D90" s="166"/>
      <c r="E90" s="166"/>
      <c r="F90" s="166"/>
      <c r="G90" s="166"/>
      <c r="H90" s="166"/>
      <c r="I90" s="167"/>
      <c r="J90" s="100">
        <v>11476</v>
      </c>
      <c r="K90" s="211">
        <v>11000</v>
      </c>
      <c r="L90" s="234">
        <v>-4.147786685256187E-2</v>
      </c>
      <c r="M90" s="59">
        <v>10487</v>
      </c>
      <c r="N90" s="131">
        <v>-4.6636363636363636E-2</v>
      </c>
      <c r="O90" s="100">
        <v>4822</v>
      </c>
      <c r="P90" s="211">
        <v>4255</v>
      </c>
      <c r="Q90" s="234">
        <v>-0.11758606387391124</v>
      </c>
      <c r="R90" s="59">
        <v>4699</v>
      </c>
      <c r="S90" s="131">
        <v>0.10434782608695652</v>
      </c>
      <c r="T90" s="278"/>
      <c r="U90" s="171"/>
    </row>
    <row r="91" spans="1:21" x14ac:dyDescent="0.3">
      <c r="A91" s="192" t="s">
        <v>155</v>
      </c>
      <c r="B91" s="192"/>
      <c r="C91" s="165"/>
      <c r="D91" s="166"/>
      <c r="E91" s="166"/>
      <c r="F91" s="166"/>
      <c r="G91" s="166"/>
      <c r="H91" s="166"/>
      <c r="I91" s="167"/>
      <c r="J91" s="135">
        <v>0.86537120948065527</v>
      </c>
      <c r="K91" s="239">
        <v>0.86572727272727268</v>
      </c>
      <c r="L91" s="276"/>
      <c r="M91" s="136">
        <v>0.86535710880137318</v>
      </c>
      <c r="N91" s="277"/>
      <c r="O91" s="135">
        <v>0.77763845350052252</v>
      </c>
      <c r="P91" s="239">
        <v>0.78590016560208187</v>
      </c>
      <c r="Q91" s="276"/>
      <c r="R91" s="136">
        <v>0.77989712816116585</v>
      </c>
      <c r="S91" s="277"/>
      <c r="T91" s="278"/>
      <c r="U91" s="171"/>
    </row>
    <row r="92" spans="1:21" x14ac:dyDescent="0.3">
      <c r="A92" s="192"/>
      <c r="B92" s="192"/>
      <c r="C92" s="165"/>
      <c r="D92" s="166"/>
      <c r="E92" s="166"/>
      <c r="F92" s="166"/>
      <c r="G92" s="166"/>
      <c r="H92" s="166"/>
      <c r="I92" s="167"/>
      <c r="J92" s="92"/>
      <c r="K92" s="201"/>
      <c r="L92" s="232"/>
      <c r="M92" s="341"/>
      <c r="N92" s="55"/>
      <c r="O92" s="92"/>
      <c r="P92" s="201"/>
      <c r="Q92" s="232"/>
      <c r="R92" s="341"/>
      <c r="S92" s="55"/>
      <c r="T92" s="278"/>
      <c r="U92" s="171"/>
    </row>
    <row r="93" spans="1:21" x14ac:dyDescent="0.3">
      <c r="A93" s="272" t="s">
        <v>217</v>
      </c>
      <c r="B93" s="71"/>
      <c r="C93" s="168"/>
      <c r="D93" s="169"/>
      <c r="E93" s="169"/>
      <c r="F93" s="169"/>
      <c r="G93" s="169"/>
      <c r="H93" s="169"/>
      <c r="I93" s="170"/>
      <c r="J93" s="128"/>
      <c r="K93" s="226"/>
      <c r="L93" s="230"/>
      <c r="M93" s="127"/>
      <c r="N93" s="120"/>
      <c r="O93" s="128"/>
      <c r="P93" s="226"/>
      <c r="Q93" s="230"/>
      <c r="R93" s="127"/>
      <c r="S93" s="120"/>
      <c r="T93" s="278"/>
      <c r="U93" s="171"/>
    </row>
    <row r="94" spans="1:21" x14ac:dyDescent="0.3">
      <c r="A94" s="63" t="s">
        <v>198</v>
      </c>
      <c r="B94" s="63"/>
      <c r="C94" s="168"/>
      <c r="D94" s="169"/>
      <c r="E94" s="169"/>
      <c r="F94" s="169"/>
      <c r="G94" s="169"/>
      <c r="H94" s="169"/>
      <c r="I94" s="170"/>
      <c r="J94" s="129">
        <v>12451</v>
      </c>
      <c r="K94" s="222">
        <v>12826</v>
      </c>
      <c r="L94" s="234">
        <v>3.0118062806200305E-2</v>
      </c>
      <c r="M94" s="130">
        <v>14647</v>
      </c>
      <c r="N94" s="131">
        <v>0.1419772337439576</v>
      </c>
      <c r="O94" s="129">
        <v>8726</v>
      </c>
      <c r="P94" s="222">
        <v>8309</v>
      </c>
      <c r="Q94" s="234">
        <f>(P94-O94)/O94</f>
        <v>-4.7788219115287647E-2</v>
      </c>
      <c r="R94" s="130">
        <v>8053</v>
      </c>
      <c r="S94" s="131">
        <f>(R94-P94)/P94</f>
        <v>-3.0809965098086412E-2</v>
      </c>
      <c r="T94" s="278"/>
      <c r="U94" s="171"/>
    </row>
    <row r="95" spans="1:21" x14ac:dyDescent="0.3">
      <c r="A95" s="63" t="s">
        <v>154</v>
      </c>
      <c r="B95" s="63"/>
      <c r="C95" s="165"/>
      <c r="D95" s="166"/>
      <c r="E95" s="166"/>
      <c r="F95" s="166"/>
      <c r="G95" s="166"/>
      <c r="H95" s="166"/>
      <c r="I95" s="167"/>
      <c r="J95" s="129">
        <v>151593</v>
      </c>
      <c r="K95" s="222">
        <v>152825</v>
      </c>
      <c r="L95" s="234">
        <v>8.1270243348967302E-3</v>
      </c>
      <c r="M95" s="130">
        <v>150358</v>
      </c>
      <c r="N95" s="131">
        <v>-1.6142646818256175E-2</v>
      </c>
      <c r="O95" s="129">
        <v>50346</v>
      </c>
      <c r="P95" s="222">
        <v>49227</v>
      </c>
      <c r="Q95" s="234">
        <f>(P95-O95)/O95</f>
        <v>-2.2226194732451438E-2</v>
      </c>
      <c r="R95" s="130">
        <v>47277</v>
      </c>
      <c r="S95" s="131">
        <f>(R95-P95)/P95</f>
        <v>-3.9612407824974098E-2</v>
      </c>
      <c r="T95" s="278"/>
      <c r="U95" s="171"/>
    </row>
    <row r="96" spans="1:21" x14ac:dyDescent="0.3">
      <c r="A96" s="63" t="s">
        <v>49</v>
      </c>
      <c r="B96" s="63"/>
      <c r="C96" s="165"/>
      <c r="D96" s="166"/>
      <c r="E96" s="166"/>
      <c r="F96" s="166"/>
      <c r="G96" s="166"/>
      <c r="H96" s="166"/>
      <c r="I96" s="167"/>
      <c r="J96" s="129">
        <v>164044</v>
      </c>
      <c r="K96" s="222">
        <v>165651</v>
      </c>
      <c r="L96" s="234">
        <v>9.7961522518348731E-3</v>
      </c>
      <c r="M96" s="130">
        <v>165005</v>
      </c>
      <c r="N96" s="131">
        <v>-3.8997651689395172E-3</v>
      </c>
      <c r="O96" s="129">
        <v>59072</v>
      </c>
      <c r="P96" s="222">
        <v>57536</v>
      </c>
      <c r="Q96" s="234">
        <f>(P96-O96)/O96</f>
        <v>-2.600216684723727E-2</v>
      </c>
      <c r="R96" s="130">
        <v>55330</v>
      </c>
      <c r="S96" s="131">
        <f>(R96-P96)/P96</f>
        <v>-3.8341212458286984E-2</v>
      </c>
      <c r="T96" s="278"/>
      <c r="U96" s="171"/>
    </row>
    <row r="97" spans="1:21" x14ac:dyDescent="0.3">
      <c r="A97" s="192" t="s">
        <v>155</v>
      </c>
      <c r="B97" s="192"/>
      <c r="C97" s="168"/>
      <c r="D97" s="169"/>
      <c r="E97" s="169"/>
      <c r="F97" s="169"/>
      <c r="G97" s="169"/>
      <c r="H97" s="169"/>
      <c r="I97" s="170"/>
      <c r="J97" s="132">
        <v>0.92409963180610077</v>
      </c>
      <c r="K97" s="235">
        <v>0.92257215471080767</v>
      </c>
      <c r="L97" s="236"/>
      <c r="M97" s="112">
        <v>0.91123299293960791</v>
      </c>
      <c r="N97" s="133"/>
      <c r="O97" s="132">
        <v>0.85228196099674969</v>
      </c>
      <c r="P97" s="235">
        <f>P95/P96</f>
        <v>0.85558606785317015</v>
      </c>
      <c r="Q97" s="236"/>
      <c r="R97" s="112">
        <v>0.85445508765588285</v>
      </c>
      <c r="S97" s="133"/>
      <c r="T97" s="278"/>
      <c r="U97" s="171"/>
    </row>
    <row r="98" spans="1:21" x14ac:dyDescent="0.3">
      <c r="A98" s="192"/>
      <c r="B98" s="192"/>
      <c r="C98" s="168"/>
      <c r="D98" s="169"/>
      <c r="E98" s="169"/>
      <c r="F98" s="169"/>
      <c r="G98" s="169"/>
      <c r="H98" s="169"/>
      <c r="I98" s="170"/>
      <c r="J98" s="92"/>
      <c r="K98" s="242"/>
      <c r="L98" s="232"/>
      <c r="M98" s="341"/>
      <c r="N98" s="55"/>
      <c r="O98" s="92"/>
      <c r="P98" s="361"/>
      <c r="Q98" s="232"/>
      <c r="R98" s="341"/>
      <c r="S98" s="55"/>
      <c r="T98" s="278"/>
      <c r="U98" s="171"/>
    </row>
    <row r="99" spans="1:21" x14ac:dyDescent="0.3">
      <c r="A99" s="485" t="s">
        <v>222</v>
      </c>
      <c r="B99" s="485"/>
      <c r="C99" s="165"/>
      <c r="D99" s="166"/>
      <c r="E99" s="166"/>
      <c r="F99" s="166"/>
      <c r="G99" s="166"/>
      <c r="H99" s="166"/>
      <c r="I99" s="167"/>
      <c r="J99" s="128"/>
      <c r="K99" s="235"/>
      <c r="L99" s="230"/>
      <c r="M99" s="127"/>
      <c r="N99" s="120"/>
      <c r="O99" s="128"/>
      <c r="P99" s="350"/>
      <c r="Q99" s="230"/>
      <c r="R99" s="127"/>
      <c r="S99" s="120"/>
      <c r="T99" s="278"/>
      <c r="U99" s="171"/>
    </row>
    <row r="100" spans="1:21" x14ac:dyDescent="0.3">
      <c r="A100" s="272" t="s">
        <v>215</v>
      </c>
      <c r="C100" s="168"/>
      <c r="D100" s="169"/>
      <c r="E100" s="169"/>
      <c r="F100" s="169"/>
      <c r="G100" s="169"/>
      <c r="H100" s="169"/>
      <c r="I100" s="170"/>
      <c r="J100" s="128"/>
      <c r="K100" s="226"/>
      <c r="L100" s="230"/>
      <c r="M100" s="127"/>
      <c r="N100" s="120"/>
      <c r="O100" s="128"/>
      <c r="P100" s="249"/>
      <c r="Q100" s="230"/>
      <c r="R100" s="127"/>
      <c r="S100" s="120"/>
      <c r="T100" s="278"/>
      <c r="U100" s="171"/>
    </row>
    <row r="101" spans="1:21" ht="14.4" customHeight="1" x14ac:dyDescent="0.3">
      <c r="A101" s="454" t="s">
        <v>198</v>
      </c>
      <c r="B101" s="386" t="s">
        <v>209</v>
      </c>
      <c r="C101" s="159"/>
      <c r="D101" s="160"/>
      <c r="E101" s="160"/>
      <c r="F101" s="160"/>
      <c r="G101" s="160"/>
      <c r="H101" s="160"/>
      <c r="I101" s="161"/>
      <c r="J101" s="139">
        <v>1926</v>
      </c>
      <c r="K101" s="228">
        <v>1862</v>
      </c>
      <c r="L101" s="240">
        <v>-3.3229491173416406E-2</v>
      </c>
      <c r="M101" s="76">
        <v>1773</v>
      </c>
      <c r="N101" s="77">
        <v>-4.7798066595059079E-2</v>
      </c>
      <c r="O101" s="139">
        <v>1416</v>
      </c>
      <c r="P101" s="228">
        <v>1255</v>
      </c>
      <c r="Q101" s="240">
        <v>-0.11370056497175141</v>
      </c>
      <c r="R101" s="76">
        <v>1387</v>
      </c>
      <c r="S101" s="77">
        <v>0.1051792828685259</v>
      </c>
      <c r="T101" s="278"/>
      <c r="U101" s="171"/>
    </row>
    <row r="102" spans="1:21" ht="14.4" customHeight="1" x14ac:dyDescent="0.3">
      <c r="A102" s="454"/>
      <c r="B102" s="386" t="s">
        <v>210</v>
      </c>
      <c r="C102" s="159"/>
      <c r="D102" s="160"/>
      <c r="E102" s="160"/>
      <c r="F102" s="160"/>
      <c r="G102" s="160"/>
      <c r="H102" s="160"/>
      <c r="I102" s="161"/>
      <c r="J102" s="139">
        <v>1231</v>
      </c>
      <c r="K102" s="228">
        <v>1073</v>
      </c>
      <c r="L102" s="240">
        <v>-0.12835093419983754</v>
      </c>
      <c r="M102" s="76">
        <v>1002</v>
      </c>
      <c r="N102" s="77">
        <v>-6.6169617893755819E-2</v>
      </c>
      <c r="O102" s="156">
        <v>950</v>
      </c>
      <c r="P102" s="250">
        <v>760</v>
      </c>
      <c r="Q102" s="240">
        <v>-0.2</v>
      </c>
      <c r="R102" s="386">
        <v>880</v>
      </c>
      <c r="S102" s="77">
        <v>0.15789473684210525</v>
      </c>
      <c r="T102" s="278"/>
      <c r="U102" s="171"/>
    </row>
    <row r="103" spans="1:21" ht="14.4" customHeight="1" x14ac:dyDescent="0.3">
      <c r="A103" s="454"/>
      <c r="B103" s="386" t="s">
        <v>28</v>
      </c>
      <c r="C103" s="159"/>
      <c r="D103" s="160"/>
      <c r="E103" s="160"/>
      <c r="F103" s="160"/>
      <c r="G103" s="160"/>
      <c r="H103" s="160"/>
      <c r="I103" s="161"/>
      <c r="J103" s="104">
        <v>65</v>
      </c>
      <c r="K103" s="213">
        <v>80</v>
      </c>
      <c r="L103" s="212">
        <v>0.23100000000000001</v>
      </c>
      <c r="M103" s="60">
        <v>81</v>
      </c>
      <c r="N103" s="81">
        <v>1.2999999999999999E-2</v>
      </c>
      <c r="O103" s="104">
        <v>48</v>
      </c>
      <c r="P103" s="213">
        <v>45</v>
      </c>
      <c r="Q103" s="212">
        <v>-6.3E-2</v>
      </c>
      <c r="R103" s="60">
        <v>47</v>
      </c>
      <c r="S103" s="81">
        <v>4.3999999999999997E-2</v>
      </c>
      <c r="T103" s="278"/>
      <c r="U103" s="171"/>
    </row>
    <row r="104" spans="1:21" ht="14.4" customHeight="1" x14ac:dyDescent="0.3">
      <c r="A104" s="454"/>
      <c r="B104" s="386" t="s">
        <v>22</v>
      </c>
      <c r="C104" s="159"/>
      <c r="D104" s="160"/>
      <c r="E104" s="160"/>
      <c r="F104" s="160"/>
      <c r="G104" s="160"/>
      <c r="H104" s="160"/>
      <c r="I104" s="161"/>
      <c r="J104" s="139">
        <v>3222</v>
      </c>
      <c r="K104" s="228">
        <v>3015</v>
      </c>
      <c r="L104" s="240">
        <v>-6.4245810055865923E-2</v>
      </c>
      <c r="M104" s="76">
        <v>2856</v>
      </c>
      <c r="N104" s="77">
        <v>-5.2736318407960198E-2</v>
      </c>
      <c r="O104" s="139">
        <v>2414</v>
      </c>
      <c r="P104" s="228">
        <v>2060</v>
      </c>
      <c r="Q104" s="240">
        <v>-0.14664457332228667</v>
      </c>
      <c r="R104" s="76">
        <v>2314</v>
      </c>
      <c r="S104" s="77">
        <v>0.12330097087378641</v>
      </c>
      <c r="T104" s="278"/>
      <c r="U104" s="171"/>
    </row>
    <row r="105" spans="1:21" ht="14.4" customHeight="1" x14ac:dyDescent="0.3">
      <c r="A105" s="454" t="s">
        <v>154</v>
      </c>
      <c r="B105" s="386" t="s">
        <v>209</v>
      </c>
      <c r="C105" s="159"/>
      <c r="D105" s="160"/>
      <c r="E105" s="160"/>
      <c r="F105" s="160"/>
      <c r="G105" s="160"/>
      <c r="H105" s="160"/>
      <c r="I105" s="161"/>
      <c r="J105" s="139">
        <v>10141</v>
      </c>
      <c r="K105" s="228">
        <v>10069</v>
      </c>
      <c r="L105" s="240">
        <v>-7.0998915294349669E-3</v>
      </c>
      <c r="M105" s="76">
        <v>9762</v>
      </c>
      <c r="N105" s="77">
        <v>-3.0489621610884893E-2</v>
      </c>
      <c r="O105" s="139">
        <v>4315</v>
      </c>
      <c r="P105" s="228">
        <v>4135</v>
      </c>
      <c r="Q105" s="240">
        <v>-4.1714947856315181E-2</v>
      </c>
      <c r="R105" s="76">
        <v>4377</v>
      </c>
      <c r="S105" s="77">
        <v>5.8524788391777507E-2</v>
      </c>
      <c r="T105" s="278"/>
      <c r="U105" s="171"/>
    </row>
    <row r="106" spans="1:21" ht="14.4" customHeight="1" x14ac:dyDescent="0.3">
      <c r="A106" s="454"/>
      <c r="B106" s="386" t="s">
        <v>211</v>
      </c>
      <c r="C106" s="159"/>
      <c r="D106" s="160"/>
      <c r="E106" s="160"/>
      <c r="F106" s="160"/>
      <c r="G106" s="160"/>
      <c r="H106" s="160"/>
      <c r="I106" s="161"/>
      <c r="J106" s="139">
        <v>5807</v>
      </c>
      <c r="K106" s="228">
        <v>5429</v>
      </c>
      <c r="L106" s="240">
        <v>-6.5093852247287753E-2</v>
      </c>
      <c r="M106" s="76">
        <v>4560</v>
      </c>
      <c r="N106" s="77">
        <v>-0.16006631055442991</v>
      </c>
      <c r="O106" s="139">
        <v>2633</v>
      </c>
      <c r="P106" s="228">
        <v>2402</v>
      </c>
      <c r="Q106" s="240">
        <v>-8.7732624382833274E-2</v>
      </c>
      <c r="R106" s="76">
        <v>2335</v>
      </c>
      <c r="S106" s="77">
        <v>-2.7893422148209824E-2</v>
      </c>
      <c r="T106" s="278"/>
      <c r="U106" s="171"/>
    </row>
    <row r="107" spans="1:21" ht="14.4" customHeight="1" x14ac:dyDescent="0.3">
      <c r="A107" s="454"/>
      <c r="B107" s="386" t="s">
        <v>28</v>
      </c>
      <c r="C107" s="159"/>
      <c r="D107" s="160"/>
      <c r="E107" s="160"/>
      <c r="F107" s="160"/>
      <c r="G107" s="160"/>
      <c r="H107" s="160"/>
      <c r="I107" s="161"/>
      <c r="J107" s="104">
        <v>431</v>
      </c>
      <c r="K107" s="213">
        <v>463</v>
      </c>
      <c r="L107" s="212">
        <v>7.3999999999999996E-2</v>
      </c>
      <c r="M107" s="60">
        <v>429</v>
      </c>
      <c r="N107" s="81">
        <v>-7.2999999999999995E-2</v>
      </c>
      <c r="O107" s="104">
        <v>183</v>
      </c>
      <c r="P107" s="213">
        <v>141</v>
      </c>
      <c r="Q107" s="212">
        <v>-0.23</v>
      </c>
      <c r="R107" s="60">
        <v>217</v>
      </c>
      <c r="S107" s="81">
        <v>0.53900000000000003</v>
      </c>
      <c r="T107" s="278"/>
      <c r="U107" s="171"/>
    </row>
    <row r="108" spans="1:21" ht="14.4" customHeight="1" x14ac:dyDescent="0.3">
      <c r="A108" s="454"/>
      <c r="B108" s="386" t="s">
        <v>22</v>
      </c>
      <c r="C108" s="159"/>
      <c r="D108" s="160"/>
      <c r="E108" s="160"/>
      <c r="F108" s="160"/>
      <c r="G108" s="160"/>
      <c r="H108" s="160"/>
      <c r="I108" s="161"/>
      <c r="J108" s="139">
        <v>16379</v>
      </c>
      <c r="K108" s="228">
        <v>15961</v>
      </c>
      <c r="L108" s="240">
        <v>-2.552048354600403E-2</v>
      </c>
      <c r="M108" s="76">
        <v>14751</v>
      </c>
      <c r="N108" s="77">
        <v>-7.5809786354238462E-2</v>
      </c>
      <c r="O108" s="139">
        <v>7131</v>
      </c>
      <c r="P108" s="228">
        <v>6678</v>
      </c>
      <c r="Q108" s="240">
        <v>-6.352545225073622E-2</v>
      </c>
      <c r="R108" s="76">
        <v>6929</v>
      </c>
      <c r="S108" s="77">
        <v>3.7586103623839476E-2</v>
      </c>
      <c r="T108" s="278"/>
      <c r="U108" s="171"/>
    </row>
    <row r="109" spans="1:21" x14ac:dyDescent="0.3">
      <c r="A109" s="483" t="s">
        <v>49</v>
      </c>
      <c r="B109" s="483"/>
      <c r="C109" s="159"/>
      <c r="D109" s="160"/>
      <c r="E109" s="160"/>
      <c r="F109" s="160"/>
      <c r="G109" s="160"/>
      <c r="H109" s="160"/>
      <c r="I109" s="161"/>
      <c r="J109" s="139">
        <v>19601</v>
      </c>
      <c r="K109" s="228">
        <v>18976</v>
      </c>
      <c r="L109" s="240">
        <v>-3.188612825876231E-2</v>
      </c>
      <c r="M109" s="76">
        <v>17607</v>
      </c>
      <c r="N109" s="77">
        <v>-7.2143760539629009E-2</v>
      </c>
      <c r="O109" s="139">
        <v>9545</v>
      </c>
      <c r="P109" s="228">
        <v>8738</v>
      </c>
      <c r="Q109" s="240">
        <v>-8.4546883184913574E-2</v>
      </c>
      <c r="R109" s="76">
        <v>9243</v>
      </c>
      <c r="S109" s="77">
        <v>5.77935454337377E-2</v>
      </c>
      <c r="T109" s="278"/>
      <c r="U109" s="171"/>
    </row>
    <row r="110" spans="1:21" s="341" customFormat="1" x14ac:dyDescent="0.3">
      <c r="C110" s="159"/>
      <c r="D110" s="351"/>
      <c r="E110" s="351"/>
      <c r="F110" s="351"/>
      <c r="G110" s="351"/>
      <c r="H110" s="351"/>
      <c r="I110" s="161"/>
      <c r="J110" s="92"/>
      <c r="K110" s="201"/>
      <c r="L110" s="232"/>
      <c r="N110" s="55"/>
      <c r="O110" s="92"/>
      <c r="P110" s="201"/>
      <c r="Q110" s="232"/>
      <c r="S110" s="55"/>
      <c r="T110" s="278"/>
      <c r="U110" s="171"/>
    </row>
    <row r="111" spans="1:21" x14ac:dyDescent="0.3">
      <c r="A111" s="386"/>
      <c r="B111" s="386" t="s">
        <v>212</v>
      </c>
      <c r="C111" s="159"/>
      <c r="D111" s="160"/>
      <c r="E111" s="160"/>
      <c r="F111" s="160"/>
      <c r="G111" s="160"/>
      <c r="H111" s="160"/>
      <c r="I111" s="161"/>
      <c r="J111" s="140">
        <v>0.82499999999999996</v>
      </c>
      <c r="K111" s="241">
        <v>0.83499999999999996</v>
      </c>
      <c r="L111" s="236"/>
      <c r="M111" s="79">
        <v>0.82</v>
      </c>
      <c r="N111" s="133"/>
      <c r="O111" s="140">
        <v>0.73499999999999999</v>
      </c>
      <c r="P111" s="241">
        <v>0.76</v>
      </c>
      <c r="Q111" s="236"/>
      <c r="R111" s="79">
        <v>0.72599999999999998</v>
      </c>
      <c r="S111" s="133"/>
      <c r="T111" s="278"/>
      <c r="U111" s="171"/>
    </row>
    <row r="112" spans="1:21" x14ac:dyDescent="0.3">
      <c r="A112" s="386"/>
      <c r="B112" s="386" t="s">
        <v>213</v>
      </c>
      <c r="C112" s="159"/>
      <c r="D112" s="160"/>
      <c r="E112" s="160"/>
      <c r="F112" s="160"/>
      <c r="G112" s="160"/>
      <c r="H112" s="160"/>
      <c r="I112" s="161"/>
      <c r="J112" s="140">
        <v>0.84</v>
      </c>
      <c r="K112" s="241">
        <v>0.84399999999999997</v>
      </c>
      <c r="L112" s="236"/>
      <c r="M112" s="79">
        <v>0.84599999999999997</v>
      </c>
      <c r="N112" s="133"/>
      <c r="O112" s="140">
        <v>0.753</v>
      </c>
      <c r="P112" s="241">
        <v>0.76700000000000002</v>
      </c>
      <c r="Q112" s="236"/>
      <c r="R112" s="79">
        <v>0.75900000000000001</v>
      </c>
      <c r="S112" s="133"/>
      <c r="T112" s="278"/>
      <c r="U112" s="171"/>
    </row>
    <row r="113" spans="1:21" x14ac:dyDescent="0.3">
      <c r="A113" s="390"/>
      <c r="B113" s="390"/>
      <c r="C113" s="159"/>
      <c r="D113" s="160"/>
      <c r="E113" s="160"/>
      <c r="F113" s="160"/>
      <c r="G113" s="160"/>
      <c r="H113" s="160"/>
      <c r="I113" s="161"/>
      <c r="J113" s="128"/>
      <c r="K113" s="226"/>
      <c r="L113" s="230"/>
      <c r="M113" s="127"/>
      <c r="N113" s="120"/>
      <c r="O113" s="128"/>
      <c r="P113" s="226"/>
      <c r="Q113" s="230"/>
      <c r="R113" s="127"/>
      <c r="S113" s="120"/>
      <c r="T113" s="278"/>
      <c r="U113" s="171"/>
    </row>
    <row r="114" spans="1:21" x14ac:dyDescent="0.3">
      <c r="A114" s="272" t="s">
        <v>217</v>
      </c>
      <c r="C114" s="159"/>
      <c r="D114" s="160"/>
      <c r="E114" s="160"/>
      <c r="F114" s="160"/>
      <c r="G114" s="160"/>
      <c r="H114" s="160"/>
      <c r="I114" s="161"/>
      <c r="J114" s="128"/>
      <c r="K114" s="226"/>
      <c r="L114" s="230"/>
      <c r="M114" s="127"/>
      <c r="N114" s="120"/>
      <c r="O114" s="128"/>
      <c r="P114" s="226"/>
      <c r="Q114" s="230"/>
      <c r="R114" s="127"/>
      <c r="S114" s="120"/>
      <c r="T114" s="278"/>
      <c r="U114" s="171"/>
    </row>
    <row r="115" spans="1:21" ht="15" customHeight="1" x14ac:dyDescent="0.3">
      <c r="A115" s="454" t="s">
        <v>198</v>
      </c>
      <c r="B115" s="341" t="s">
        <v>209</v>
      </c>
      <c r="C115" s="159"/>
      <c r="D115" s="160"/>
      <c r="E115" s="160"/>
      <c r="F115" s="160"/>
      <c r="G115" s="160"/>
      <c r="H115" s="160"/>
      <c r="I115" s="161"/>
      <c r="J115" s="90">
        <v>47836</v>
      </c>
      <c r="K115" s="208">
        <v>46354</v>
      </c>
      <c r="L115" s="232">
        <v>-3.0980851241742619E-2</v>
      </c>
      <c r="M115" s="97">
        <v>41156</v>
      </c>
      <c r="N115" s="57">
        <v>-0.11213703240281313</v>
      </c>
      <c r="O115" s="90">
        <v>43737</v>
      </c>
      <c r="P115" s="208">
        <v>42360</v>
      </c>
      <c r="Q115" s="232">
        <v>-3.1483640853282119E-2</v>
      </c>
      <c r="R115" s="97">
        <v>40089</v>
      </c>
      <c r="S115" s="57">
        <v>-5.3611898016997166E-2</v>
      </c>
      <c r="T115" s="278"/>
      <c r="U115" s="171"/>
    </row>
    <row r="116" spans="1:21" ht="15" customHeight="1" x14ac:dyDescent="0.3">
      <c r="A116" s="454"/>
      <c r="B116" s="341" t="s">
        <v>210</v>
      </c>
      <c r="C116" s="159"/>
      <c r="D116" s="160"/>
      <c r="E116" s="160"/>
      <c r="F116" s="160"/>
      <c r="G116" s="160"/>
      <c r="H116" s="160"/>
      <c r="I116" s="161"/>
      <c r="J116" s="90">
        <v>41990</v>
      </c>
      <c r="K116" s="208">
        <v>39761</v>
      </c>
      <c r="L116" s="232">
        <v>-5.3084067635151229E-2</v>
      </c>
      <c r="M116" s="97">
        <v>31893</v>
      </c>
      <c r="N116" s="57">
        <v>-0.19788234702346522</v>
      </c>
      <c r="O116" s="90">
        <v>40338</v>
      </c>
      <c r="P116" s="208">
        <v>37957</v>
      </c>
      <c r="Q116" s="232">
        <v>-5.902622837027121E-2</v>
      </c>
      <c r="R116" s="97">
        <v>38683</v>
      </c>
      <c r="S116" s="57">
        <v>1.9126906762915931E-2</v>
      </c>
      <c r="T116" s="278"/>
      <c r="U116" s="171"/>
    </row>
    <row r="117" spans="1:21" ht="15" customHeight="1" x14ac:dyDescent="0.3">
      <c r="A117" s="454"/>
      <c r="B117" s="341" t="s">
        <v>28</v>
      </c>
      <c r="C117" s="159"/>
      <c r="D117" s="160"/>
      <c r="E117" s="160"/>
      <c r="F117" s="160"/>
      <c r="G117" s="160"/>
      <c r="H117" s="160"/>
      <c r="I117" s="161"/>
      <c r="J117" s="111">
        <v>2478</v>
      </c>
      <c r="K117" s="214">
        <v>2154</v>
      </c>
      <c r="L117" s="215">
        <v>-0.13100000000000001</v>
      </c>
      <c r="M117" s="102">
        <v>1767</v>
      </c>
      <c r="N117" s="103">
        <v>-0.18</v>
      </c>
      <c r="O117" s="111">
        <v>2345</v>
      </c>
      <c r="P117" s="214">
        <v>2056</v>
      </c>
      <c r="Q117" s="215">
        <v>-0.123</v>
      </c>
      <c r="R117" s="102">
        <v>2040</v>
      </c>
      <c r="S117" s="103">
        <v>-8.0000000000000002E-3</v>
      </c>
      <c r="T117" s="278"/>
      <c r="U117" s="171"/>
    </row>
    <row r="118" spans="1:21" ht="15" customHeight="1" x14ac:dyDescent="0.3">
      <c r="A118" s="454"/>
      <c r="B118" s="341" t="s">
        <v>22</v>
      </c>
      <c r="C118" s="159"/>
      <c r="D118" s="160"/>
      <c r="E118" s="160"/>
      <c r="F118" s="160"/>
      <c r="G118" s="160"/>
      <c r="H118" s="160"/>
      <c r="I118" s="161"/>
      <c r="J118" s="90">
        <v>92304</v>
      </c>
      <c r="K118" s="208">
        <v>88269</v>
      </c>
      <c r="L118" s="232">
        <v>-4.3714248569942799E-2</v>
      </c>
      <c r="M118" s="97">
        <v>74816</v>
      </c>
      <c r="N118" s="57">
        <v>-0.15240911305214741</v>
      </c>
      <c r="O118" s="90">
        <v>86420</v>
      </c>
      <c r="P118" s="208">
        <v>82373</v>
      </c>
      <c r="Q118" s="232">
        <v>-4.6829437630178203E-2</v>
      </c>
      <c r="R118" s="97">
        <v>80812</v>
      </c>
      <c r="S118" s="57">
        <v>-1.8950384227841646E-2</v>
      </c>
      <c r="T118" s="278"/>
      <c r="U118" s="171"/>
    </row>
    <row r="119" spans="1:21" ht="15" customHeight="1" x14ac:dyDescent="0.3">
      <c r="A119" s="454" t="s">
        <v>154</v>
      </c>
      <c r="B119" s="341" t="s">
        <v>209</v>
      </c>
      <c r="C119" s="159"/>
      <c r="D119" s="160"/>
      <c r="E119" s="160"/>
      <c r="F119" s="160"/>
      <c r="G119" s="160"/>
      <c r="H119" s="160"/>
      <c r="I119" s="161"/>
      <c r="J119" s="90">
        <v>194102</v>
      </c>
      <c r="K119" s="208">
        <v>188439</v>
      </c>
      <c r="L119" s="232">
        <v>-2.9175382015641262E-2</v>
      </c>
      <c r="M119" s="97">
        <v>174979</v>
      </c>
      <c r="N119" s="57">
        <v>-7.1428950482649564E-2</v>
      </c>
      <c r="O119" s="90">
        <v>113579</v>
      </c>
      <c r="P119" s="208">
        <v>108513</v>
      </c>
      <c r="Q119" s="232">
        <v>-4.4603315753792512E-2</v>
      </c>
      <c r="R119" s="97">
        <v>107702</v>
      </c>
      <c r="S119" s="57">
        <v>-7.4737589044630596E-3</v>
      </c>
      <c r="T119" s="278"/>
      <c r="U119" s="171"/>
    </row>
    <row r="120" spans="1:21" ht="15" customHeight="1" x14ac:dyDescent="0.3">
      <c r="A120" s="454"/>
      <c r="B120" s="341" t="s">
        <v>211</v>
      </c>
      <c r="C120" s="159"/>
      <c r="D120" s="160"/>
      <c r="E120" s="160"/>
      <c r="F120" s="160"/>
      <c r="G120" s="160"/>
      <c r="H120" s="160"/>
      <c r="I120" s="161"/>
      <c r="J120" s="90">
        <v>141286</v>
      </c>
      <c r="K120" s="208">
        <v>137704</v>
      </c>
      <c r="L120" s="232">
        <v>-2.5352830429058788E-2</v>
      </c>
      <c r="M120" s="97">
        <v>114948</v>
      </c>
      <c r="N120" s="57">
        <v>-0.16525300644861443</v>
      </c>
      <c r="O120" s="90">
        <v>86831</v>
      </c>
      <c r="P120" s="208">
        <v>82509</v>
      </c>
      <c r="Q120" s="232">
        <v>-4.9774849995969178E-2</v>
      </c>
      <c r="R120" s="97">
        <v>76215</v>
      </c>
      <c r="S120" s="57">
        <v>-7.6282587354106826E-2</v>
      </c>
      <c r="T120" s="278"/>
      <c r="U120" s="171"/>
    </row>
    <row r="121" spans="1:21" ht="15" customHeight="1" x14ac:dyDescent="0.3">
      <c r="A121" s="454"/>
      <c r="B121" s="341" t="s">
        <v>28</v>
      </c>
      <c r="C121" s="159"/>
      <c r="D121" s="160"/>
      <c r="E121" s="160"/>
      <c r="F121" s="160"/>
      <c r="G121" s="160"/>
      <c r="H121" s="160"/>
      <c r="I121" s="161"/>
      <c r="J121" s="111">
        <v>8701</v>
      </c>
      <c r="K121" s="214">
        <v>8838</v>
      </c>
      <c r="L121" s="215">
        <v>1.6E-2</v>
      </c>
      <c r="M121" s="102">
        <v>8479</v>
      </c>
      <c r="N121" s="103">
        <v>-4.1000000000000002E-2</v>
      </c>
      <c r="O121" s="111">
        <v>4642</v>
      </c>
      <c r="P121" s="214">
        <v>4574</v>
      </c>
      <c r="Q121" s="215">
        <v>-1.4999999999999999E-2</v>
      </c>
      <c r="R121" s="102">
        <v>4611</v>
      </c>
      <c r="S121" s="103">
        <v>8.0000000000000002E-3</v>
      </c>
      <c r="T121" s="278"/>
      <c r="U121" s="171"/>
    </row>
    <row r="122" spans="1:21" ht="15" customHeight="1" x14ac:dyDescent="0.3">
      <c r="A122" s="454"/>
      <c r="B122" s="341" t="s">
        <v>22</v>
      </c>
      <c r="C122" s="159"/>
      <c r="D122" s="160"/>
      <c r="E122" s="160"/>
      <c r="F122" s="160"/>
      <c r="G122" s="160"/>
      <c r="H122" s="160"/>
      <c r="I122" s="161"/>
      <c r="J122" s="90">
        <v>344089</v>
      </c>
      <c r="K122" s="208">
        <v>334981</v>
      </c>
      <c r="L122" s="232">
        <v>-2.6469895869963875E-2</v>
      </c>
      <c r="M122" s="97">
        <v>298406</v>
      </c>
      <c r="N122" s="57">
        <v>-0.10918529707655061</v>
      </c>
      <c r="O122" s="90">
        <v>205052</v>
      </c>
      <c r="P122" s="208">
        <v>195596</v>
      </c>
      <c r="Q122" s="232">
        <v>-4.6115131771453093E-2</v>
      </c>
      <c r="R122" s="97">
        <v>188528</v>
      </c>
      <c r="S122" s="57">
        <v>-3.6135708296693186E-2</v>
      </c>
      <c r="T122" s="278"/>
      <c r="U122" s="171"/>
    </row>
    <row r="123" spans="1:21" ht="15" customHeight="1" x14ac:dyDescent="0.3">
      <c r="A123" s="480" t="s">
        <v>49</v>
      </c>
      <c r="B123" s="480"/>
      <c r="C123" s="159"/>
      <c r="D123" s="160"/>
      <c r="E123" s="160"/>
      <c r="F123" s="160"/>
      <c r="G123" s="160"/>
      <c r="H123" s="160"/>
      <c r="I123" s="161"/>
      <c r="J123" s="90">
        <v>436393</v>
      </c>
      <c r="K123" s="208">
        <v>423250</v>
      </c>
      <c r="L123" s="232">
        <v>-3.0117348353433718E-2</v>
      </c>
      <c r="M123" s="97">
        <v>373222</v>
      </c>
      <c r="N123" s="57">
        <v>-0.11819964559952746</v>
      </c>
      <c r="O123" s="90">
        <v>291472</v>
      </c>
      <c r="P123" s="208">
        <v>277969</v>
      </c>
      <c r="Q123" s="232">
        <v>-4.6326919909974201E-2</v>
      </c>
      <c r="R123" s="97">
        <v>269340</v>
      </c>
      <c r="S123" s="57">
        <v>-3.1043029978163033E-2</v>
      </c>
      <c r="T123" s="278"/>
      <c r="U123" s="171"/>
    </row>
    <row r="124" spans="1:21" ht="15" customHeight="1" x14ac:dyDescent="0.3">
      <c r="A124" s="385"/>
      <c r="B124" s="385"/>
      <c r="C124" s="159"/>
      <c r="D124" s="160"/>
      <c r="E124" s="160"/>
      <c r="F124" s="160"/>
      <c r="G124" s="160"/>
      <c r="H124" s="160"/>
      <c r="I124" s="161"/>
      <c r="J124" s="90"/>
      <c r="K124" s="208"/>
      <c r="L124" s="232"/>
      <c r="M124" s="97"/>
      <c r="N124" s="57"/>
      <c r="O124" s="90"/>
      <c r="P124" s="208"/>
      <c r="Q124" s="232"/>
      <c r="R124" s="97"/>
      <c r="S124" s="57"/>
      <c r="T124" s="278"/>
      <c r="U124" s="171"/>
    </row>
    <row r="125" spans="1:21" x14ac:dyDescent="0.3">
      <c r="B125" s="62" t="s">
        <v>212</v>
      </c>
      <c r="C125" s="159"/>
      <c r="D125" s="160"/>
      <c r="E125" s="160"/>
      <c r="F125" s="160"/>
      <c r="G125" s="160"/>
      <c r="H125" s="160"/>
      <c r="I125" s="161"/>
      <c r="J125" s="141">
        <v>0.77100000000000002</v>
      </c>
      <c r="K125" s="242">
        <v>0.77600000000000002</v>
      </c>
      <c r="L125" s="236"/>
      <c r="M125" s="91">
        <v>0.78300000000000003</v>
      </c>
      <c r="N125" s="133"/>
      <c r="O125" s="119">
        <v>0.68300000000000005</v>
      </c>
      <c r="P125" s="242">
        <v>0.68500000000000005</v>
      </c>
      <c r="Q125" s="236"/>
      <c r="R125" s="91">
        <v>0.66300000000000003</v>
      </c>
      <c r="S125" s="133"/>
      <c r="T125" s="278"/>
      <c r="U125" s="171"/>
    </row>
    <row r="126" spans="1:21" x14ac:dyDescent="0.3">
      <c r="B126" s="62" t="s">
        <v>213</v>
      </c>
      <c r="C126" s="159"/>
      <c r="D126" s="160"/>
      <c r="E126" s="160"/>
      <c r="F126" s="160"/>
      <c r="G126" s="160"/>
      <c r="H126" s="160"/>
      <c r="I126" s="161"/>
      <c r="J126" s="141">
        <v>0.80200000000000005</v>
      </c>
      <c r="K126" s="242">
        <v>0.80300000000000005</v>
      </c>
      <c r="L126" s="236"/>
      <c r="M126" s="91">
        <v>0.81</v>
      </c>
      <c r="N126" s="133"/>
      <c r="O126" s="119">
        <v>0.72199999999999998</v>
      </c>
      <c r="P126" s="242">
        <v>0.71899999999999997</v>
      </c>
      <c r="Q126" s="236"/>
      <c r="R126" s="45">
        <v>0.72899999999999998</v>
      </c>
      <c r="S126" s="349"/>
      <c r="T126" s="278"/>
      <c r="U126" s="171"/>
    </row>
    <row r="127" spans="1:21" x14ac:dyDescent="0.3">
      <c r="C127" s="159"/>
      <c r="D127" s="160"/>
      <c r="E127" s="160"/>
      <c r="F127" s="160"/>
      <c r="G127" s="160"/>
      <c r="H127" s="160"/>
      <c r="I127" s="161"/>
      <c r="J127" s="141"/>
      <c r="K127" s="242"/>
      <c r="L127" s="236"/>
      <c r="M127" s="91"/>
      <c r="N127" s="133"/>
      <c r="O127" s="119"/>
      <c r="P127" s="243"/>
      <c r="Q127" s="346"/>
      <c r="R127" s="243"/>
      <c r="S127" s="352"/>
      <c r="T127" s="278"/>
      <c r="U127" s="171"/>
    </row>
    <row r="128" spans="1:21" ht="26.4" customHeight="1" x14ac:dyDescent="0.3">
      <c r="A128" s="485" t="s">
        <v>223</v>
      </c>
      <c r="B128" s="492"/>
      <c r="C128" s="159"/>
      <c r="D128" s="160"/>
      <c r="E128" s="160"/>
      <c r="F128" s="160"/>
      <c r="G128" s="160"/>
      <c r="H128" s="160"/>
      <c r="I128" s="161"/>
      <c r="J128" s="141"/>
      <c r="K128" s="243"/>
      <c r="L128" s="232"/>
      <c r="M128" s="142"/>
      <c r="N128" s="57"/>
      <c r="O128" s="141"/>
      <c r="P128" s="243"/>
      <c r="Q128" s="232"/>
      <c r="R128" s="142"/>
      <c r="S128" s="57"/>
      <c r="T128" s="279"/>
      <c r="U128" s="171"/>
    </row>
    <row r="129" spans="1:21" x14ac:dyDescent="0.3">
      <c r="A129" s="272" t="s">
        <v>215</v>
      </c>
      <c r="C129" s="159"/>
      <c r="D129" s="160"/>
      <c r="E129" s="160"/>
      <c r="F129" s="160"/>
      <c r="G129" s="160"/>
      <c r="H129" s="160"/>
      <c r="I129" s="161"/>
      <c r="J129" s="128"/>
      <c r="K129" s="226"/>
      <c r="L129" s="225"/>
      <c r="M129" s="127"/>
      <c r="N129" s="127"/>
      <c r="O129" s="128"/>
      <c r="P129" s="226"/>
      <c r="Q129" s="225"/>
      <c r="R129" s="127"/>
      <c r="S129" s="127"/>
      <c r="T129" s="278"/>
      <c r="U129" s="161"/>
    </row>
    <row r="130" spans="1:21" ht="15" customHeight="1" x14ac:dyDescent="0.3">
      <c r="A130" s="454" t="s">
        <v>198</v>
      </c>
      <c r="B130" s="341" t="s">
        <v>26</v>
      </c>
      <c r="C130" s="159"/>
      <c r="D130" s="160"/>
      <c r="E130" s="160"/>
      <c r="F130" s="160"/>
      <c r="G130" s="160"/>
      <c r="H130" s="160"/>
      <c r="I130" s="161"/>
      <c r="J130" s="92">
        <v>574</v>
      </c>
      <c r="K130" s="201">
        <v>521</v>
      </c>
      <c r="L130" s="232">
        <v>-9.2334494773519168E-2</v>
      </c>
      <c r="M130" s="93">
        <v>470</v>
      </c>
      <c r="N130" s="57">
        <v>-9.7888675623800381E-2</v>
      </c>
      <c r="O130" s="92">
        <v>412</v>
      </c>
      <c r="P130" s="201">
        <v>334</v>
      </c>
      <c r="Q130" s="232">
        <v>-0.18932038834951456</v>
      </c>
      <c r="R130" s="93">
        <v>379</v>
      </c>
      <c r="S130" s="57">
        <v>0.1347305389221557</v>
      </c>
      <c r="T130" s="278"/>
      <c r="U130" s="161"/>
    </row>
    <row r="131" spans="1:21" ht="15" customHeight="1" x14ac:dyDescent="0.3">
      <c r="A131" s="454"/>
      <c r="B131" s="341" t="s">
        <v>27</v>
      </c>
      <c r="C131" s="159"/>
      <c r="D131" s="160"/>
      <c r="E131" s="160"/>
      <c r="F131" s="160"/>
      <c r="G131" s="160"/>
      <c r="H131" s="160"/>
      <c r="I131" s="161"/>
      <c r="J131" s="92">
        <v>941</v>
      </c>
      <c r="K131" s="201">
        <v>924</v>
      </c>
      <c r="L131" s="232">
        <v>-1.8065887353878853E-2</v>
      </c>
      <c r="M131" s="93">
        <v>910</v>
      </c>
      <c r="N131" s="57">
        <v>-1.5151515151515152E-2</v>
      </c>
      <c r="O131" s="92">
        <v>640</v>
      </c>
      <c r="P131" s="201">
        <v>564</v>
      </c>
      <c r="Q131" s="232">
        <v>-0.11874999999999999</v>
      </c>
      <c r="R131" s="93">
        <v>633</v>
      </c>
      <c r="S131" s="57">
        <v>0.12234042553191489</v>
      </c>
      <c r="T131" s="278"/>
      <c r="U131" s="161"/>
    </row>
    <row r="132" spans="1:21" ht="15" customHeight="1" x14ac:dyDescent="0.3">
      <c r="A132" s="454"/>
      <c r="B132" s="341" t="s">
        <v>28</v>
      </c>
      <c r="C132" s="159"/>
      <c r="D132" s="160"/>
      <c r="E132" s="160"/>
      <c r="F132" s="160"/>
      <c r="G132" s="160"/>
      <c r="H132" s="160"/>
      <c r="I132" s="161"/>
      <c r="J132" s="176">
        <v>30</v>
      </c>
      <c r="K132" s="227">
        <v>32</v>
      </c>
      <c r="L132" s="215">
        <v>6.7000000000000004E-2</v>
      </c>
      <c r="M132" s="101">
        <v>32</v>
      </c>
      <c r="N132" s="103">
        <v>0</v>
      </c>
      <c r="O132" s="176">
        <v>21</v>
      </c>
      <c r="P132" s="227">
        <v>13</v>
      </c>
      <c r="Q132" s="215">
        <v>-0.38100000000000001</v>
      </c>
      <c r="R132" s="101">
        <v>26</v>
      </c>
      <c r="S132" s="103">
        <v>1</v>
      </c>
      <c r="T132" s="278"/>
      <c r="U132" s="161"/>
    </row>
    <row r="133" spans="1:21" ht="15" customHeight="1" x14ac:dyDescent="0.3">
      <c r="A133" s="454"/>
      <c r="B133" s="341" t="s">
        <v>22</v>
      </c>
      <c r="C133" s="159"/>
      <c r="D133" s="160"/>
      <c r="E133" s="160"/>
      <c r="F133" s="160"/>
      <c r="G133" s="160"/>
      <c r="H133" s="160"/>
      <c r="I133" s="161"/>
      <c r="J133" s="90">
        <v>1545</v>
      </c>
      <c r="K133" s="208">
        <v>1477</v>
      </c>
      <c r="L133" s="232">
        <v>-4.4012944983818768E-2</v>
      </c>
      <c r="M133" s="97">
        <v>1412</v>
      </c>
      <c r="N133" s="57">
        <v>-4.4008124576844956E-2</v>
      </c>
      <c r="O133" s="90">
        <v>1073</v>
      </c>
      <c r="P133" s="201">
        <v>911</v>
      </c>
      <c r="Q133" s="232">
        <v>-0.15097856477166821</v>
      </c>
      <c r="R133" s="97">
        <v>1038</v>
      </c>
      <c r="S133" s="57">
        <v>0.13940724478594951</v>
      </c>
      <c r="T133" s="278" t="s">
        <v>194</v>
      </c>
      <c r="U133" s="161"/>
    </row>
    <row r="134" spans="1:21" ht="15" customHeight="1" x14ac:dyDescent="0.3">
      <c r="A134" s="454" t="s">
        <v>154</v>
      </c>
      <c r="B134" s="341" t="s">
        <v>26</v>
      </c>
      <c r="C134" s="159"/>
      <c r="D134" s="160"/>
      <c r="E134" s="160"/>
      <c r="F134" s="160"/>
      <c r="G134" s="160"/>
      <c r="H134" s="160"/>
      <c r="I134" s="161"/>
      <c r="J134" s="90">
        <v>3389</v>
      </c>
      <c r="K134" s="208">
        <v>3157</v>
      </c>
      <c r="L134" s="232">
        <v>-6.8456771909117739E-2</v>
      </c>
      <c r="M134" s="97">
        <v>2770</v>
      </c>
      <c r="N134" s="57">
        <v>-0.12258473234082991</v>
      </c>
      <c r="O134" s="90">
        <v>1339</v>
      </c>
      <c r="P134" s="208">
        <v>1113</v>
      </c>
      <c r="Q134" s="232">
        <v>-0.16878267363704258</v>
      </c>
      <c r="R134" s="97">
        <v>1148</v>
      </c>
      <c r="S134" s="57">
        <v>3.1446540880503145E-2</v>
      </c>
      <c r="T134" s="278"/>
      <c r="U134" s="161"/>
    </row>
    <row r="135" spans="1:21" ht="15" customHeight="1" x14ac:dyDescent="0.3">
      <c r="A135" s="454"/>
      <c r="B135" s="341" t="s">
        <v>27</v>
      </c>
      <c r="C135" s="159"/>
      <c r="D135" s="160"/>
      <c r="E135" s="160"/>
      <c r="F135" s="160"/>
      <c r="G135" s="160"/>
      <c r="H135" s="160"/>
      <c r="I135" s="161"/>
      <c r="J135" s="90">
        <v>6331</v>
      </c>
      <c r="K135" s="208">
        <v>6136</v>
      </c>
      <c r="L135" s="232">
        <v>-3.0800821355236138E-2</v>
      </c>
      <c r="M135" s="97">
        <v>6084</v>
      </c>
      <c r="N135" s="57">
        <v>-8.4745762711864406E-3</v>
      </c>
      <c r="O135" s="90">
        <v>2333</v>
      </c>
      <c r="P135" s="208">
        <v>2176</v>
      </c>
      <c r="Q135" s="232">
        <v>-6.7295327903986291E-2</v>
      </c>
      <c r="R135" s="97">
        <v>2437</v>
      </c>
      <c r="S135" s="57">
        <v>0.11994485294117647</v>
      </c>
      <c r="T135" s="278"/>
      <c r="U135" s="161"/>
    </row>
    <row r="136" spans="1:21" ht="15" customHeight="1" x14ac:dyDescent="0.3">
      <c r="A136" s="454"/>
      <c r="B136" s="341" t="s">
        <v>28</v>
      </c>
      <c r="C136" s="159"/>
      <c r="D136" s="160"/>
      <c r="E136" s="160"/>
      <c r="F136" s="160"/>
      <c r="G136" s="160"/>
      <c r="H136" s="160"/>
      <c r="I136" s="161"/>
      <c r="J136" s="176">
        <v>211</v>
      </c>
      <c r="K136" s="227">
        <v>230</v>
      </c>
      <c r="L136" s="215">
        <v>0.09</v>
      </c>
      <c r="M136" s="101">
        <v>221</v>
      </c>
      <c r="N136" s="103">
        <v>-3.9E-2</v>
      </c>
      <c r="O136" s="176">
        <v>77</v>
      </c>
      <c r="P136" s="227">
        <v>55</v>
      </c>
      <c r="Q136" s="215">
        <v>-0.28599999999999998</v>
      </c>
      <c r="R136" s="101">
        <v>76</v>
      </c>
      <c r="S136" s="103">
        <v>0.38200000000000001</v>
      </c>
      <c r="T136" s="278"/>
      <c r="U136" s="161"/>
    </row>
    <row r="137" spans="1:21" ht="15" customHeight="1" x14ac:dyDescent="0.3">
      <c r="A137" s="454"/>
      <c r="B137" s="341" t="s">
        <v>22</v>
      </c>
      <c r="C137" s="159"/>
      <c r="D137" s="160"/>
      <c r="E137" s="160"/>
      <c r="F137" s="160"/>
      <c r="G137" s="160"/>
      <c r="H137" s="160"/>
      <c r="I137" s="161"/>
      <c r="J137" s="90">
        <v>9931</v>
      </c>
      <c r="K137" s="208">
        <v>9523</v>
      </c>
      <c r="L137" s="232">
        <v>-4.1083475984291615E-2</v>
      </c>
      <c r="M137" s="97">
        <v>9075</v>
      </c>
      <c r="N137" s="57">
        <v>-4.7043998739892894E-2</v>
      </c>
      <c r="O137" s="90">
        <v>3749</v>
      </c>
      <c r="P137" s="208">
        <v>3344</v>
      </c>
      <c r="Q137" s="232">
        <v>-0.10802880768204855</v>
      </c>
      <c r="R137" s="97">
        <v>3661</v>
      </c>
      <c r="S137" s="57">
        <v>9.4796650717703351E-2</v>
      </c>
      <c r="T137" s="278"/>
      <c r="U137" s="161"/>
    </row>
    <row r="138" spans="1:21" ht="15" customHeight="1" x14ac:dyDescent="0.3">
      <c r="A138" s="451" t="s">
        <v>49</v>
      </c>
      <c r="B138" s="451"/>
      <c r="C138" s="159"/>
      <c r="D138" s="160"/>
      <c r="E138" s="160"/>
      <c r="F138" s="160"/>
      <c r="G138" s="160"/>
      <c r="H138" s="160"/>
      <c r="I138" s="161"/>
      <c r="J138" s="90">
        <v>11476</v>
      </c>
      <c r="K138" s="208">
        <v>11000</v>
      </c>
      <c r="L138" s="232">
        <v>-4.147786685256187E-2</v>
      </c>
      <c r="M138" s="97">
        <v>10487</v>
      </c>
      <c r="N138" s="57">
        <v>-4.6636363636363636E-2</v>
      </c>
      <c r="O138" s="90">
        <v>4822</v>
      </c>
      <c r="P138" s="208">
        <v>4255</v>
      </c>
      <c r="Q138" s="232">
        <v>-0.11758606387391124</v>
      </c>
      <c r="R138" s="97">
        <v>4699</v>
      </c>
      <c r="S138" s="57">
        <v>0.10434782608695652</v>
      </c>
      <c r="T138" s="278"/>
      <c r="U138" s="161"/>
    </row>
    <row r="139" spans="1:21" ht="15" customHeight="1" x14ac:dyDescent="0.3">
      <c r="A139" s="379"/>
      <c r="B139" s="379"/>
      <c r="C139" s="159"/>
      <c r="D139" s="160"/>
      <c r="E139" s="160"/>
      <c r="F139" s="160"/>
      <c r="G139" s="160"/>
      <c r="H139" s="160"/>
      <c r="I139" s="161"/>
      <c r="J139" s="90"/>
      <c r="K139" s="208"/>
      <c r="L139" s="232"/>
      <c r="M139" s="97"/>
      <c r="N139" s="57"/>
      <c r="O139" s="90"/>
      <c r="P139" s="208"/>
      <c r="Q139" s="232"/>
      <c r="R139" s="97"/>
      <c r="S139" s="57"/>
      <c r="T139" s="278"/>
      <c r="U139" s="161"/>
    </row>
    <row r="140" spans="1:21" x14ac:dyDescent="0.3">
      <c r="A140" s="341"/>
      <c r="B140" s="341" t="s">
        <v>212</v>
      </c>
      <c r="C140" s="159"/>
      <c r="D140" s="160"/>
      <c r="E140" s="160"/>
      <c r="F140" s="160"/>
      <c r="G140" s="160"/>
      <c r="H140" s="160"/>
      <c r="I140" s="161"/>
      <c r="J140" s="118">
        <v>0.85516023214736314</v>
      </c>
      <c r="K140" s="244">
        <v>0.85834692767808596</v>
      </c>
      <c r="L140" s="236"/>
      <c r="M140" s="120">
        <v>0.85493827160493829</v>
      </c>
      <c r="N140" s="133"/>
      <c r="O140" s="118">
        <v>0.76470588235294112</v>
      </c>
      <c r="P140" s="244">
        <v>0.76917760884588804</v>
      </c>
      <c r="Q140" s="236"/>
      <c r="R140" s="120">
        <v>0.75180091683038641</v>
      </c>
      <c r="S140" s="133"/>
      <c r="T140" s="278"/>
      <c r="U140" s="161"/>
    </row>
    <row r="141" spans="1:21" x14ac:dyDescent="0.3">
      <c r="A141" s="341"/>
      <c r="B141" s="341" t="s">
        <v>213</v>
      </c>
      <c r="C141" s="159"/>
      <c r="D141" s="160"/>
      <c r="E141" s="160"/>
      <c r="F141" s="160"/>
      <c r="G141" s="160"/>
      <c r="H141" s="160"/>
      <c r="I141" s="161"/>
      <c r="J141" s="118">
        <v>0.87059955995599558</v>
      </c>
      <c r="K141" s="244">
        <v>0.86912181303116143</v>
      </c>
      <c r="L141" s="236"/>
      <c r="M141" s="120">
        <v>0.86988847583643125</v>
      </c>
      <c r="N141" s="133"/>
      <c r="O141" s="118">
        <v>0.78472922973427517</v>
      </c>
      <c r="P141" s="244">
        <v>0.79416058394160582</v>
      </c>
      <c r="Q141" s="236"/>
      <c r="R141" s="120">
        <v>0.79381107491856673</v>
      </c>
      <c r="S141" s="133"/>
      <c r="T141" s="278"/>
      <c r="U141" s="161"/>
    </row>
    <row r="142" spans="1:21" x14ac:dyDescent="0.3">
      <c r="A142" s="390"/>
      <c r="B142" s="390"/>
      <c r="C142" s="159"/>
      <c r="D142" s="160"/>
      <c r="E142" s="160"/>
      <c r="F142" s="160"/>
      <c r="G142" s="160"/>
      <c r="H142" s="160"/>
      <c r="I142" s="161"/>
      <c r="J142" s="128"/>
      <c r="K142" s="226"/>
      <c r="L142" s="230"/>
      <c r="M142" s="127"/>
      <c r="N142" s="120"/>
      <c r="O142" s="128"/>
      <c r="P142" s="226"/>
      <c r="Q142" s="230"/>
      <c r="R142" s="127"/>
      <c r="S142" s="120"/>
      <c r="T142" s="278"/>
      <c r="U142" s="171"/>
    </row>
    <row r="143" spans="1:21" x14ac:dyDescent="0.3">
      <c r="A143" s="272" t="s">
        <v>217</v>
      </c>
      <c r="B143" s="62" t="s">
        <v>194</v>
      </c>
      <c r="C143" s="159"/>
      <c r="D143" s="160"/>
      <c r="E143" s="160"/>
      <c r="F143" s="160"/>
      <c r="G143" s="160"/>
      <c r="H143" s="160"/>
      <c r="I143" s="161"/>
      <c r="J143" s="128"/>
      <c r="K143" s="226"/>
      <c r="L143" s="230"/>
      <c r="M143" s="127"/>
      <c r="N143" s="120"/>
      <c r="O143" s="128"/>
      <c r="P143" s="226"/>
      <c r="Q143" s="230"/>
      <c r="R143" s="127"/>
      <c r="S143" s="120"/>
      <c r="T143" s="278"/>
      <c r="U143" s="171"/>
    </row>
    <row r="144" spans="1:21" x14ac:dyDescent="0.3">
      <c r="A144" s="454" t="s">
        <v>198</v>
      </c>
      <c r="B144" s="341" t="s">
        <v>210</v>
      </c>
      <c r="C144" s="159"/>
      <c r="D144" s="160"/>
      <c r="E144" s="160"/>
      <c r="F144" s="160"/>
      <c r="G144" s="160"/>
      <c r="H144" s="160"/>
      <c r="I144" s="161"/>
      <c r="J144" s="90">
        <v>5013</v>
      </c>
      <c r="K144" s="208">
        <v>4963</v>
      </c>
      <c r="L144" s="232">
        <v>-9.9740674246957903E-3</v>
      </c>
      <c r="M144" s="97">
        <v>5781</v>
      </c>
      <c r="N144" s="57">
        <v>0.16481966552488414</v>
      </c>
      <c r="O144" s="90">
        <v>3422</v>
      </c>
      <c r="P144" s="208">
        <v>3307</v>
      </c>
      <c r="Q144" s="232">
        <v>-3.3606078316773813E-2</v>
      </c>
      <c r="R144" s="97">
        <v>3436</v>
      </c>
      <c r="S144" s="57">
        <v>3.9008164499546416E-2</v>
      </c>
      <c r="T144" s="278"/>
      <c r="U144" s="171"/>
    </row>
    <row r="145" spans="1:21" x14ac:dyDescent="0.3">
      <c r="A145" s="454"/>
      <c r="B145" s="62" t="s">
        <v>27</v>
      </c>
      <c r="C145" s="159"/>
      <c r="D145" s="160"/>
      <c r="E145" s="160"/>
      <c r="F145" s="160"/>
      <c r="G145" s="160"/>
      <c r="H145" s="160"/>
      <c r="I145" s="161"/>
      <c r="J145" s="90">
        <v>7086</v>
      </c>
      <c r="K145" s="208">
        <v>7619</v>
      </c>
      <c r="L145" s="232">
        <v>7.5218741179791132E-2</v>
      </c>
      <c r="M145" s="97">
        <v>8513</v>
      </c>
      <c r="N145" s="57">
        <v>0.11733823336395853</v>
      </c>
      <c r="O145" s="90">
        <v>5083</v>
      </c>
      <c r="P145" s="208">
        <v>4884</v>
      </c>
      <c r="Q145" s="232">
        <v>-3.9150108203816647E-2</v>
      </c>
      <c r="R145" s="97">
        <v>4509</v>
      </c>
      <c r="S145" s="57">
        <v>-7.6781326781326778E-2</v>
      </c>
      <c r="T145" s="278"/>
      <c r="U145" s="171"/>
    </row>
    <row r="146" spans="1:21" x14ac:dyDescent="0.3">
      <c r="A146" s="454"/>
      <c r="B146" s="62" t="s">
        <v>28</v>
      </c>
      <c r="C146" s="159"/>
      <c r="D146" s="160"/>
      <c r="E146" s="160"/>
      <c r="F146" s="160"/>
      <c r="G146" s="160"/>
      <c r="H146" s="160"/>
      <c r="I146" s="161"/>
      <c r="J146" s="176">
        <v>352</v>
      </c>
      <c r="K146" s="227">
        <v>244</v>
      </c>
      <c r="L146" s="215">
        <v>-0.307</v>
      </c>
      <c r="M146" s="101">
        <v>353</v>
      </c>
      <c r="N146" s="103">
        <v>0.44700000000000001</v>
      </c>
      <c r="O146" s="176">
        <v>221</v>
      </c>
      <c r="P146" s="227">
        <v>118</v>
      </c>
      <c r="Q146" s="215">
        <v>-0.46600000000000003</v>
      </c>
      <c r="R146" s="101">
        <v>108</v>
      </c>
      <c r="S146" s="103">
        <v>-8.5000000000000006E-2</v>
      </c>
      <c r="T146" s="278"/>
      <c r="U146" s="171"/>
    </row>
    <row r="147" spans="1:21" x14ac:dyDescent="0.3">
      <c r="A147" s="454"/>
      <c r="B147" s="341" t="s">
        <v>22</v>
      </c>
      <c r="C147" s="159"/>
      <c r="D147" s="160"/>
      <c r="E147" s="160"/>
      <c r="F147" s="160"/>
      <c r="G147" s="160"/>
      <c r="H147" s="160"/>
      <c r="I147" s="161"/>
      <c r="J147" s="90">
        <v>12451</v>
      </c>
      <c r="K147" s="208">
        <v>12826</v>
      </c>
      <c r="L147" s="232">
        <v>3.0118062806200305E-2</v>
      </c>
      <c r="M147" s="97">
        <v>14647</v>
      </c>
      <c r="N147" s="57">
        <v>0.1419772337439576</v>
      </c>
      <c r="O147" s="90">
        <v>8726</v>
      </c>
      <c r="P147" s="208">
        <v>8309</v>
      </c>
      <c r="Q147" s="232">
        <v>-4.7788219115287647E-2</v>
      </c>
      <c r="R147" s="97">
        <v>8053</v>
      </c>
      <c r="S147" s="57">
        <v>-3.0809965098086412E-2</v>
      </c>
      <c r="T147" s="278"/>
      <c r="U147" s="171"/>
    </row>
    <row r="148" spans="1:21" x14ac:dyDescent="0.3">
      <c r="A148" s="454" t="s">
        <v>154</v>
      </c>
      <c r="B148" s="341" t="s">
        <v>26</v>
      </c>
      <c r="C148" s="159"/>
      <c r="D148" s="160"/>
      <c r="E148" s="160"/>
      <c r="F148" s="160"/>
      <c r="G148" s="160"/>
      <c r="H148" s="160"/>
      <c r="I148" s="161"/>
      <c r="J148" s="90">
        <v>60242</v>
      </c>
      <c r="K148" s="208">
        <v>60966</v>
      </c>
      <c r="L148" s="232">
        <v>1.2018193287075462E-2</v>
      </c>
      <c r="M148" s="97">
        <v>57364</v>
      </c>
      <c r="N148" s="57">
        <v>-5.9082111340747305E-2</v>
      </c>
      <c r="O148" s="90">
        <v>20491</v>
      </c>
      <c r="P148" s="208">
        <v>20052</v>
      </c>
      <c r="Q148" s="232">
        <v>-2.1424039822361036E-2</v>
      </c>
      <c r="R148" s="97">
        <v>18968</v>
      </c>
      <c r="S148" s="57">
        <v>-5.4059445441851185E-2</v>
      </c>
      <c r="T148" s="278"/>
      <c r="U148" s="171"/>
    </row>
    <row r="149" spans="1:21" x14ac:dyDescent="0.3">
      <c r="A149" s="454"/>
      <c r="B149" s="341" t="s">
        <v>27</v>
      </c>
      <c r="C149" s="159"/>
      <c r="D149" s="160"/>
      <c r="E149" s="160"/>
      <c r="F149" s="160"/>
      <c r="G149" s="160"/>
      <c r="H149" s="160"/>
      <c r="I149" s="161"/>
      <c r="J149" s="90">
        <v>87136</v>
      </c>
      <c r="K149" s="208">
        <v>87250</v>
      </c>
      <c r="L149" s="232">
        <v>1.3082996694821888E-3</v>
      </c>
      <c r="M149" s="97">
        <v>87840</v>
      </c>
      <c r="N149" s="57">
        <v>6.7621776504297997E-3</v>
      </c>
      <c r="O149" s="90">
        <v>29039</v>
      </c>
      <c r="P149" s="208">
        <v>28344</v>
      </c>
      <c r="Q149" s="232">
        <v>-2.3933331037570164E-2</v>
      </c>
      <c r="R149" s="97">
        <v>27448</v>
      </c>
      <c r="S149" s="57">
        <v>-3.1611628563364379E-2</v>
      </c>
      <c r="T149" s="278"/>
      <c r="U149" s="171"/>
    </row>
    <row r="150" spans="1:21" x14ac:dyDescent="0.3">
      <c r="A150" s="454"/>
      <c r="B150" s="341" t="s">
        <v>28</v>
      </c>
      <c r="C150" s="159"/>
      <c r="D150" s="160"/>
      <c r="E150" s="160"/>
      <c r="F150" s="160"/>
      <c r="G150" s="160"/>
      <c r="H150" s="160"/>
      <c r="I150" s="161"/>
      <c r="J150" s="111">
        <v>4215</v>
      </c>
      <c r="K150" s="214">
        <v>4609</v>
      </c>
      <c r="L150" s="215">
        <v>9.2999999999999999E-2</v>
      </c>
      <c r="M150" s="102">
        <v>5154</v>
      </c>
      <c r="N150" s="103">
        <v>0.11799999999999999</v>
      </c>
      <c r="O150" s="176">
        <v>816</v>
      </c>
      <c r="P150" s="227">
        <v>831</v>
      </c>
      <c r="Q150" s="215">
        <v>1.7999999999999999E-2</v>
      </c>
      <c r="R150" s="101">
        <v>861</v>
      </c>
      <c r="S150" s="103">
        <v>3.5999999999999997E-2</v>
      </c>
      <c r="T150" s="278"/>
      <c r="U150" s="171"/>
    </row>
    <row r="151" spans="1:21" x14ac:dyDescent="0.3">
      <c r="A151" s="454"/>
      <c r="B151" s="341" t="s">
        <v>22</v>
      </c>
      <c r="C151" s="159"/>
      <c r="D151" s="160"/>
      <c r="E151" s="160"/>
      <c r="F151" s="160"/>
      <c r="G151" s="160"/>
      <c r="H151" s="160"/>
      <c r="I151" s="161"/>
      <c r="J151" s="90">
        <v>151593</v>
      </c>
      <c r="K151" s="208">
        <v>152825</v>
      </c>
      <c r="L151" s="232">
        <v>8.1270243348967302E-3</v>
      </c>
      <c r="M151" s="97">
        <v>150358</v>
      </c>
      <c r="N151" s="57">
        <v>-1.6142646818256175E-2</v>
      </c>
      <c r="O151" s="90">
        <v>50346</v>
      </c>
      <c r="P151" s="208">
        <v>49227</v>
      </c>
      <c r="Q151" s="232">
        <v>-2.2226194732451438E-2</v>
      </c>
      <c r="R151" s="97">
        <v>47277</v>
      </c>
      <c r="S151" s="57">
        <v>-3.9612407824974098E-2</v>
      </c>
      <c r="T151" s="278"/>
      <c r="U151" s="171"/>
    </row>
    <row r="152" spans="1:21" x14ac:dyDescent="0.3">
      <c r="A152" s="451" t="s">
        <v>49</v>
      </c>
      <c r="B152" s="451"/>
      <c r="C152" s="159"/>
      <c r="D152" s="160"/>
      <c r="E152" s="160"/>
      <c r="F152" s="160"/>
      <c r="G152" s="160"/>
      <c r="H152" s="160"/>
      <c r="I152" s="161"/>
      <c r="J152" s="90">
        <v>164044</v>
      </c>
      <c r="K152" s="208">
        <v>165651</v>
      </c>
      <c r="L152" s="232">
        <v>9.7961522518348731E-3</v>
      </c>
      <c r="M152" s="97">
        <v>165005</v>
      </c>
      <c r="N152" s="57">
        <v>-3.8997651689395172E-3</v>
      </c>
      <c r="O152" s="90">
        <v>59072</v>
      </c>
      <c r="P152" s="210">
        <v>57536</v>
      </c>
      <c r="Q152" s="232">
        <v>-2.600216684723727E-2</v>
      </c>
      <c r="R152" s="97">
        <v>55330</v>
      </c>
      <c r="S152" s="57">
        <v>-3.8341212458286984E-2</v>
      </c>
      <c r="T152" s="278"/>
      <c r="U152" s="171"/>
    </row>
    <row r="153" spans="1:21" x14ac:dyDescent="0.3">
      <c r="A153" s="379"/>
      <c r="B153" s="379"/>
      <c r="C153" s="159"/>
      <c r="D153" s="160"/>
      <c r="E153" s="160"/>
      <c r="F153" s="160"/>
      <c r="G153" s="160"/>
      <c r="H153" s="160"/>
      <c r="I153" s="161"/>
      <c r="J153" s="92"/>
      <c r="K153" s="201"/>
      <c r="L153" s="232"/>
      <c r="M153" s="341"/>
      <c r="N153" s="55"/>
      <c r="O153" s="92"/>
      <c r="P153" s="201"/>
      <c r="Q153" s="232"/>
      <c r="R153" s="341"/>
      <c r="S153" s="55"/>
      <c r="T153" s="278"/>
      <c r="U153" s="171"/>
    </row>
    <row r="154" spans="1:21" x14ac:dyDescent="0.3">
      <c r="A154" s="341"/>
      <c r="B154" s="341" t="s">
        <v>212</v>
      </c>
      <c r="C154" s="159"/>
      <c r="D154" s="160"/>
      <c r="E154" s="160"/>
      <c r="F154" s="160"/>
      <c r="G154" s="160"/>
      <c r="H154" s="160"/>
      <c r="I154" s="161"/>
      <c r="J154" s="119">
        <v>0.92300000000000004</v>
      </c>
      <c r="K154" s="242">
        <v>0.92500000000000004</v>
      </c>
      <c r="L154" s="236"/>
      <c r="M154" s="91">
        <v>0.90800000000000003</v>
      </c>
      <c r="N154" s="133"/>
      <c r="O154" s="119">
        <v>0.85699999999999998</v>
      </c>
      <c r="P154" s="242">
        <v>0.85799999999999998</v>
      </c>
      <c r="Q154" s="236"/>
      <c r="R154" s="91">
        <v>0.84699999999999998</v>
      </c>
      <c r="S154" s="133"/>
      <c r="T154" s="278"/>
      <c r="U154" s="171"/>
    </row>
    <row r="155" spans="1:21" x14ac:dyDescent="0.3">
      <c r="A155" s="341"/>
      <c r="B155" s="341" t="s">
        <v>213</v>
      </c>
      <c r="C155" s="159"/>
      <c r="D155" s="160"/>
      <c r="E155" s="160"/>
      <c r="F155" s="160"/>
      <c r="G155" s="160"/>
      <c r="H155" s="160"/>
      <c r="I155" s="161"/>
      <c r="J155" s="119">
        <v>0.92500000000000004</v>
      </c>
      <c r="K155" s="242">
        <v>0.92</v>
      </c>
      <c r="L155" s="236"/>
      <c r="M155" s="91">
        <v>0.91200000000000003</v>
      </c>
      <c r="N155" s="133"/>
      <c r="O155" s="119">
        <v>0.85099999999999998</v>
      </c>
      <c r="P155" s="242">
        <v>0.85299999999999998</v>
      </c>
      <c r="Q155" s="236"/>
      <c r="R155" s="91">
        <v>0.85899999999999999</v>
      </c>
      <c r="S155" s="133"/>
      <c r="T155" s="278"/>
      <c r="U155" s="171"/>
    </row>
    <row r="156" spans="1:21" x14ac:dyDescent="0.3">
      <c r="A156" s="491"/>
      <c r="B156" s="491"/>
    </row>
    <row r="157" spans="1:21" x14ac:dyDescent="0.3">
      <c r="P157" s="68"/>
    </row>
  </sheetData>
  <mergeCells count="40">
    <mergeCell ref="A156:B156"/>
    <mergeCell ref="A45:A48"/>
    <mergeCell ref="A49:A52"/>
    <mergeCell ref="A128:B128"/>
    <mergeCell ref="A152:B152"/>
    <mergeCell ref="A123:B123"/>
    <mergeCell ref="A138:B138"/>
    <mergeCell ref="A53:B53"/>
    <mergeCell ref="A67:B67"/>
    <mergeCell ref="A109:B109"/>
    <mergeCell ref="A148:A151"/>
    <mergeCell ref="A115:A118"/>
    <mergeCell ref="A119:A122"/>
    <mergeCell ref="A130:A133"/>
    <mergeCell ref="A134:A137"/>
    <mergeCell ref="A144:A147"/>
    <mergeCell ref="C1:I1"/>
    <mergeCell ref="D2:F2"/>
    <mergeCell ref="G2:I2"/>
    <mergeCell ref="A4:B4"/>
    <mergeCell ref="A15:B15"/>
    <mergeCell ref="A1:B3"/>
    <mergeCell ref="J1:U1"/>
    <mergeCell ref="T2:U2"/>
    <mergeCell ref="K2:L2"/>
    <mergeCell ref="M2:N2"/>
    <mergeCell ref="P2:Q2"/>
    <mergeCell ref="R2:S2"/>
    <mergeCell ref="A105:A108"/>
    <mergeCell ref="A59:A62"/>
    <mergeCell ref="A63:A66"/>
    <mergeCell ref="A30:B30"/>
    <mergeCell ref="A43:B43"/>
    <mergeCell ref="A99:B99"/>
    <mergeCell ref="A72:B72"/>
    <mergeCell ref="A17:A20"/>
    <mergeCell ref="A21:B21"/>
    <mergeCell ref="A24:A27"/>
    <mergeCell ref="A28:B28"/>
    <mergeCell ref="A101:A10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77FF4-63C5-4C45-8A14-7114B02AA475}">
  <dimension ref="A1"/>
  <sheetViews>
    <sheetView zoomScale="80" zoomScaleNormal="80" workbookViewId="0">
      <selection activeCell="V8" sqref="V8"/>
    </sheetView>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996994f-c7f3-4d4f-bc5f-c25091af035b">
      <UserInfo>
        <DisplayName/>
        <AccountId xsi:nil="true"/>
        <AccountType/>
      </UserInfo>
    </SharedWithUsers>
    <MediaLengthInSeconds xmlns="d339d5ed-4b9c-4f39-b600-367bc72b8a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DCB90E14FB264DB6503D6A84AEC64F" ma:contentTypeVersion="12" ma:contentTypeDescription="Create a new document." ma:contentTypeScope="" ma:versionID="6ed3011ff2a60b977371c01fe7c2f3da">
  <xsd:schema xmlns:xsd="http://www.w3.org/2001/XMLSchema" xmlns:xs="http://www.w3.org/2001/XMLSchema" xmlns:p="http://schemas.microsoft.com/office/2006/metadata/properties" xmlns:ns2="d339d5ed-4b9c-4f39-b600-367bc72b8aa2" xmlns:ns3="f996994f-c7f3-4d4f-bc5f-c25091af035b" targetNamespace="http://schemas.microsoft.com/office/2006/metadata/properties" ma:root="true" ma:fieldsID="10bbf519f39fb89f902fbdf8f56d7fcf" ns2:_="" ns3:_="">
    <xsd:import namespace="d339d5ed-4b9c-4f39-b600-367bc72b8aa2"/>
    <xsd:import namespace="f996994f-c7f3-4d4f-bc5f-c25091af03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39d5ed-4b9c-4f39-b600-367bc72b8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96994f-c7f3-4d4f-bc5f-c25091af035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FA1225-5495-47D9-A424-52AA447DFCC2}">
  <ds:schemaRefs>
    <ds:schemaRef ds:uri="http://schemas.microsoft.com/sharepoint/v3/contenttype/forms"/>
  </ds:schemaRefs>
</ds:datastoreItem>
</file>

<file path=customXml/itemProps2.xml><?xml version="1.0" encoding="utf-8"?>
<ds:datastoreItem xmlns:ds="http://schemas.openxmlformats.org/officeDocument/2006/customXml" ds:itemID="{E8E2E4EB-C979-44FD-8D10-955224F515EE}">
  <ds:schemaRefs>
    <ds:schemaRef ds:uri="http://schemas.microsoft.com/office/2006/metadata/properties"/>
    <ds:schemaRef ds:uri="http://schemas.microsoft.com/office/infopath/2007/PartnerControls"/>
    <ds:schemaRef ds:uri="f996994f-c7f3-4d4f-bc5f-c25091af035b"/>
    <ds:schemaRef ds:uri="d339d5ed-4b9c-4f39-b600-367bc72b8aa2"/>
  </ds:schemaRefs>
</ds:datastoreItem>
</file>

<file path=customXml/itemProps3.xml><?xml version="1.0" encoding="utf-8"?>
<ds:datastoreItem xmlns:ds="http://schemas.openxmlformats.org/officeDocument/2006/customXml" ds:itemID="{4FB482DF-1493-4510-B4FB-612E9281C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39d5ed-4b9c-4f39-b600-367bc72b8aa2"/>
    <ds:schemaRef ds:uri="f996994f-c7f3-4d4f-bc5f-c25091af03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Year in Review</vt:lpstr>
      <vt:lpstr>Upward TR (2)</vt:lpstr>
      <vt:lpstr>Upward Transfer</vt:lpstr>
      <vt:lpstr>Persistence Post-Transfer</vt:lpstr>
      <vt:lpstr>HBCU_HSI_old</vt:lpstr>
      <vt:lpstr>HBCUs, HSIs</vt:lpstr>
      <vt:lpstr>About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Bobbitt</dc:creator>
  <cp:keywords/>
  <dc:description/>
  <cp:lastModifiedBy>Mikyung Ryu</cp:lastModifiedBy>
  <cp:revision/>
  <dcterms:created xsi:type="dcterms:W3CDTF">2021-08-04T14:04:44Z</dcterms:created>
  <dcterms:modified xsi:type="dcterms:W3CDTF">2021-09-16T17:51:12Z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0x010100B0DCB90E14FB264DB6503D6A84AEC64F</vt:lpwstr>
  </property>
  <property fmtid="{D5CDD505-2E9C-101B-9397-08002B2CF9AE}" pid="3" name="Order">
    <vt:r8>6636700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ies>
</file>