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ink/ink1.xml" ContentType="application/inkml+xml"/>
  <Override PartName="/xl/ink/ink2.xml" ContentType="application/inkml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udentclearinghouse.sharepoint.com/sites/ResearchServicesfromZdrive/Shared Documents/Research Services/PUBLICATIONS/COVID19 Publications/Transfer Reports/Fall 2021 #1 (11.18 merge)/To Comms/"/>
    </mc:Choice>
  </mc:AlternateContent>
  <xr:revisionPtr revIDLastSave="0" documentId="8_{51E35C80-5AD5-4F3D-AF12-AEE56A0BAEEB}" xr6:coauthVersionLast="47" xr6:coauthVersionMax="47" xr10:uidLastSave="{00000000-0000-0000-0000-000000000000}"/>
  <bookViews>
    <workbookView xWindow="-108" yWindow="-108" windowWidth="23256" windowHeight="12576" xr2:uid="{0AC21917-2141-4AC5-89FD-87D4DBC89182}"/>
  </bookViews>
  <sheets>
    <sheet name="At a Glance" sheetId="13" r:id="rId1"/>
    <sheet name="Student Demographics" sheetId="8" r:id="rId2"/>
    <sheet name="Transfer Pathways" sheetId="31" r:id="rId3"/>
    <sheet name="Returned Analysis" sheetId="27" state="hidden" r:id="rId4"/>
    <sheet name="Non-Enrollment" sheetId="15" state="hidden" r:id="rId5"/>
    <sheet name="Income" sheetId="17" state="hidden" r:id="rId6"/>
    <sheet name="PDP" sheetId="18" state="hidden" r:id="rId7"/>
    <sheet name="All Transfers" sheetId="23" state="hidden" r:id="rId8"/>
    <sheet name="All Transfers_Version1" sheetId="29" state="hidden" r:id="rId9"/>
    <sheet name="CIP_Code" sheetId="26" state="hidden" r:id="rId10"/>
    <sheet name="All Transfer" sheetId="16" state="hidden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3" l="1"/>
  <c r="I21" i="13"/>
  <c r="I20" i="13"/>
  <c r="E22" i="13"/>
  <c r="E21" i="13"/>
  <c r="E20" i="13"/>
  <c r="C22" i="13"/>
  <c r="C21" i="13"/>
  <c r="C20" i="13"/>
  <c r="O201" i="31"/>
  <c r="N201" i="31"/>
  <c r="M201" i="31"/>
  <c r="M202" i="31"/>
  <c r="N202" i="31"/>
  <c r="O202" i="31"/>
  <c r="M203" i="31"/>
  <c r="N203" i="31"/>
  <c r="O203" i="31"/>
  <c r="M204" i="31"/>
  <c r="N204" i="31"/>
  <c r="O204" i="31"/>
  <c r="M205" i="31"/>
  <c r="N205" i="31"/>
  <c r="O205" i="31"/>
  <c r="M206" i="31"/>
  <c r="N206" i="31"/>
  <c r="O206" i="31"/>
  <c r="M207" i="31"/>
  <c r="N207" i="31"/>
  <c r="O207" i="31"/>
  <c r="M208" i="31"/>
  <c r="N208" i="31"/>
  <c r="O208" i="31"/>
  <c r="M209" i="31"/>
  <c r="N209" i="31"/>
  <c r="O209" i="31"/>
  <c r="M210" i="31"/>
  <c r="N210" i="31"/>
  <c r="O210" i="31"/>
  <c r="M211" i="31"/>
  <c r="N211" i="31"/>
  <c r="O211" i="31"/>
  <c r="M212" i="31"/>
  <c r="N212" i="31"/>
  <c r="O212" i="31"/>
  <c r="M213" i="31"/>
  <c r="N213" i="31"/>
  <c r="O213" i="31"/>
  <c r="M214" i="31"/>
  <c r="N214" i="31"/>
  <c r="O214" i="31"/>
  <c r="M215" i="31"/>
  <c r="N215" i="31"/>
  <c r="O215" i="31"/>
  <c r="M216" i="31"/>
  <c r="N216" i="31"/>
  <c r="O216" i="31"/>
  <c r="M217" i="31"/>
  <c r="N217" i="31"/>
  <c r="O217" i="31"/>
  <c r="M218" i="31"/>
  <c r="N218" i="31"/>
  <c r="O218" i="31"/>
  <c r="M219" i="31"/>
  <c r="N219" i="31"/>
  <c r="O219" i="31"/>
  <c r="M220" i="31"/>
  <c r="N220" i="31"/>
  <c r="O220" i="31"/>
  <c r="M221" i="31"/>
  <c r="N221" i="31"/>
  <c r="O221" i="31"/>
  <c r="M222" i="31"/>
  <c r="N222" i="31"/>
  <c r="O222" i="31"/>
  <c r="M223" i="31"/>
  <c r="N223" i="31"/>
  <c r="O223" i="31"/>
  <c r="M224" i="31"/>
  <c r="N224" i="31"/>
  <c r="O224" i="31"/>
  <c r="M225" i="31"/>
  <c r="N225" i="31"/>
  <c r="O225" i="31"/>
  <c r="M226" i="31"/>
  <c r="N226" i="31"/>
  <c r="O226" i="31"/>
  <c r="M227" i="31"/>
  <c r="N227" i="31"/>
  <c r="O227" i="31"/>
  <c r="M228" i="31"/>
  <c r="N228" i="31"/>
  <c r="O228" i="31"/>
  <c r="M229" i="31"/>
  <c r="N229" i="31"/>
  <c r="O229" i="31"/>
  <c r="M230" i="31"/>
  <c r="N230" i="31"/>
  <c r="O230" i="31"/>
  <c r="M231" i="31"/>
  <c r="N231" i="31"/>
  <c r="O231" i="31"/>
  <c r="M232" i="31"/>
  <c r="N232" i="31"/>
  <c r="O232" i="31"/>
  <c r="M233" i="31"/>
  <c r="N233" i="31"/>
  <c r="O233" i="31"/>
  <c r="M234" i="31"/>
  <c r="N234" i="31"/>
  <c r="O234" i="31"/>
  <c r="M235" i="31"/>
  <c r="N235" i="31"/>
  <c r="O235" i="31"/>
  <c r="M236" i="31"/>
  <c r="N236" i="31"/>
  <c r="O236" i="31"/>
  <c r="M237" i="31"/>
  <c r="N237" i="31"/>
  <c r="O237" i="31"/>
  <c r="M238" i="31"/>
  <c r="N238" i="31"/>
  <c r="O238" i="31"/>
  <c r="M239" i="31"/>
  <c r="N239" i="31"/>
  <c r="O239" i="31"/>
  <c r="M240" i="31"/>
  <c r="N240" i="31"/>
  <c r="O240" i="31"/>
  <c r="M241" i="31"/>
  <c r="N241" i="31"/>
  <c r="O241" i="31"/>
  <c r="M242" i="31"/>
  <c r="N242" i="31"/>
  <c r="O242" i="31"/>
  <c r="M243" i="31"/>
  <c r="N243" i="31"/>
  <c r="O243" i="31"/>
  <c r="M244" i="31"/>
  <c r="N244" i="31"/>
  <c r="O244" i="31"/>
  <c r="M245" i="31"/>
  <c r="N245" i="31"/>
  <c r="O245" i="31"/>
  <c r="M246" i="31"/>
  <c r="N246" i="31"/>
  <c r="O246" i="31"/>
  <c r="M247" i="31"/>
  <c r="N247" i="31"/>
  <c r="O247" i="31"/>
  <c r="M248" i="31"/>
  <c r="N248" i="31"/>
  <c r="O248" i="31"/>
  <c r="M249" i="31"/>
  <c r="N249" i="31"/>
  <c r="O249" i="31"/>
  <c r="M250" i="31"/>
  <c r="N250" i="31"/>
  <c r="O250" i="31"/>
  <c r="M251" i="31"/>
  <c r="N251" i="31"/>
  <c r="O251" i="31"/>
  <c r="M252" i="31"/>
  <c r="N252" i="31"/>
  <c r="O252" i="31"/>
  <c r="M253" i="31"/>
  <c r="N253" i="31"/>
  <c r="O253" i="31"/>
  <c r="M254" i="31"/>
  <c r="N254" i="31"/>
  <c r="O254" i="31"/>
  <c r="M255" i="31"/>
  <c r="N255" i="31"/>
  <c r="O255" i="31"/>
  <c r="M256" i="31"/>
  <c r="N256" i="31"/>
  <c r="O256" i="31"/>
  <c r="M257" i="31"/>
  <c r="N257" i="31"/>
  <c r="O257" i="31"/>
  <c r="M258" i="31"/>
  <c r="N258" i="31"/>
  <c r="O258" i="31"/>
  <c r="M259" i="31"/>
  <c r="N259" i="31"/>
  <c r="O259" i="31"/>
  <c r="M260" i="31"/>
  <c r="N260" i="31"/>
  <c r="O260" i="31"/>
  <c r="M261" i="31"/>
  <c r="N261" i="31"/>
  <c r="O261" i="31"/>
  <c r="M262" i="31"/>
  <c r="N262" i="31"/>
  <c r="O262" i="31"/>
  <c r="M263" i="31"/>
  <c r="N263" i="31"/>
  <c r="O263" i="31"/>
  <c r="M264" i="31"/>
  <c r="N264" i="31"/>
  <c r="O264" i="31"/>
  <c r="M265" i="31"/>
  <c r="N265" i="31"/>
  <c r="O265" i="31"/>
  <c r="M266" i="31"/>
  <c r="N266" i="31"/>
  <c r="O266" i="31"/>
  <c r="M267" i="31"/>
  <c r="N267" i="31"/>
  <c r="O267" i="31"/>
  <c r="M268" i="31"/>
  <c r="N268" i="31"/>
  <c r="O268" i="31"/>
  <c r="M269" i="31"/>
  <c r="N269" i="31"/>
  <c r="O269" i="31"/>
  <c r="M270" i="31"/>
  <c r="N270" i="31"/>
  <c r="O270" i="31"/>
  <c r="M271" i="31"/>
  <c r="N271" i="31"/>
  <c r="O271" i="31"/>
  <c r="M272" i="31"/>
  <c r="N272" i="31"/>
  <c r="O272" i="31"/>
  <c r="M273" i="31"/>
  <c r="N273" i="31"/>
  <c r="O273" i="31"/>
  <c r="M274" i="31"/>
  <c r="N274" i="31"/>
  <c r="O274" i="31"/>
  <c r="M275" i="31"/>
  <c r="N275" i="31"/>
  <c r="O275" i="31"/>
  <c r="M276" i="31"/>
  <c r="N276" i="31"/>
  <c r="O276" i="31"/>
  <c r="M277" i="31"/>
  <c r="N277" i="31"/>
  <c r="O277" i="31"/>
  <c r="M278" i="31"/>
  <c r="N278" i="31"/>
  <c r="O278" i="31"/>
  <c r="M279" i="31"/>
  <c r="N279" i="31"/>
  <c r="O279" i="31"/>
  <c r="M280" i="31"/>
  <c r="N280" i="31"/>
  <c r="O280" i="31"/>
  <c r="M281" i="31"/>
  <c r="N281" i="31"/>
  <c r="O281" i="31"/>
  <c r="M282" i="31"/>
  <c r="N282" i="31"/>
  <c r="O282" i="31"/>
  <c r="M283" i="31"/>
  <c r="N283" i="31"/>
  <c r="O283" i="31"/>
  <c r="M284" i="31"/>
  <c r="N284" i="31"/>
  <c r="O284" i="31"/>
  <c r="M285" i="31"/>
  <c r="N285" i="31"/>
  <c r="O285" i="31"/>
  <c r="M286" i="31"/>
  <c r="N286" i="31"/>
  <c r="O286" i="31"/>
  <c r="M287" i="31"/>
  <c r="N287" i="31"/>
  <c r="O287" i="31"/>
  <c r="M288" i="31"/>
  <c r="N288" i="31"/>
  <c r="O288" i="31"/>
  <c r="M289" i="31"/>
  <c r="N289" i="31"/>
  <c r="O289" i="31"/>
  <c r="M290" i="31"/>
  <c r="N290" i="31"/>
  <c r="O290" i="31"/>
  <c r="M291" i="31"/>
  <c r="N291" i="31"/>
  <c r="O291" i="31"/>
  <c r="M292" i="31"/>
  <c r="N292" i="31"/>
  <c r="O292" i="31"/>
  <c r="M293" i="31"/>
  <c r="N293" i="31"/>
  <c r="O293" i="31"/>
  <c r="M294" i="31"/>
  <c r="N294" i="31"/>
  <c r="O294" i="31"/>
  <c r="M295" i="31"/>
  <c r="N295" i="31"/>
  <c r="O295" i="31"/>
  <c r="M296" i="31"/>
  <c r="N296" i="31"/>
  <c r="O296" i="31"/>
  <c r="M297" i="31"/>
  <c r="N297" i="31"/>
  <c r="O297" i="31"/>
  <c r="M298" i="31"/>
  <c r="N298" i="31"/>
  <c r="O298" i="31"/>
  <c r="M299" i="31"/>
  <c r="N299" i="31"/>
  <c r="O299" i="31"/>
  <c r="M300" i="31"/>
  <c r="N300" i="31"/>
  <c r="O300" i="31"/>
  <c r="M301" i="31"/>
  <c r="N301" i="31"/>
  <c r="O301" i="31"/>
  <c r="M302" i="31"/>
  <c r="N302" i="31"/>
  <c r="O302" i="31"/>
  <c r="M303" i="31"/>
  <c r="N303" i="31"/>
  <c r="O303" i="31"/>
  <c r="M304" i="31"/>
  <c r="N304" i="31"/>
  <c r="O304" i="31"/>
  <c r="M305" i="31"/>
  <c r="N305" i="31"/>
  <c r="O305" i="31"/>
  <c r="M306" i="31"/>
  <c r="N306" i="31"/>
  <c r="O306" i="31"/>
  <c r="M307" i="31"/>
  <c r="N307" i="31"/>
  <c r="O307" i="31"/>
  <c r="M308" i="31"/>
  <c r="N308" i="31"/>
  <c r="O308" i="31"/>
  <c r="M309" i="31"/>
  <c r="N309" i="31"/>
  <c r="O309" i="31"/>
  <c r="L18" i="23" l="1"/>
  <c r="AJ25" i="23"/>
  <c r="AF25" i="23"/>
  <c r="W25" i="23"/>
  <c r="S25" i="23"/>
  <c r="J25" i="23"/>
  <c r="F25" i="23"/>
  <c r="Y25" i="23" l="1"/>
  <c r="Q26" i="23" s="1"/>
  <c r="L25" i="23"/>
  <c r="D26" i="23" s="1"/>
  <c r="AL25" i="23"/>
  <c r="AF26" i="23" s="1"/>
  <c r="S26" i="23" l="1"/>
  <c r="V26" i="23"/>
  <c r="U26" i="23"/>
  <c r="R26" i="23"/>
  <c r="W26" i="23"/>
  <c r="T26" i="23"/>
  <c r="G26" i="23"/>
  <c r="I26" i="23"/>
  <c r="J26" i="23"/>
  <c r="F26" i="23"/>
  <c r="H26" i="23"/>
  <c r="E26" i="23"/>
  <c r="AJ26" i="23"/>
  <c r="AE26" i="23"/>
  <c r="AG26" i="23"/>
  <c r="AH26" i="23"/>
  <c r="AI26" i="23"/>
  <c r="AD26" i="23"/>
  <c r="AD57" i="23" l="1"/>
  <c r="AE57" i="23"/>
  <c r="AD35" i="23"/>
  <c r="AE35" i="23"/>
  <c r="F9" i="23" l="1"/>
  <c r="J9" i="23"/>
  <c r="S9" i="23"/>
  <c r="W9" i="23"/>
  <c r="AF9" i="23"/>
  <c r="AJ9" i="23"/>
  <c r="D10" i="23"/>
  <c r="E10" i="23"/>
  <c r="G10" i="23"/>
  <c r="H10" i="23"/>
  <c r="I10" i="23"/>
  <c r="L10" i="23"/>
  <c r="Q10" i="23"/>
  <c r="R10" i="23"/>
  <c r="T10" i="23"/>
  <c r="U10" i="23"/>
  <c r="V10" i="23"/>
  <c r="Y10" i="23"/>
  <c r="F11" i="23"/>
  <c r="J11" i="23"/>
  <c r="S11" i="23"/>
  <c r="W11" i="23"/>
  <c r="AF11" i="23"/>
  <c r="AJ11" i="23"/>
  <c r="D12" i="23"/>
  <c r="E12" i="23"/>
  <c r="G12" i="23"/>
  <c r="H12" i="23"/>
  <c r="I12" i="23"/>
  <c r="L12" i="23"/>
  <c r="Q12" i="23"/>
  <c r="R12" i="23"/>
  <c r="T12" i="23"/>
  <c r="U12" i="23"/>
  <c r="V12" i="23"/>
  <c r="Y12" i="23"/>
  <c r="D13" i="23"/>
  <c r="E13" i="23"/>
  <c r="G13" i="23"/>
  <c r="H13" i="23"/>
  <c r="I13" i="23"/>
  <c r="L13" i="23"/>
  <c r="Q13" i="23"/>
  <c r="R13" i="23"/>
  <c r="T13" i="23"/>
  <c r="U13" i="23"/>
  <c r="V13" i="23"/>
  <c r="Y13" i="23"/>
  <c r="AD13" i="23"/>
  <c r="AE13" i="23"/>
  <c r="AG13" i="23"/>
  <c r="AH13" i="23"/>
  <c r="AI13" i="23"/>
  <c r="AL13" i="23"/>
  <c r="F15" i="23"/>
  <c r="J15" i="23"/>
  <c r="S15" i="23"/>
  <c r="W15" i="23"/>
  <c r="AF15" i="23"/>
  <c r="AJ15" i="23"/>
  <c r="D16" i="23"/>
  <c r="E16" i="23"/>
  <c r="G16" i="23"/>
  <c r="H16" i="23"/>
  <c r="I16" i="23"/>
  <c r="L16" i="23"/>
  <c r="Q16" i="23"/>
  <c r="R16" i="23"/>
  <c r="T16" i="23"/>
  <c r="U16" i="23"/>
  <c r="V16" i="23"/>
  <c r="Y16" i="23"/>
  <c r="F17" i="23"/>
  <c r="J17" i="23"/>
  <c r="S17" i="23"/>
  <c r="W17" i="23"/>
  <c r="AF17" i="23"/>
  <c r="AJ17" i="23"/>
  <c r="D18" i="23"/>
  <c r="E18" i="23"/>
  <c r="G18" i="23"/>
  <c r="H18" i="23"/>
  <c r="I18" i="23"/>
  <c r="Q18" i="23"/>
  <c r="R18" i="23"/>
  <c r="T18" i="23"/>
  <c r="U18" i="23"/>
  <c r="V18" i="23"/>
  <c r="Y18" i="23"/>
  <c r="F19" i="23"/>
  <c r="J19" i="23"/>
  <c r="S19" i="23"/>
  <c r="W19" i="23"/>
  <c r="AF19" i="23"/>
  <c r="AJ19" i="23"/>
  <c r="D20" i="23"/>
  <c r="E20" i="23"/>
  <c r="G20" i="23"/>
  <c r="H20" i="23"/>
  <c r="I20" i="23"/>
  <c r="L20" i="23"/>
  <c r="Q20" i="23"/>
  <c r="R20" i="23"/>
  <c r="T20" i="23"/>
  <c r="U20" i="23"/>
  <c r="V20" i="23"/>
  <c r="Y20" i="23"/>
  <c r="D21" i="23"/>
  <c r="E21" i="23"/>
  <c r="E23" i="23" s="1"/>
  <c r="G21" i="23"/>
  <c r="H21" i="23"/>
  <c r="I21" i="23"/>
  <c r="L21" i="23"/>
  <c r="Q21" i="23"/>
  <c r="R21" i="23"/>
  <c r="T21" i="23"/>
  <c r="U21" i="23"/>
  <c r="V21" i="23"/>
  <c r="Y21" i="23"/>
  <c r="AD21" i="23"/>
  <c r="AE21" i="23"/>
  <c r="AG21" i="23"/>
  <c r="AG23" i="23" s="1"/>
  <c r="AH21" i="23"/>
  <c r="AI21" i="23"/>
  <c r="AI23" i="23" s="1"/>
  <c r="AL21" i="23"/>
  <c r="F31" i="23"/>
  <c r="J31" i="23"/>
  <c r="S31" i="23"/>
  <c r="W31" i="23"/>
  <c r="AF31" i="23"/>
  <c r="AJ31" i="23"/>
  <c r="D32" i="23"/>
  <c r="E32" i="23"/>
  <c r="G32" i="23"/>
  <c r="H32" i="23"/>
  <c r="I32" i="23"/>
  <c r="L32" i="23"/>
  <c r="Q32" i="23"/>
  <c r="R32" i="23"/>
  <c r="T32" i="23"/>
  <c r="U32" i="23"/>
  <c r="V32" i="23"/>
  <c r="Y32" i="23"/>
  <c r="F33" i="23"/>
  <c r="J33" i="23"/>
  <c r="S33" i="23"/>
  <c r="W33" i="23"/>
  <c r="AF33" i="23"/>
  <c r="AJ33" i="23"/>
  <c r="D34" i="23"/>
  <c r="E34" i="23"/>
  <c r="G34" i="23"/>
  <c r="H34" i="23"/>
  <c r="I34" i="23"/>
  <c r="L34" i="23"/>
  <c r="Q34" i="23"/>
  <c r="R34" i="23"/>
  <c r="T34" i="23"/>
  <c r="U34" i="23"/>
  <c r="V34" i="23"/>
  <c r="Y34" i="23"/>
  <c r="D35" i="23"/>
  <c r="E35" i="23"/>
  <c r="G35" i="23"/>
  <c r="H35" i="23"/>
  <c r="I35" i="23"/>
  <c r="L35" i="23"/>
  <c r="Q35" i="23"/>
  <c r="R35" i="23"/>
  <c r="T35" i="23"/>
  <c r="U35" i="23"/>
  <c r="V35" i="23"/>
  <c r="Y35" i="23"/>
  <c r="AG35" i="23"/>
  <c r="AH35" i="23"/>
  <c r="AI35" i="23"/>
  <c r="AL35" i="23"/>
  <c r="F37" i="23"/>
  <c r="J37" i="23"/>
  <c r="S37" i="23"/>
  <c r="W37" i="23"/>
  <c r="AF37" i="23"/>
  <c r="AJ37" i="23"/>
  <c r="D38" i="23"/>
  <c r="E38" i="23"/>
  <c r="G38" i="23"/>
  <c r="H38" i="23"/>
  <c r="I38" i="23"/>
  <c r="L38" i="23"/>
  <c r="Q38" i="23"/>
  <c r="R38" i="23"/>
  <c r="T38" i="23"/>
  <c r="U38" i="23"/>
  <c r="V38" i="23"/>
  <c r="Y38" i="23"/>
  <c r="F39" i="23"/>
  <c r="J39" i="23"/>
  <c r="S39" i="23"/>
  <c r="W39" i="23"/>
  <c r="AF39" i="23"/>
  <c r="AJ39" i="23"/>
  <c r="D40" i="23"/>
  <c r="E40" i="23"/>
  <c r="G40" i="23"/>
  <c r="H40" i="23"/>
  <c r="I40" i="23"/>
  <c r="L40" i="23"/>
  <c r="Q40" i="23"/>
  <c r="R40" i="23"/>
  <c r="T40" i="23"/>
  <c r="U40" i="23"/>
  <c r="V40" i="23"/>
  <c r="Y40" i="23"/>
  <c r="F41" i="23"/>
  <c r="J41" i="23"/>
  <c r="S41" i="23"/>
  <c r="W41" i="23"/>
  <c r="AF41" i="23"/>
  <c r="AJ41" i="23"/>
  <c r="D42" i="23"/>
  <c r="E42" i="23"/>
  <c r="G42" i="23"/>
  <c r="H42" i="23"/>
  <c r="I42" i="23"/>
  <c r="L42" i="23"/>
  <c r="Q42" i="23"/>
  <c r="R42" i="23"/>
  <c r="T42" i="23"/>
  <c r="U42" i="23"/>
  <c r="V42" i="23"/>
  <c r="Y42" i="23"/>
  <c r="D43" i="23"/>
  <c r="E43" i="23"/>
  <c r="G43" i="23"/>
  <c r="H43" i="23"/>
  <c r="I43" i="23"/>
  <c r="L43" i="23"/>
  <c r="Q43" i="23"/>
  <c r="R43" i="23"/>
  <c r="T43" i="23"/>
  <c r="U43" i="23"/>
  <c r="V43" i="23"/>
  <c r="Y43" i="23"/>
  <c r="AD43" i="23"/>
  <c r="AE43" i="23"/>
  <c r="AE46" i="23" s="1"/>
  <c r="AG43" i="23"/>
  <c r="AG46" i="23" s="1"/>
  <c r="AH43" i="23"/>
  <c r="AH46" i="23" s="1"/>
  <c r="AI43" i="23"/>
  <c r="AL43" i="23"/>
  <c r="F53" i="23"/>
  <c r="J53" i="23"/>
  <c r="S53" i="23"/>
  <c r="W53" i="23"/>
  <c r="AF53" i="23"/>
  <c r="AJ53" i="23"/>
  <c r="D54" i="23"/>
  <c r="E54" i="23"/>
  <c r="G54" i="23"/>
  <c r="H54" i="23"/>
  <c r="I54" i="23"/>
  <c r="L54" i="23"/>
  <c r="Q54" i="23"/>
  <c r="R54" i="23"/>
  <c r="T54" i="23"/>
  <c r="U54" i="23"/>
  <c r="V54" i="23"/>
  <c r="Y54" i="23"/>
  <c r="F55" i="23"/>
  <c r="J55" i="23"/>
  <c r="S55" i="23"/>
  <c r="W55" i="23"/>
  <c r="AF55" i="23"/>
  <c r="AJ55" i="23"/>
  <c r="D56" i="23"/>
  <c r="E56" i="23"/>
  <c r="G56" i="23"/>
  <c r="H56" i="23"/>
  <c r="I56" i="23"/>
  <c r="L56" i="23"/>
  <c r="Q56" i="23"/>
  <c r="R56" i="23"/>
  <c r="T56" i="23"/>
  <c r="U56" i="23"/>
  <c r="V56" i="23"/>
  <c r="Y56" i="23"/>
  <c r="D57" i="23"/>
  <c r="E57" i="23"/>
  <c r="G57" i="23"/>
  <c r="H57" i="23"/>
  <c r="I57" i="23"/>
  <c r="L57" i="23"/>
  <c r="Q57" i="23"/>
  <c r="R57" i="23"/>
  <c r="T57" i="23"/>
  <c r="U57" i="23"/>
  <c r="V57" i="23"/>
  <c r="Y57" i="23"/>
  <c r="AG57" i="23"/>
  <c r="AH57" i="23"/>
  <c r="AI57" i="23"/>
  <c r="AL57" i="23"/>
  <c r="F59" i="23"/>
  <c r="J59" i="23"/>
  <c r="S59" i="23"/>
  <c r="W59" i="23"/>
  <c r="AF59" i="23"/>
  <c r="AJ59" i="23"/>
  <c r="D60" i="23"/>
  <c r="E60" i="23"/>
  <c r="G60" i="23"/>
  <c r="H60" i="23"/>
  <c r="I60" i="23"/>
  <c r="L60" i="23"/>
  <c r="Q60" i="23"/>
  <c r="R60" i="23"/>
  <c r="T60" i="23"/>
  <c r="U60" i="23"/>
  <c r="V60" i="23"/>
  <c r="Y60" i="23"/>
  <c r="F61" i="23"/>
  <c r="J61" i="23"/>
  <c r="S61" i="23"/>
  <c r="W61" i="23"/>
  <c r="AF61" i="23"/>
  <c r="AJ61" i="23"/>
  <c r="D62" i="23"/>
  <c r="E62" i="23"/>
  <c r="G62" i="23"/>
  <c r="H62" i="23"/>
  <c r="I62" i="23"/>
  <c r="L62" i="23"/>
  <c r="Q62" i="23"/>
  <c r="R62" i="23"/>
  <c r="T62" i="23"/>
  <c r="U62" i="23"/>
  <c r="V62" i="23"/>
  <c r="Y62" i="23"/>
  <c r="F63" i="23"/>
  <c r="J63" i="23"/>
  <c r="S63" i="23"/>
  <c r="W63" i="23"/>
  <c r="AF63" i="23"/>
  <c r="AJ63" i="23"/>
  <c r="D64" i="23"/>
  <c r="E64" i="23"/>
  <c r="G64" i="23"/>
  <c r="H64" i="23"/>
  <c r="I64" i="23"/>
  <c r="L64" i="23"/>
  <c r="Q64" i="23"/>
  <c r="R64" i="23"/>
  <c r="T64" i="23"/>
  <c r="U64" i="23"/>
  <c r="V64" i="23"/>
  <c r="Y64" i="23"/>
  <c r="D65" i="23"/>
  <c r="E65" i="23"/>
  <c r="G65" i="23"/>
  <c r="H65" i="23"/>
  <c r="I65" i="23"/>
  <c r="L65" i="23"/>
  <c r="Q65" i="23"/>
  <c r="R65" i="23"/>
  <c r="T65" i="23"/>
  <c r="U65" i="23"/>
  <c r="V65" i="23"/>
  <c r="Y65" i="23"/>
  <c r="AD65" i="23"/>
  <c r="AD68" i="23" s="1"/>
  <c r="AE65" i="23"/>
  <c r="AG65" i="23"/>
  <c r="AH65" i="23"/>
  <c r="AI65" i="23"/>
  <c r="AL65" i="23"/>
  <c r="F74" i="23"/>
  <c r="J74" i="23"/>
  <c r="S74" i="23"/>
  <c r="W74" i="23"/>
  <c r="AF74" i="23"/>
  <c r="AJ74" i="23"/>
  <c r="D75" i="23"/>
  <c r="E75" i="23"/>
  <c r="G75" i="23"/>
  <c r="H75" i="23"/>
  <c r="I75" i="23"/>
  <c r="Q75" i="23"/>
  <c r="R75" i="23"/>
  <c r="T75" i="23"/>
  <c r="U75" i="23"/>
  <c r="V75" i="23"/>
  <c r="F76" i="23"/>
  <c r="F78" i="23" s="1"/>
  <c r="J76" i="23"/>
  <c r="S76" i="23"/>
  <c r="W76" i="23"/>
  <c r="AF76" i="23"/>
  <c r="AJ76" i="23"/>
  <c r="D77" i="23"/>
  <c r="E77" i="23"/>
  <c r="G77" i="23"/>
  <c r="H77" i="23"/>
  <c r="I77" i="23"/>
  <c r="Q77" i="23"/>
  <c r="R77" i="23"/>
  <c r="T77" i="23"/>
  <c r="U77" i="23"/>
  <c r="V77" i="23"/>
  <c r="D78" i="23"/>
  <c r="E78" i="23"/>
  <c r="G78" i="23"/>
  <c r="H78" i="23"/>
  <c r="I78" i="23"/>
  <c r="Q78" i="23"/>
  <c r="R78" i="23"/>
  <c r="T78" i="23"/>
  <c r="U78" i="23"/>
  <c r="V78" i="23"/>
  <c r="AD78" i="23"/>
  <c r="AE78" i="23"/>
  <c r="AF78" i="23"/>
  <c r="AG78" i="23"/>
  <c r="AH78" i="23"/>
  <c r="AI78" i="23"/>
  <c r="F80" i="23"/>
  <c r="J80" i="23"/>
  <c r="S80" i="23"/>
  <c r="W80" i="23"/>
  <c r="AF80" i="23"/>
  <c r="AJ80" i="23"/>
  <c r="D81" i="23"/>
  <c r="E81" i="23"/>
  <c r="G81" i="23"/>
  <c r="H81" i="23"/>
  <c r="I81" i="23"/>
  <c r="Q81" i="23"/>
  <c r="R81" i="23"/>
  <c r="T81" i="23"/>
  <c r="U81" i="23"/>
  <c r="V81" i="23"/>
  <c r="F82" i="23"/>
  <c r="J82" i="23"/>
  <c r="S82" i="23"/>
  <c r="W82" i="23"/>
  <c r="AF82" i="23"/>
  <c r="AJ82" i="23"/>
  <c r="D83" i="23"/>
  <c r="E83" i="23"/>
  <c r="G83" i="23"/>
  <c r="H83" i="23"/>
  <c r="I83" i="23"/>
  <c r="Q83" i="23"/>
  <c r="R83" i="23"/>
  <c r="T83" i="23"/>
  <c r="U83" i="23"/>
  <c r="V83" i="23"/>
  <c r="F84" i="23"/>
  <c r="J84" i="23"/>
  <c r="S84" i="23"/>
  <c r="W84" i="23"/>
  <c r="AF84" i="23"/>
  <c r="AJ84" i="23"/>
  <c r="D85" i="23"/>
  <c r="E85" i="23"/>
  <c r="G85" i="23"/>
  <c r="H85" i="23"/>
  <c r="I85" i="23"/>
  <c r="Q85" i="23"/>
  <c r="R85" i="23"/>
  <c r="T85" i="23"/>
  <c r="U85" i="23"/>
  <c r="V85" i="23"/>
  <c r="D86" i="23"/>
  <c r="E86" i="23"/>
  <c r="G86" i="23"/>
  <c r="H86" i="23"/>
  <c r="I86" i="23"/>
  <c r="Q86" i="23"/>
  <c r="R86" i="23"/>
  <c r="T86" i="23"/>
  <c r="U86" i="23"/>
  <c r="V86" i="23"/>
  <c r="AD86" i="23"/>
  <c r="AE86" i="23"/>
  <c r="AG86" i="23"/>
  <c r="AH86" i="23"/>
  <c r="AI86" i="23"/>
  <c r="F95" i="23"/>
  <c r="J95" i="23"/>
  <c r="S95" i="23"/>
  <c r="W95" i="23"/>
  <c r="AF95" i="23"/>
  <c r="AJ95" i="23"/>
  <c r="D96" i="23"/>
  <c r="E96" i="23"/>
  <c r="G96" i="23"/>
  <c r="H96" i="23"/>
  <c r="I96" i="23"/>
  <c r="Q96" i="23"/>
  <c r="R96" i="23"/>
  <c r="T96" i="23"/>
  <c r="U96" i="23"/>
  <c r="V96" i="23"/>
  <c r="F97" i="23"/>
  <c r="J97" i="23"/>
  <c r="J99" i="23" s="1"/>
  <c r="S97" i="23"/>
  <c r="W97" i="23"/>
  <c r="W99" i="23" s="1"/>
  <c r="AF97" i="23"/>
  <c r="AJ97" i="23"/>
  <c r="D98" i="23"/>
  <c r="E98" i="23"/>
  <c r="G98" i="23"/>
  <c r="H98" i="23"/>
  <c r="I98" i="23"/>
  <c r="Q98" i="23"/>
  <c r="R98" i="23"/>
  <c r="T98" i="23"/>
  <c r="U98" i="23"/>
  <c r="V98" i="23"/>
  <c r="D99" i="23"/>
  <c r="E99" i="23"/>
  <c r="G99" i="23"/>
  <c r="H99" i="23"/>
  <c r="I99" i="23"/>
  <c r="Q99" i="23"/>
  <c r="R99" i="23"/>
  <c r="T99" i="23"/>
  <c r="U99" i="23"/>
  <c r="V99" i="23"/>
  <c r="AD99" i="23"/>
  <c r="AE99" i="23"/>
  <c r="AG99" i="23"/>
  <c r="AH99" i="23"/>
  <c r="AI99" i="23"/>
  <c r="F101" i="23"/>
  <c r="J101" i="23"/>
  <c r="S101" i="23"/>
  <c r="W101" i="23"/>
  <c r="AF101" i="23"/>
  <c r="AJ101" i="23"/>
  <c r="D102" i="23"/>
  <c r="E102" i="23"/>
  <c r="G102" i="23"/>
  <c r="H102" i="23"/>
  <c r="I102" i="23"/>
  <c r="Q102" i="23"/>
  <c r="R102" i="23"/>
  <c r="T102" i="23"/>
  <c r="U102" i="23"/>
  <c r="V102" i="23"/>
  <c r="F103" i="23"/>
  <c r="J103" i="23"/>
  <c r="S103" i="23"/>
  <c r="W103" i="23"/>
  <c r="AF103" i="23"/>
  <c r="AJ103" i="23"/>
  <c r="D104" i="23"/>
  <c r="E104" i="23"/>
  <c r="G104" i="23"/>
  <c r="H104" i="23"/>
  <c r="I104" i="23"/>
  <c r="Q104" i="23"/>
  <c r="R104" i="23"/>
  <c r="T104" i="23"/>
  <c r="U104" i="23"/>
  <c r="V104" i="23"/>
  <c r="F105" i="23"/>
  <c r="J105" i="23"/>
  <c r="S105" i="23"/>
  <c r="W105" i="23"/>
  <c r="AF105" i="23"/>
  <c r="AJ105" i="23"/>
  <c r="D106" i="23"/>
  <c r="E106" i="23"/>
  <c r="G106" i="23"/>
  <c r="H106" i="23"/>
  <c r="I106" i="23"/>
  <c r="Q106" i="23"/>
  <c r="R106" i="23"/>
  <c r="T106" i="23"/>
  <c r="U106" i="23"/>
  <c r="V106" i="23"/>
  <c r="D107" i="23"/>
  <c r="E107" i="23"/>
  <c r="G107" i="23"/>
  <c r="H107" i="23"/>
  <c r="I107" i="23"/>
  <c r="Q107" i="23"/>
  <c r="R107" i="23"/>
  <c r="T107" i="23"/>
  <c r="U107" i="23"/>
  <c r="V107" i="23"/>
  <c r="AD107" i="23"/>
  <c r="AE107" i="23"/>
  <c r="AG107" i="23"/>
  <c r="AH107" i="23"/>
  <c r="AI107" i="23"/>
  <c r="Q23" i="23" l="1"/>
  <c r="G23" i="23"/>
  <c r="V23" i="23"/>
  <c r="V24" i="23" s="1"/>
  <c r="V88" i="23"/>
  <c r="AJ99" i="23"/>
  <c r="W100" i="23" s="1"/>
  <c r="AF99" i="23"/>
  <c r="H109" i="23"/>
  <c r="U109" i="23"/>
  <c r="X97" i="23"/>
  <c r="H23" i="23"/>
  <c r="J106" i="23"/>
  <c r="G66" i="23"/>
  <c r="H100" i="23"/>
  <c r="AK31" i="23"/>
  <c r="AO31" i="23" s="1"/>
  <c r="AJ57" i="23"/>
  <c r="W43" i="23"/>
  <c r="U36" i="23"/>
  <c r="T87" i="23"/>
  <c r="X59" i="23"/>
  <c r="AA59" i="23" s="1"/>
  <c r="I58" i="23"/>
  <c r="V44" i="23"/>
  <c r="T46" i="23"/>
  <c r="T47" i="23" s="1"/>
  <c r="J60" i="23"/>
  <c r="U87" i="23"/>
  <c r="X55" i="23"/>
  <c r="AA55" i="23" s="1"/>
  <c r="AK53" i="23"/>
  <c r="AN53" i="23" s="1"/>
  <c r="K31" i="23"/>
  <c r="N31" i="23" s="1"/>
  <c r="J40" i="23"/>
  <c r="W13" i="23"/>
  <c r="F64" i="23"/>
  <c r="K15" i="23"/>
  <c r="O15" i="23" s="1"/>
  <c r="AG109" i="23"/>
  <c r="X37" i="23"/>
  <c r="AA37" i="23" s="1"/>
  <c r="AK33" i="23"/>
  <c r="AN33" i="23" s="1"/>
  <c r="R66" i="23"/>
  <c r="S62" i="23"/>
  <c r="H46" i="23"/>
  <c r="K105" i="23"/>
  <c r="J96" i="23"/>
  <c r="X82" i="23"/>
  <c r="X74" i="23"/>
  <c r="E46" i="23"/>
  <c r="X9" i="23"/>
  <c r="AA9" i="23" s="1"/>
  <c r="J107" i="23"/>
  <c r="K95" i="23"/>
  <c r="AD109" i="23"/>
  <c r="T66" i="23"/>
  <c r="W65" i="23"/>
  <c r="X103" i="23"/>
  <c r="W75" i="23"/>
  <c r="AH68" i="23"/>
  <c r="V108" i="23"/>
  <c r="G109" i="23"/>
  <c r="K63" i="23"/>
  <c r="X19" i="23"/>
  <c r="AA19" i="23" s="1"/>
  <c r="AK17" i="23"/>
  <c r="AN17" i="23" s="1"/>
  <c r="X11" i="23"/>
  <c r="AA11" i="23" s="1"/>
  <c r="AK9" i="23"/>
  <c r="AO9" i="23" s="1"/>
  <c r="S104" i="23"/>
  <c r="F102" i="23"/>
  <c r="G46" i="23"/>
  <c r="F38" i="23"/>
  <c r="J20" i="23"/>
  <c r="W21" i="23"/>
  <c r="K101" i="23"/>
  <c r="AK97" i="23"/>
  <c r="W32" i="23"/>
  <c r="F42" i="23"/>
  <c r="AK84" i="23"/>
  <c r="AK82" i="23"/>
  <c r="AJ86" i="23"/>
  <c r="K17" i="23"/>
  <c r="N17" i="23" s="1"/>
  <c r="X15" i="23"/>
  <c r="AB15" i="23" s="1"/>
  <c r="D58" i="23"/>
  <c r="AJ21" i="23"/>
  <c r="AJ13" i="23"/>
  <c r="G88" i="23"/>
  <c r="S85" i="23"/>
  <c r="W77" i="23"/>
  <c r="AK61" i="23"/>
  <c r="AN61" i="23" s="1"/>
  <c r="J57" i="23"/>
  <c r="AK19" i="23"/>
  <c r="AO19" i="23" s="1"/>
  <c r="X76" i="23"/>
  <c r="W78" i="23"/>
  <c r="S65" i="23"/>
  <c r="X63" i="23"/>
  <c r="AB63" i="23" s="1"/>
  <c r="AF35" i="23"/>
  <c r="I88" i="23"/>
  <c r="D88" i="23"/>
  <c r="K76" i="23"/>
  <c r="F54" i="23"/>
  <c r="K53" i="23"/>
  <c r="N53" i="23" s="1"/>
  <c r="Y36" i="23"/>
  <c r="AK15" i="23"/>
  <c r="AN15" i="23" s="1"/>
  <c r="K11" i="23"/>
  <c r="O11" i="23" s="1"/>
  <c r="AK105" i="23"/>
  <c r="H88" i="23"/>
  <c r="E79" i="23"/>
  <c r="X61" i="23"/>
  <c r="AA61" i="23" s="1"/>
  <c r="K59" i="23"/>
  <c r="O59" i="23" s="1"/>
  <c r="AK55" i="23"/>
  <c r="AN55" i="23" s="1"/>
  <c r="G36" i="23"/>
  <c r="AJ35" i="23"/>
  <c r="AE23" i="23"/>
  <c r="X84" i="23"/>
  <c r="I23" i="23"/>
  <c r="X105" i="23"/>
  <c r="AK39" i="23"/>
  <c r="AO39" i="23" s="1"/>
  <c r="Y22" i="23"/>
  <c r="T108" i="23"/>
  <c r="K84" i="23"/>
  <c r="S86" i="23"/>
  <c r="X80" i="23"/>
  <c r="AK76" i="23"/>
  <c r="H66" i="23"/>
  <c r="K61" i="23"/>
  <c r="O61" i="23" s="1"/>
  <c r="K55" i="23"/>
  <c r="O55" i="23" s="1"/>
  <c r="H22" i="23"/>
  <c r="K103" i="23"/>
  <c r="AK95" i="23"/>
  <c r="E68" i="23"/>
  <c r="S43" i="23"/>
  <c r="W35" i="23"/>
  <c r="R108" i="23"/>
  <c r="S106" i="23"/>
  <c r="I108" i="23"/>
  <c r="H108" i="23"/>
  <c r="W107" i="23"/>
  <c r="J104" i="23"/>
  <c r="D108" i="23"/>
  <c r="G108" i="23"/>
  <c r="T109" i="23"/>
  <c r="U108" i="23"/>
  <c r="E108" i="23"/>
  <c r="S107" i="23"/>
  <c r="X101" i="23"/>
  <c r="R109" i="23"/>
  <c r="Q109" i="23"/>
  <c r="E109" i="23"/>
  <c r="J98" i="23"/>
  <c r="S99" i="23"/>
  <c r="F98" i="23"/>
  <c r="S98" i="23"/>
  <c r="K97" i="23"/>
  <c r="W106" i="23"/>
  <c r="Q108" i="23"/>
  <c r="AH109" i="23"/>
  <c r="AK103" i="23"/>
  <c r="AJ107" i="23"/>
  <c r="W104" i="23"/>
  <c r="AI109" i="23"/>
  <c r="AK101" i="23"/>
  <c r="AE109" i="23"/>
  <c r="W98" i="23"/>
  <c r="Q100" i="23"/>
  <c r="V100" i="23"/>
  <c r="U100" i="23"/>
  <c r="T100" i="23"/>
  <c r="V109" i="23"/>
  <c r="I100" i="23"/>
  <c r="G100" i="23"/>
  <c r="J100" i="23"/>
  <c r="D100" i="23"/>
  <c r="S96" i="23"/>
  <c r="R100" i="23"/>
  <c r="I109" i="23"/>
  <c r="F96" i="23"/>
  <c r="D109" i="23"/>
  <c r="E100" i="23"/>
  <c r="T88" i="23"/>
  <c r="E87" i="23"/>
  <c r="S83" i="23"/>
  <c r="I87" i="23"/>
  <c r="H87" i="23"/>
  <c r="D87" i="23"/>
  <c r="V87" i="23"/>
  <c r="J81" i="23"/>
  <c r="U88" i="23"/>
  <c r="Q88" i="23"/>
  <c r="R87" i="23"/>
  <c r="Q87" i="23"/>
  <c r="F81" i="23"/>
  <c r="G87" i="23"/>
  <c r="E88" i="23"/>
  <c r="U79" i="23"/>
  <c r="J77" i="23"/>
  <c r="T79" i="23"/>
  <c r="G79" i="23"/>
  <c r="Q79" i="23"/>
  <c r="R88" i="23"/>
  <c r="I79" i="23"/>
  <c r="W83" i="23"/>
  <c r="AD88" i="23"/>
  <c r="W81" i="23"/>
  <c r="AI88" i="23"/>
  <c r="AH88" i="23"/>
  <c r="AG88" i="23"/>
  <c r="S77" i="23"/>
  <c r="V79" i="23"/>
  <c r="H79" i="23"/>
  <c r="J75" i="23"/>
  <c r="D79" i="23"/>
  <c r="F75" i="23"/>
  <c r="S75" i="23"/>
  <c r="R79" i="23"/>
  <c r="K74" i="23"/>
  <c r="J78" i="23"/>
  <c r="Y58" i="23"/>
  <c r="L58" i="23"/>
  <c r="J64" i="23"/>
  <c r="I66" i="23"/>
  <c r="S64" i="23"/>
  <c r="T68" i="23"/>
  <c r="W62" i="23"/>
  <c r="I68" i="23"/>
  <c r="F62" i="23"/>
  <c r="W60" i="23"/>
  <c r="E66" i="23"/>
  <c r="D66" i="23"/>
  <c r="R68" i="23"/>
  <c r="F65" i="23"/>
  <c r="F60" i="23"/>
  <c r="V58" i="23"/>
  <c r="S57" i="23"/>
  <c r="H68" i="23"/>
  <c r="V66" i="23"/>
  <c r="AK59" i="23"/>
  <c r="AO59" i="23" s="1"/>
  <c r="S60" i="23"/>
  <c r="AE68" i="23"/>
  <c r="AF68" i="23" s="1"/>
  <c r="AF57" i="23"/>
  <c r="AI68" i="23"/>
  <c r="W54" i="23"/>
  <c r="U58" i="23"/>
  <c r="R58" i="23"/>
  <c r="S54" i="23"/>
  <c r="U68" i="23"/>
  <c r="H58" i="23"/>
  <c r="J54" i="23"/>
  <c r="Q58" i="23"/>
  <c r="E58" i="23"/>
  <c r="F57" i="23"/>
  <c r="Y46" i="23"/>
  <c r="Z39" i="23" s="1"/>
  <c r="L36" i="23"/>
  <c r="J42" i="23"/>
  <c r="X39" i="23"/>
  <c r="AA39" i="23" s="1"/>
  <c r="H44" i="23"/>
  <c r="V46" i="23"/>
  <c r="T44" i="23"/>
  <c r="I44" i="23"/>
  <c r="G44" i="23"/>
  <c r="J38" i="23"/>
  <c r="Q46" i="23"/>
  <c r="E44" i="23"/>
  <c r="H36" i="23"/>
  <c r="J34" i="23"/>
  <c r="Q36" i="23"/>
  <c r="F35" i="23"/>
  <c r="AJ43" i="23"/>
  <c r="W40" i="23"/>
  <c r="S40" i="23"/>
  <c r="W38" i="23"/>
  <c r="W34" i="23"/>
  <c r="T36" i="23"/>
  <c r="R36" i="23"/>
  <c r="J32" i="23"/>
  <c r="V36" i="23"/>
  <c r="I36" i="23"/>
  <c r="X31" i="23"/>
  <c r="AB31" i="23" s="1"/>
  <c r="D36" i="23"/>
  <c r="S32" i="23"/>
  <c r="R46" i="23"/>
  <c r="R47" i="23" s="1"/>
  <c r="E36" i="23"/>
  <c r="F32" i="23"/>
  <c r="AL23" i="23"/>
  <c r="AM21" i="23" s="1"/>
  <c r="W20" i="23"/>
  <c r="J21" i="23"/>
  <c r="K19" i="23"/>
  <c r="G22" i="23"/>
  <c r="F20" i="23"/>
  <c r="J18" i="23"/>
  <c r="U23" i="23"/>
  <c r="W18" i="23"/>
  <c r="U22" i="23"/>
  <c r="J16" i="23"/>
  <c r="W16" i="23"/>
  <c r="D22" i="23"/>
  <c r="F16" i="23"/>
  <c r="Q22" i="23"/>
  <c r="I22" i="23"/>
  <c r="E22" i="23"/>
  <c r="R23" i="23"/>
  <c r="F12" i="23"/>
  <c r="D14" i="23"/>
  <c r="J13" i="23"/>
  <c r="G14" i="23"/>
  <c r="D23" i="23"/>
  <c r="F23" i="23" s="1"/>
  <c r="S20" i="23"/>
  <c r="R22" i="23"/>
  <c r="T22" i="23"/>
  <c r="AH23" i="23"/>
  <c r="AJ23" i="23" s="1"/>
  <c r="S16" i="23"/>
  <c r="AD23" i="23"/>
  <c r="Q24" i="23" s="1"/>
  <c r="V14" i="23"/>
  <c r="W10" i="23"/>
  <c r="U14" i="23"/>
  <c r="T23" i="23"/>
  <c r="I14" i="23"/>
  <c r="T14" i="23"/>
  <c r="R14" i="23"/>
  <c r="E14" i="23"/>
  <c r="S10" i="23"/>
  <c r="J10" i="23"/>
  <c r="L22" i="23"/>
  <c r="Y23" i="23"/>
  <c r="Z9" i="23" s="1"/>
  <c r="L23" i="23"/>
  <c r="M13" i="23" s="1"/>
  <c r="W102" i="23"/>
  <c r="J102" i="23"/>
  <c r="AE88" i="23"/>
  <c r="K80" i="23"/>
  <c r="F77" i="23"/>
  <c r="AK74" i="23"/>
  <c r="AJ78" i="23"/>
  <c r="D44" i="23"/>
  <c r="D46" i="23"/>
  <c r="W64" i="23"/>
  <c r="AJ65" i="23"/>
  <c r="S38" i="23"/>
  <c r="AK37" i="23"/>
  <c r="X17" i="23"/>
  <c r="S18" i="23"/>
  <c r="S12" i="23"/>
  <c r="AK11" i="23"/>
  <c r="AF13" i="23"/>
  <c r="AF107" i="23"/>
  <c r="F107" i="23"/>
  <c r="F106" i="23"/>
  <c r="W96" i="23"/>
  <c r="Q68" i="23"/>
  <c r="Q66" i="23"/>
  <c r="AK63" i="23"/>
  <c r="J56" i="23"/>
  <c r="W56" i="23"/>
  <c r="W57" i="23"/>
  <c r="K39" i="23"/>
  <c r="F43" i="23"/>
  <c r="F40" i="23"/>
  <c r="X33" i="23"/>
  <c r="S35" i="23"/>
  <c r="F34" i="23"/>
  <c r="S34" i="23"/>
  <c r="F104" i="23"/>
  <c r="W86" i="23"/>
  <c r="J86" i="23"/>
  <c r="W85" i="23"/>
  <c r="J85" i="23"/>
  <c r="S78" i="23"/>
  <c r="S79" i="23" s="1"/>
  <c r="Y68" i="23"/>
  <c r="Z65" i="23" s="1"/>
  <c r="Y66" i="23"/>
  <c r="Q44" i="23"/>
  <c r="AD46" i="23"/>
  <c r="AF46" i="23" s="1"/>
  <c r="L44" i="23"/>
  <c r="L46" i="23"/>
  <c r="M43" i="23" s="1"/>
  <c r="S102" i="23"/>
  <c r="X95" i="23"/>
  <c r="J83" i="23"/>
  <c r="S81" i="23"/>
  <c r="AK80" i="23"/>
  <c r="V68" i="23"/>
  <c r="L68" i="23"/>
  <c r="M57" i="23" s="1"/>
  <c r="S21" i="23"/>
  <c r="Q14" i="23"/>
  <c r="F99" i="23"/>
  <c r="K82" i="23"/>
  <c r="F83" i="23"/>
  <c r="U66" i="23"/>
  <c r="AL68" i="23"/>
  <c r="AM57" i="23" s="1"/>
  <c r="AG68" i="23"/>
  <c r="T58" i="23"/>
  <c r="L14" i="23"/>
  <c r="G68" i="23"/>
  <c r="G58" i="23"/>
  <c r="Y44" i="23"/>
  <c r="AL46" i="23"/>
  <c r="U44" i="23"/>
  <c r="U46" i="23"/>
  <c r="AF86" i="23"/>
  <c r="F86" i="23"/>
  <c r="F85" i="23"/>
  <c r="L66" i="23"/>
  <c r="J65" i="23"/>
  <c r="J62" i="23"/>
  <c r="S42" i="23"/>
  <c r="AK41" i="23"/>
  <c r="AF43" i="23"/>
  <c r="H14" i="23"/>
  <c r="K9" i="23"/>
  <c r="F13" i="23"/>
  <c r="F10" i="23"/>
  <c r="D68" i="23"/>
  <c r="S56" i="23"/>
  <c r="R44" i="23"/>
  <c r="J43" i="23"/>
  <c r="K41" i="23"/>
  <c r="K37" i="23"/>
  <c r="F18" i="23"/>
  <c r="S13" i="23"/>
  <c r="F56" i="23"/>
  <c r="X53" i="23"/>
  <c r="W42" i="23"/>
  <c r="Y14" i="23"/>
  <c r="W12" i="23"/>
  <c r="AI46" i="23"/>
  <c r="I46" i="23"/>
  <c r="X41" i="23"/>
  <c r="J35" i="23"/>
  <c r="K33" i="23"/>
  <c r="V22" i="23"/>
  <c r="AF21" i="23"/>
  <c r="F21" i="23"/>
  <c r="J12" i="23"/>
  <c r="AF65" i="23"/>
  <c r="I24" i="23" l="1"/>
  <c r="V89" i="23"/>
  <c r="I89" i="23"/>
  <c r="B47" i="23"/>
  <c r="D45" i="23"/>
  <c r="B67" i="23"/>
  <c r="D67" i="23"/>
  <c r="F100" i="23"/>
  <c r="AB9" i="23"/>
  <c r="S100" i="23"/>
  <c r="X86" i="23"/>
  <c r="W14" i="23"/>
  <c r="X98" i="23"/>
  <c r="AN31" i="23"/>
  <c r="G47" i="23"/>
  <c r="R89" i="23"/>
  <c r="J108" i="23"/>
  <c r="F88" i="23"/>
  <c r="H110" i="23"/>
  <c r="AN19" i="23"/>
  <c r="F109" i="23"/>
  <c r="T110" i="23"/>
  <c r="N11" i="23"/>
  <c r="W44" i="23"/>
  <c r="K77" i="23"/>
  <c r="R110" i="23"/>
  <c r="W87" i="23"/>
  <c r="U110" i="23"/>
  <c r="E110" i="23"/>
  <c r="J44" i="23"/>
  <c r="X62" i="23"/>
  <c r="AN9" i="23"/>
  <c r="K98" i="23"/>
  <c r="AB61" i="23"/>
  <c r="K106" i="23"/>
  <c r="U69" i="23"/>
  <c r="X106" i="23"/>
  <c r="I47" i="23"/>
  <c r="K18" i="23"/>
  <c r="V47" i="23"/>
  <c r="J66" i="23"/>
  <c r="O17" i="23"/>
  <c r="AB55" i="23"/>
  <c r="X83" i="23"/>
  <c r="X38" i="23"/>
  <c r="J22" i="23"/>
  <c r="K83" i="23"/>
  <c r="AB37" i="23"/>
  <c r="F87" i="23"/>
  <c r="S87" i="23"/>
  <c r="AK78" i="23"/>
  <c r="AK35" i="23"/>
  <c r="AO35" i="23" s="1"/>
  <c r="AO15" i="23"/>
  <c r="J23" i="23"/>
  <c r="W46" i="23"/>
  <c r="N15" i="23"/>
  <c r="M11" i="23"/>
  <c r="N61" i="23"/>
  <c r="AB59" i="23"/>
  <c r="S44" i="23"/>
  <c r="X10" i="23"/>
  <c r="K32" i="23"/>
  <c r="F44" i="23"/>
  <c r="AN59" i="23"/>
  <c r="O31" i="23"/>
  <c r="W79" i="23"/>
  <c r="J14" i="23"/>
  <c r="J79" i="23"/>
  <c r="M21" i="23"/>
  <c r="AA63" i="23"/>
  <c r="X64" i="23"/>
  <c r="M23" i="23"/>
  <c r="AA31" i="23"/>
  <c r="W22" i="23"/>
  <c r="K16" i="23"/>
  <c r="W36" i="23"/>
  <c r="X77" i="23"/>
  <c r="K12" i="23"/>
  <c r="X78" i="23"/>
  <c r="W23" i="23"/>
  <c r="W24" i="23" s="1"/>
  <c r="AO33" i="23"/>
  <c r="Q110" i="23"/>
  <c r="K104" i="23"/>
  <c r="K102" i="23"/>
  <c r="E69" i="23"/>
  <c r="AJ109" i="23"/>
  <c r="J88" i="23"/>
  <c r="X16" i="23"/>
  <c r="D89" i="23"/>
  <c r="H89" i="23"/>
  <c r="W88" i="23"/>
  <c r="AO53" i="23"/>
  <c r="AA15" i="23"/>
  <c r="AM11" i="23"/>
  <c r="X104" i="23"/>
  <c r="Z41" i="23"/>
  <c r="AM17" i="23"/>
  <c r="AO55" i="23"/>
  <c r="S66" i="23"/>
  <c r="G89" i="23"/>
  <c r="G110" i="23"/>
  <c r="X85" i="23"/>
  <c r="X13" i="23"/>
  <c r="AA13" i="23" s="1"/>
  <c r="Z33" i="23"/>
  <c r="AK57" i="23"/>
  <c r="AN57" i="23" s="1"/>
  <c r="F108" i="23"/>
  <c r="X56" i="23"/>
  <c r="S108" i="23"/>
  <c r="O53" i="23"/>
  <c r="X60" i="23"/>
  <c r="AB19" i="23"/>
  <c r="X12" i="23"/>
  <c r="M17" i="23"/>
  <c r="AM23" i="23"/>
  <c r="X40" i="23"/>
  <c r="J36" i="23"/>
  <c r="Z37" i="23"/>
  <c r="R69" i="23"/>
  <c r="AB11" i="23"/>
  <c r="AM13" i="23"/>
  <c r="M9" i="23"/>
  <c r="W66" i="23"/>
  <c r="K75" i="23"/>
  <c r="AM9" i="23"/>
  <c r="Z35" i="23"/>
  <c r="N59" i="23"/>
  <c r="S36" i="23"/>
  <c r="M19" i="23"/>
  <c r="X75" i="23"/>
  <c r="AM19" i="23"/>
  <c r="AO61" i="23"/>
  <c r="AF109" i="23"/>
  <c r="Z46" i="23"/>
  <c r="Z43" i="23"/>
  <c r="X20" i="23"/>
  <c r="K60" i="23"/>
  <c r="AJ68" i="23"/>
  <c r="AK68" i="23" s="1"/>
  <c r="AN68" i="23" s="1"/>
  <c r="M15" i="23"/>
  <c r="AM15" i="23"/>
  <c r="AK107" i="23"/>
  <c r="AF23" i="23"/>
  <c r="AK23" i="23" s="1"/>
  <c r="K54" i="23"/>
  <c r="Z31" i="23"/>
  <c r="X32" i="23"/>
  <c r="Y47" i="23"/>
  <c r="V69" i="23"/>
  <c r="K81" i="23"/>
  <c r="S109" i="23"/>
  <c r="K20" i="23"/>
  <c r="K57" i="23"/>
  <c r="N57" i="23" s="1"/>
  <c r="X81" i="23"/>
  <c r="N55" i="23"/>
  <c r="AK21" i="23"/>
  <c r="AO21" i="23" s="1"/>
  <c r="AO17" i="23"/>
  <c r="F66" i="23"/>
  <c r="K56" i="23"/>
  <c r="AN39" i="23"/>
  <c r="R24" i="23"/>
  <c r="K85" i="23"/>
  <c r="AK99" i="23"/>
  <c r="K107" i="23"/>
  <c r="X107" i="23"/>
  <c r="O19" i="23"/>
  <c r="U24" i="23"/>
  <c r="S46" i="23"/>
  <c r="K78" i="23"/>
  <c r="E24" i="23"/>
  <c r="X102" i="23"/>
  <c r="E47" i="23"/>
  <c r="K62" i="23"/>
  <c r="X96" i="23"/>
  <c r="K99" i="23"/>
  <c r="S23" i="23"/>
  <c r="X65" i="23"/>
  <c r="T89" i="23"/>
  <c r="W109" i="23"/>
  <c r="I110" i="23"/>
  <c r="W108" i="23"/>
  <c r="D110" i="23"/>
  <c r="V110" i="23"/>
  <c r="J109" i="23"/>
  <c r="Q89" i="23"/>
  <c r="U89" i="23"/>
  <c r="S88" i="23"/>
  <c r="J87" i="23"/>
  <c r="E89" i="23"/>
  <c r="AJ88" i="23"/>
  <c r="H69" i="23"/>
  <c r="S58" i="23"/>
  <c r="F58" i="23"/>
  <c r="AB39" i="23"/>
  <c r="Q47" i="23"/>
  <c r="F36" i="23"/>
  <c r="Z11" i="23"/>
  <c r="Y24" i="23"/>
  <c r="L24" i="23"/>
  <c r="Z23" i="23"/>
  <c r="Z19" i="23"/>
  <c r="Z21" i="23"/>
  <c r="Z17" i="23"/>
  <c r="Z15" i="23"/>
  <c r="H24" i="23"/>
  <c r="N19" i="23"/>
  <c r="K21" i="23"/>
  <c r="N21" i="23" s="1"/>
  <c r="F22" i="23"/>
  <c r="D24" i="23"/>
  <c r="G24" i="23"/>
  <c r="T24" i="23"/>
  <c r="Z13" i="23"/>
  <c r="AA17" i="23"/>
  <c r="X18" i="23"/>
  <c r="AB17" i="23"/>
  <c r="J46" i="23"/>
  <c r="J58" i="23"/>
  <c r="W58" i="23"/>
  <c r="AN11" i="23"/>
  <c r="AO11" i="23"/>
  <c r="AK13" i="23"/>
  <c r="M31" i="23"/>
  <c r="M39" i="23"/>
  <c r="L47" i="23"/>
  <c r="M33" i="23"/>
  <c r="M35" i="23"/>
  <c r="M37" i="23"/>
  <c r="M41" i="23"/>
  <c r="M46" i="23"/>
  <c r="O41" i="23"/>
  <c r="K42" i="23"/>
  <c r="K43" i="23"/>
  <c r="N41" i="23"/>
  <c r="K64" i="23"/>
  <c r="K65" i="23"/>
  <c r="N63" i="23"/>
  <c r="O63" i="23"/>
  <c r="H47" i="23"/>
  <c r="U47" i="23"/>
  <c r="J68" i="23"/>
  <c r="G69" i="23"/>
  <c r="AM59" i="23"/>
  <c r="AM63" i="23"/>
  <c r="AM53" i="23"/>
  <c r="AM61" i="23"/>
  <c r="AM55" i="23"/>
  <c r="AM68" i="23"/>
  <c r="AN37" i="23"/>
  <c r="AO37" i="23"/>
  <c r="W68" i="23"/>
  <c r="S22" i="23"/>
  <c r="Z55" i="23"/>
  <c r="Z59" i="23"/>
  <c r="Z63" i="23"/>
  <c r="Z53" i="23"/>
  <c r="Y69" i="23"/>
  <c r="Z61" i="23"/>
  <c r="Z68" i="23"/>
  <c r="I69" i="23"/>
  <c r="AF88" i="23"/>
  <c r="X57" i="23"/>
  <c r="D69" i="23"/>
  <c r="F68" i="23"/>
  <c r="AM33" i="23"/>
  <c r="AM37" i="23"/>
  <c r="AM41" i="23"/>
  <c r="AM31" i="23"/>
  <c r="AM35" i="23"/>
  <c r="AM39" i="23"/>
  <c r="AM46" i="23"/>
  <c r="AN63" i="23"/>
  <c r="AO63" i="23"/>
  <c r="AK65" i="23"/>
  <c r="AJ46" i="23"/>
  <c r="AM65" i="23"/>
  <c r="X99" i="23"/>
  <c r="K10" i="23"/>
  <c r="N9" i="23"/>
  <c r="O9" i="23"/>
  <c r="K13" i="23"/>
  <c r="K40" i="23"/>
  <c r="N39" i="23"/>
  <c r="O39" i="23"/>
  <c r="AN41" i="23"/>
  <c r="AO41" i="23"/>
  <c r="AK43" i="23"/>
  <c r="K34" i="23"/>
  <c r="K35" i="23"/>
  <c r="N33" i="23"/>
  <c r="O33" i="23"/>
  <c r="S14" i="23"/>
  <c r="T69" i="23"/>
  <c r="X35" i="23"/>
  <c r="AA33" i="23"/>
  <c r="X34" i="23"/>
  <c r="AB33" i="23"/>
  <c r="Z57" i="23"/>
  <c r="F46" i="23"/>
  <c r="D47" i="23"/>
  <c r="K96" i="23"/>
  <c r="AK86" i="23"/>
  <c r="AA53" i="23"/>
  <c r="X54" i="23"/>
  <c r="AB53" i="23"/>
  <c r="S68" i="23"/>
  <c r="Q69" i="23"/>
  <c r="X43" i="23"/>
  <c r="AA41" i="23"/>
  <c r="X42" i="23"/>
  <c r="AB41" i="23"/>
  <c r="O37" i="23"/>
  <c r="K38" i="23"/>
  <c r="N37" i="23"/>
  <c r="F14" i="23"/>
  <c r="AM43" i="23"/>
  <c r="M61" i="23"/>
  <c r="L69" i="23"/>
  <c r="M55" i="23"/>
  <c r="M59" i="23"/>
  <c r="M63" i="23"/>
  <c r="M53" i="23"/>
  <c r="M65" i="23"/>
  <c r="M68" i="23"/>
  <c r="X21" i="23"/>
  <c r="K86" i="23"/>
  <c r="F79" i="23"/>
  <c r="AK109" i="23" l="1"/>
  <c r="X87" i="23"/>
  <c r="K87" i="23"/>
  <c r="S110" i="23"/>
  <c r="K88" i="23"/>
  <c r="K58" i="23"/>
  <c r="X79" i="23"/>
  <c r="AN35" i="23"/>
  <c r="W47" i="23"/>
  <c r="J24" i="23"/>
  <c r="K23" i="23"/>
  <c r="N23" i="23" s="1"/>
  <c r="O21" i="23"/>
  <c r="X88" i="23"/>
  <c r="J47" i="23"/>
  <c r="X46" i="23"/>
  <c r="AA46" i="23" s="1"/>
  <c r="AN21" i="23"/>
  <c r="W69" i="23"/>
  <c r="W89" i="23"/>
  <c r="J89" i="23"/>
  <c r="AO57" i="23"/>
  <c r="K79" i="23"/>
  <c r="J110" i="23"/>
  <c r="AB13" i="23"/>
  <c r="X14" i="23"/>
  <c r="F110" i="23"/>
  <c r="O57" i="23"/>
  <c r="S24" i="23"/>
  <c r="X109" i="23"/>
  <c r="F24" i="23"/>
  <c r="X100" i="23"/>
  <c r="X23" i="23"/>
  <c r="X24" i="23" s="1"/>
  <c r="K108" i="23"/>
  <c r="S47" i="23"/>
  <c r="AO68" i="23"/>
  <c r="W110" i="23"/>
  <c r="X108" i="23"/>
  <c r="AA65" i="23"/>
  <c r="AB65" i="23"/>
  <c r="K109" i="23"/>
  <c r="F89" i="23"/>
  <c r="F47" i="23"/>
  <c r="K46" i="23"/>
  <c r="X36" i="23"/>
  <c r="AA35" i="23"/>
  <c r="AB35" i="23"/>
  <c r="AK46" i="23"/>
  <c r="AN13" i="23"/>
  <c r="AO13" i="23"/>
  <c r="O35" i="23"/>
  <c r="K36" i="23"/>
  <c r="N35" i="23"/>
  <c r="X44" i="23"/>
  <c r="AA43" i="23"/>
  <c r="AB43" i="23"/>
  <c r="J69" i="23"/>
  <c r="N43" i="23"/>
  <c r="K44" i="23"/>
  <c r="O43" i="23"/>
  <c r="X68" i="23"/>
  <c r="S69" i="23"/>
  <c r="AN23" i="23"/>
  <c r="AO23" i="23"/>
  <c r="N13" i="23"/>
  <c r="K14" i="23"/>
  <c r="O13" i="23"/>
  <c r="AB21" i="23"/>
  <c r="X22" i="23"/>
  <c r="AA21" i="23"/>
  <c r="AN65" i="23"/>
  <c r="AO65" i="23"/>
  <c r="X66" i="23"/>
  <c r="K100" i="23"/>
  <c r="F69" i="23"/>
  <c r="K68" i="23"/>
  <c r="AK88" i="23"/>
  <c r="S89" i="23"/>
  <c r="AN43" i="23"/>
  <c r="AO43" i="23"/>
  <c r="X58" i="23"/>
  <c r="AA57" i="23"/>
  <c r="AB57" i="23"/>
  <c r="N65" i="23"/>
  <c r="K66" i="23"/>
  <c r="O65" i="23"/>
  <c r="K22" i="23"/>
  <c r="X110" i="23" l="1"/>
  <c r="K89" i="23"/>
  <c r="X89" i="23"/>
  <c r="O23" i="23"/>
  <c r="AB46" i="23"/>
  <c r="X47" i="23"/>
  <c r="K110" i="23"/>
  <c r="AB23" i="23"/>
  <c r="AA23" i="23"/>
  <c r="K24" i="23"/>
  <c r="AN46" i="23"/>
  <c r="AO46" i="23"/>
  <c r="K69" i="23"/>
  <c r="N68" i="23"/>
  <c r="O68" i="23"/>
  <c r="N46" i="23"/>
  <c r="K47" i="23"/>
  <c r="O46" i="23"/>
  <c r="X69" i="23"/>
  <c r="AA68" i="23"/>
  <c r="AB68" i="23"/>
  <c r="Y197" i="16" l="1"/>
  <c r="V197" i="16"/>
  <c r="U197" i="16"/>
  <c r="T197" i="16"/>
  <c r="R197" i="16"/>
  <c r="Q197" i="16"/>
  <c r="Y195" i="16"/>
  <c r="V195" i="16"/>
  <c r="U195" i="16"/>
  <c r="T195" i="16"/>
  <c r="R195" i="16"/>
  <c r="Q195" i="16"/>
  <c r="Y193" i="16"/>
  <c r="V193" i="16"/>
  <c r="U193" i="16"/>
  <c r="T193" i="16"/>
  <c r="R193" i="16"/>
  <c r="Q193" i="16"/>
  <c r="Y191" i="16"/>
  <c r="V191" i="16"/>
  <c r="U191" i="16"/>
  <c r="T191" i="16"/>
  <c r="R191" i="16"/>
  <c r="Q191" i="16"/>
  <c r="Y189" i="16"/>
  <c r="V189" i="16"/>
  <c r="U189" i="16"/>
  <c r="T189" i="16"/>
  <c r="R189" i="16"/>
  <c r="Q189" i="16"/>
  <c r="Y187" i="16"/>
  <c r="V187" i="16"/>
  <c r="U187" i="16"/>
  <c r="T187" i="16"/>
  <c r="R187" i="16"/>
  <c r="Q187" i="16"/>
  <c r="Y185" i="16"/>
  <c r="V185" i="16"/>
  <c r="U185" i="16"/>
  <c r="T185" i="16"/>
  <c r="R185" i="16"/>
  <c r="Q185" i="16"/>
  <c r="Y183" i="16"/>
  <c r="V183" i="16"/>
  <c r="U183" i="16"/>
  <c r="T183" i="16"/>
  <c r="R183" i="16"/>
  <c r="Q183" i="16"/>
  <c r="Y181" i="16"/>
  <c r="V181" i="16"/>
  <c r="U181" i="16"/>
  <c r="T181" i="16"/>
  <c r="R181" i="16"/>
  <c r="Q181" i="16"/>
  <c r="Y179" i="16"/>
  <c r="V179" i="16"/>
  <c r="U179" i="16"/>
  <c r="T179" i="16"/>
  <c r="R179" i="16"/>
  <c r="Q179" i="16"/>
  <c r="Y177" i="16"/>
  <c r="V177" i="16"/>
  <c r="U177" i="16"/>
  <c r="T177" i="16"/>
  <c r="R177" i="16"/>
  <c r="Q177" i="16"/>
  <c r="Y175" i="16"/>
  <c r="V175" i="16"/>
  <c r="U175" i="16"/>
  <c r="T175" i="16"/>
  <c r="R175" i="16"/>
  <c r="Q175" i="16"/>
  <c r="Y173" i="16"/>
  <c r="V173" i="16"/>
  <c r="U173" i="16"/>
  <c r="T173" i="16"/>
  <c r="R173" i="16"/>
  <c r="Q173" i="16"/>
  <c r="Y171" i="16"/>
  <c r="V171" i="16"/>
  <c r="U171" i="16"/>
  <c r="T171" i="16"/>
  <c r="R171" i="16"/>
  <c r="Q171" i="16"/>
  <c r="Y169" i="16"/>
  <c r="V169" i="16"/>
  <c r="U169" i="16"/>
  <c r="T169" i="16"/>
  <c r="R169" i="16"/>
  <c r="Q169" i="16"/>
  <c r="Y162" i="16"/>
  <c r="V162" i="16"/>
  <c r="U162" i="16"/>
  <c r="T162" i="16"/>
  <c r="R162" i="16"/>
  <c r="Q162" i="16"/>
  <c r="Y160" i="16"/>
  <c r="V160" i="16"/>
  <c r="U160" i="16"/>
  <c r="T160" i="16"/>
  <c r="R160" i="16"/>
  <c r="Q160" i="16"/>
  <c r="Y158" i="16"/>
  <c r="V158" i="16"/>
  <c r="U158" i="16"/>
  <c r="T158" i="16"/>
  <c r="R158" i="16"/>
  <c r="Q158" i="16"/>
  <c r="Y156" i="16"/>
  <c r="V156" i="16"/>
  <c r="U156" i="16"/>
  <c r="T156" i="16"/>
  <c r="R156" i="16"/>
  <c r="Q156" i="16"/>
  <c r="Y154" i="16"/>
  <c r="V154" i="16"/>
  <c r="U154" i="16"/>
  <c r="T154" i="16"/>
  <c r="R154" i="16"/>
  <c r="Q154" i="16"/>
  <c r="Y152" i="16"/>
  <c r="V152" i="16"/>
  <c r="U152" i="16"/>
  <c r="T152" i="16"/>
  <c r="R152" i="16"/>
  <c r="Q152" i="16"/>
  <c r="Y150" i="16"/>
  <c r="V150" i="16"/>
  <c r="U150" i="16"/>
  <c r="T150" i="16"/>
  <c r="R150" i="16"/>
  <c r="Q150" i="16"/>
  <c r="Y148" i="16"/>
  <c r="V148" i="16"/>
  <c r="U148" i="16"/>
  <c r="T148" i="16"/>
  <c r="R148" i="16"/>
  <c r="Q148" i="16"/>
  <c r="Y146" i="16"/>
  <c r="V146" i="16"/>
  <c r="U146" i="16"/>
  <c r="T146" i="16"/>
  <c r="R146" i="16"/>
  <c r="Q146" i="16"/>
  <c r="F129" i="16"/>
  <c r="AG137" i="16"/>
  <c r="AL133" i="16"/>
  <c r="G125" i="16"/>
  <c r="AL117" i="16"/>
  <c r="AJ197" i="16"/>
  <c r="AJ195" i="16"/>
  <c r="AJ189" i="16"/>
  <c r="AJ187" i="16"/>
  <c r="AF181" i="16"/>
  <c r="AJ173" i="16"/>
  <c r="AF173" i="16"/>
  <c r="AJ171" i="16"/>
  <c r="AJ162" i="16"/>
  <c r="AF160" i="16"/>
  <c r="AJ154" i="16"/>
  <c r="AJ152" i="16"/>
  <c r="AJ150" i="16"/>
  <c r="AF139" i="16"/>
  <c r="AF133" i="16"/>
  <c r="AJ131" i="16"/>
  <c r="AF123" i="16"/>
  <c r="AJ115" i="16"/>
  <c r="W191" i="16"/>
  <c r="W185" i="16"/>
  <c r="S185" i="16"/>
  <c r="S181" i="16"/>
  <c r="S177" i="16"/>
  <c r="W175" i="16"/>
  <c r="W173" i="16"/>
  <c r="W169" i="16"/>
  <c r="S169" i="16"/>
  <c r="W135" i="16"/>
  <c r="S129" i="16"/>
  <c r="S119" i="16"/>
  <c r="S117" i="16"/>
  <c r="W115" i="16"/>
  <c r="S115" i="16"/>
  <c r="J195" i="16"/>
  <c r="F195" i="16"/>
  <c r="F187" i="16"/>
  <c r="F183" i="16"/>
  <c r="J179" i="16"/>
  <c r="F179" i="16"/>
  <c r="J175" i="16"/>
  <c r="J171" i="16"/>
  <c r="J169" i="16"/>
  <c r="J162" i="16"/>
  <c r="J160" i="16"/>
  <c r="J158" i="16"/>
  <c r="F156" i="16"/>
  <c r="J154" i="16"/>
  <c r="J150" i="16"/>
  <c r="F137" i="16"/>
  <c r="J135" i="16"/>
  <c r="F135" i="16"/>
  <c r="F127" i="16"/>
  <c r="F119" i="16"/>
  <c r="J117" i="16"/>
  <c r="F117" i="16"/>
  <c r="F113" i="16"/>
  <c r="AJ36" i="16"/>
  <c r="D32" i="16"/>
  <c r="J30" i="16"/>
  <c r="AF28" i="16"/>
  <c r="AL21" i="16"/>
  <c r="AI23" i="16"/>
  <c r="AH23" i="16"/>
  <c r="AL13" i="16"/>
  <c r="E96" i="16"/>
  <c r="D102" i="16"/>
  <c r="Q100" i="16"/>
  <c r="E100" i="16"/>
  <c r="R98" i="16"/>
  <c r="V98" i="16"/>
  <c r="U98" i="16"/>
  <c r="T98" i="16"/>
  <c r="E98" i="16"/>
  <c r="Q98" i="16"/>
  <c r="I98" i="16"/>
  <c r="H98" i="16"/>
  <c r="G98" i="16"/>
  <c r="D98" i="16"/>
  <c r="V94" i="16"/>
  <c r="V77" i="16"/>
  <c r="U77" i="16"/>
  <c r="T77" i="16"/>
  <c r="R77" i="16"/>
  <c r="I77" i="16"/>
  <c r="H77" i="16"/>
  <c r="G77" i="16"/>
  <c r="D77" i="16"/>
  <c r="L58" i="16"/>
  <c r="D58" i="16"/>
  <c r="Y56" i="16"/>
  <c r="Q56" i="16"/>
  <c r="E56" i="16"/>
  <c r="T56" i="16"/>
  <c r="V56" i="16"/>
  <c r="U56" i="16"/>
  <c r="R56" i="16"/>
  <c r="L56" i="16"/>
  <c r="I56" i="16"/>
  <c r="G56" i="16"/>
  <c r="D56" i="16"/>
  <c r="U52" i="16"/>
  <c r="I52" i="16"/>
  <c r="D38" i="16"/>
  <c r="Y36" i="16"/>
  <c r="Q36" i="16"/>
  <c r="E36" i="16"/>
  <c r="R34" i="16"/>
  <c r="V34" i="16"/>
  <c r="L34" i="16"/>
  <c r="U34" i="16"/>
  <c r="T34" i="16"/>
  <c r="D34" i="16"/>
  <c r="I34" i="16"/>
  <c r="H34" i="16"/>
  <c r="G34" i="16"/>
  <c r="E34" i="16"/>
  <c r="V30" i="16"/>
  <c r="L17" i="16"/>
  <c r="D17" i="16"/>
  <c r="Y15" i="16"/>
  <c r="Q15" i="16"/>
  <c r="E15" i="16"/>
  <c r="V15" i="16"/>
  <c r="U15" i="16"/>
  <c r="T15" i="16"/>
  <c r="R15" i="16"/>
  <c r="L15" i="16"/>
  <c r="I15" i="16"/>
  <c r="H15" i="16"/>
  <c r="G15" i="16"/>
  <c r="D15" i="16"/>
  <c r="U11" i="16"/>
  <c r="D83" i="16"/>
  <c r="J79" i="16"/>
  <c r="D75" i="16"/>
  <c r="F71" i="16"/>
  <c r="V104" i="16"/>
  <c r="T104" i="16"/>
  <c r="W100" i="16"/>
  <c r="W94" i="16"/>
  <c r="R83" i="16"/>
  <c r="U75" i="16"/>
  <c r="T54" i="16"/>
  <c r="W52" i="16"/>
  <c r="W50" i="16"/>
  <c r="V32" i="16"/>
  <c r="U32" i="16"/>
  <c r="W30" i="16"/>
  <c r="AI104" i="16"/>
  <c r="AJ102" i="16"/>
  <c r="AF100" i="16"/>
  <c r="AJ94" i="16"/>
  <c r="AF94" i="16"/>
  <c r="AJ92" i="16"/>
  <c r="AF92" i="16"/>
  <c r="AI83" i="16"/>
  <c r="AJ79" i="16"/>
  <c r="AF79" i="16"/>
  <c r="AJ77" i="16"/>
  <c r="AF77" i="16"/>
  <c r="AH75" i="16"/>
  <c r="AE75" i="16"/>
  <c r="AJ73" i="16"/>
  <c r="AF73" i="16"/>
  <c r="AJ71" i="16"/>
  <c r="AF71" i="16"/>
  <c r="AL62" i="16"/>
  <c r="AI62" i="16"/>
  <c r="AH62" i="16"/>
  <c r="AI40" i="16"/>
  <c r="AL32" i="16"/>
  <c r="AD32" i="16"/>
  <c r="T21" i="16"/>
  <c r="V13" i="16"/>
  <c r="J19" i="16"/>
  <c r="J17" i="16"/>
  <c r="Y19" i="16"/>
  <c r="V19" i="16"/>
  <c r="U19" i="16"/>
  <c r="T19" i="16"/>
  <c r="R19" i="16"/>
  <c r="Q19" i="16"/>
  <c r="Y17" i="16"/>
  <c r="V17" i="16"/>
  <c r="U17" i="16"/>
  <c r="T17" i="16"/>
  <c r="R17" i="16"/>
  <c r="Q17" i="16"/>
  <c r="Y13" i="16"/>
  <c r="Y11" i="16"/>
  <c r="V11" i="16"/>
  <c r="T11" i="16"/>
  <c r="R11" i="16"/>
  <c r="Q11" i="16"/>
  <c r="Y9" i="16"/>
  <c r="V9" i="16"/>
  <c r="U9" i="16"/>
  <c r="T9" i="16"/>
  <c r="R9" i="16"/>
  <c r="Q9" i="16"/>
  <c r="Y40" i="16"/>
  <c r="R40" i="16"/>
  <c r="Y38" i="16"/>
  <c r="V38" i="16"/>
  <c r="U38" i="16"/>
  <c r="T38" i="16"/>
  <c r="R38" i="16"/>
  <c r="Q38" i="16"/>
  <c r="V36" i="16"/>
  <c r="U36" i="16"/>
  <c r="T36" i="16"/>
  <c r="R36" i="16"/>
  <c r="T32" i="16"/>
  <c r="Y30" i="16"/>
  <c r="U30" i="16"/>
  <c r="T30" i="16"/>
  <c r="R30" i="16"/>
  <c r="Q30" i="16"/>
  <c r="Y28" i="16"/>
  <c r="V28" i="16"/>
  <c r="U28" i="16"/>
  <c r="T28" i="16"/>
  <c r="R28" i="16"/>
  <c r="Q28" i="16"/>
  <c r="Y60" i="16"/>
  <c r="V60" i="16"/>
  <c r="U60" i="16"/>
  <c r="T60" i="16"/>
  <c r="R60" i="16"/>
  <c r="Q60" i="16"/>
  <c r="Y58" i="16"/>
  <c r="V58" i="16"/>
  <c r="U58" i="16"/>
  <c r="T58" i="16"/>
  <c r="R58" i="16"/>
  <c r="Q58" i="16"/>
  <c r="Y52" i="16"/>
  <c r="V52" i="16"/>
  <c r="T52" i="16"/>
  <c r="R52" i="16"/>
  <c r="Q52" i="16"/>
  <c r="Y50" i="16"/>
  <c r="V50" i="16"/>
  <c r="U50" i="16"/>
  <c r="T50" i="16"/>
  <c r="R50" i="16"/>
  <c r="Q50" i="16"/>
  <c r="V81" i="16"/>
  <c r="U81" i="16"/>
  <c r="T81" i="16"/>
  <c r="R81" i="16"/>
  <c r="Q81" i="16"/>
  <c r="V79" i="16"/>
  <c r="U79" i="16"/>
  <c r="T79" i="16"/>
  <c r="R79" i="16"/>
  <c r="Q79" i="16"/>
  <c r="Q77" i="16"/>
  <c r="V73" i="16"/>
  <c r="U73" i="16"/>
  <c r="T73" i="16"/>
  <c r="R73" i="16"/>
  <c r="Q73" i="16"/>
  <c r="V71" i="16"/>
  <c r="U71" i="16"/>
  <c r="T71" i="16"/>
  <c r="R71" i="16"/>
  <c r="Q71" i="16"/>
  <c r="V102" i="16"/>
  <c r="U102" i="16"/>
  <c r="T102" i="16"/>
  <c r="R102" i="16"/>
  <c r="Q102" i="16"/>
  <c r="V100" i="16"/>
  <c r="U100" i="16"/>
  <c r="T100" i="16"/>
  <c r="R100" i="16"/>
  <c r="U94" i="16"/>
  <c r="T94" i="16"/>
  <c r="R94" i="16"/>
  <c r="Q94" i="16"/>
  <c r="V92" i="16"/>
  <c r="U92" i="16"/>
  <c r="T92" i="16"/>
  <c r="R92" i="16"/>
  <c r="Q92" i="16"/>
  <c r="V139" i="16"/>
  <c r="U139" i="16"/>
  <c r="T139" i="16"/>
  <c r="R139" i="16"/>
  <c r="Q139" i="16"/>
  <c r="Y137" i="16"/>
  <c r="V137" i="16"/>
  <c r="U137" i="16"/>
  <c r="T137" i="16"/>
  <c r="R137" i="16"/>
  <c r="Q137" i="16"/>
  <c r="Y135" i="16"/>
  <c r="V135" i="16"/>
  <c r="U135" i="16"/>
  <c r="T135" i="16"/>
  <c r="R135" i="16"/>
  <c r="Q135" i="16"/>
  <c r="Y133" i="16"/>
  <c r="V133" i="16"/>
  <c r="U133" i="16"/>
  <c r="T133" i="16"/>
  <c r="R133" i="16"/>
  <c r="Q133" i="16"/>
  <c r="V131" i="16"/>
  <c r="U131" i="16"/>
  <c r="R131" i="16"/>
  <c r="Q131" i="16"/>
  <c r="V129" i="16"/>
  <c r="U129" i="16"/>
  <c r="T129" i="16"/>
  <c r="R129" i="16"/>
  <c r="Q129" i="16"/>
  <c r="V127" i="16"/>
  <c r="U127" i="16"/>
  <c r="T127" i="16"/>
  <c r="R127" i="16"/>
  <c r="Q127" i="16"/>
  <c r="V125" i="16"/>
  <c r="U125" i="16"/>
  <c r="T125" i="16"/>
  <c r="R125" i="16"/>
  <c r="Q125" i="16"/>
  <c r="V123" i="16"/>
  <c r="U123" i="16"/>
  <c r="T123" i="16"/>
  <c r="R123" i="16"/>
  <c r="Q123" i="16"/>
  <c r="Y121" i="16"/>
  <c r="V121" i="16"/>
  <c r="U121" i="16"/>
  <c r="T121" i="16"/>
  <c r="R121" i="16"/>
  <c r="Q121" i="16"/>
  <c r="Y119" i="16"/>
  <c r="V119" i="16"/>
  <c r="U119" i="16"/>
  <c r="T119" i="16"/>
  <c r="R119" i="16"/>
  <c r="Q119" i="16"/>
  <c r="Y117" i="16"/>
  <c r="V117" i="16"/>
  <c r="U117" i="16"/>
  <c r="T117" i="16"/>
  <c r="R117" i="16"/>
  <c r="Q117" i="16"/>
  <c r="V115" i="16"/>
  <c r="U115" i="16"/>
  <c r="R115" i="16"/>
  <c r="Q115" i="16"/>
  <c r="V113" i="16"/>
  <c r="U113" i="16"/>
  <c r="T113" i="16"/>
  <c r="R113" i="16"/>
  <c r="Q113" i="16"/>
  <c r="Y111" i="16"/>
  <c r="V111" i="16"/>
  <c r="U111" i="16"/>
  <c r="T111" i="16"/>
  <c r="R111" i="16"/>
  <c r="Q111" i="16"/>
  <c r="AL197" i="16"/>
  <c r="AI197" i="16"/>
  <c r="AH197" i="16"/>
  <c r="AG197" i="16"/>
  <c r="AE197" i="16"/>
  <c r="AD197" i="16"/>
  <c r="AL195" i="16"/>
  <c r="AI195" i="16"/>
  <c r="AH195" i="16"/>
  <c r="AG195" i="16"/>
  <c r="AE195" i="16"/>
  <c r="AD195" i="16"/>
  <c r="AL193" i="16"/>
  <c r="AJ193" i="16"/>
  <c r="AI193" i="16"/>
  <c r="AH193" i="16"/>
  <c r="AG193" i="16"/>
  <c r="AE193" i="16"/>
  <c r="AD193" i="16"/>
  <c r="AL191" i="16"/>
  <c r="AJ191" i="16"/>
  <c r="AI191" i="16"/>
  <c r="AH191" i="16"/>
  <c r="AG191" i="16"/>
  <c r="AF191" i="16"/>
  <c r="AE191" i="16"/>
  <c r="AD191" i="16"/>
  <c r="AL189" i="16"/>
  <c r="AI189" i="16"/>
  <c r="AH189" i="16"/>
  <c r="AG189" i="16"/>
  <c r="AE189" i="16"/>
  <c r="AD189" i="16"/>
  <c r="AL187" i="16"/>
  <c r="AI187" i="16"/>
  <c r="AH187" i="16"/>
  <c r="AG187" i="16"/>
  <c r="AE187" i="16"/>
  <c r="AD187" i="16"/>
  <c r="AL185" i="16"/>
  <c r="AI185" i="16"/>
  <c r="AH185" i="16"/>
  <c r="AG185" i="16"/>
  <c r="AF185" i="16"/>
  <c r="AE185" i="16"/>
  <c r="AD185" i="16"/>
  <c r="AL183" i="16"/>
  <c r="AJ183" i="16"/>
  <c r="AI183" i="16"/>
  <c r="AH183" i="16"/>
  <c r="AG183" i="16"/>
  <c r="AF183" i="16"/>
  <c r="AE183" i="16"/>
  <c r="AD183" i="16"/>
  <c r="AL181" i="16"/>
  <c r="AJ181" i="16"/>
  <c r="AI181" i="16"/>
  <c r="AH181" i="16"/>
  <c r="AG181" i="16"/>
  <c r="AE181" i="16"/>
  <c r="AD181" i="16"/>
  <c r="AL179" i="16"/>
  <c r="AJ179" i="16"/>
  <c r="AI179" i="16"/>
  <c r="AH179" i="16"/>
  <c r="AG179" i="16"/>
  <c r="AF179" i="16"/>
  <c r="AE179" i="16"/>
  <c r="AD179" i="16"/>
  <c r="AL177" i="16"/>
  <c r="AI177" i="16"/>
  <c r="AH177" i="16"/>
  <c r="AG177" i="16"/>
  <c r="AE177" i="16"/>
  <c r="AD177" i="16"/>
  <c r="AL175" i="16"/>
  <c r="AI175" i="16"/>
  <c r="AH175" i="16"/>
  <c r="AG175" i="16"/>
  <c r="AE175" i="16"/>
  <c r="AD175" i="16"/>
  <c r="AL173" i="16"/>
  <c r="AI173" i="16"/>
  <c r="AH173" i="16"/>
  <c r="AG173" i="16"/>
  <c r="AE173" i="16"/>
  <c r="AD173" i="16"/>
  <c r="AL171" i="16"/>
  <c r="AI171" i="16"/>
  <c r="AH171" i="16"/>
  <c r="AG171" i="16"/>
  <c r="AF171" i="16"/>
  <c r="AE171" i="16"/>
  <c r="AD171" i="16"/>
  <c r="AL169" i="16"/>
  <c r="AJ169" i="16"/>
  <c r="AI169" i="16"/>
  <c r="AH169" i="16"/>
  <c r="AG169" i="16"/>
  <c r="AE169" i="16"/>
  <c r="AD169" i="16"/>
  <c r="AL162" i="16"/>
  <c r="AI162" i="16"/>
  <c r="AH162" i="16"/>
  <c r="AG162" i="16"/>
  <c r="AE162" i="16"/>
  <c r="AD162" i="16"/>
  <c r="AL160" i="16"/>
  <c r="AI160" i="16"/>
  <c r="AH160" i="16"/>
  <c r="AG160" i="16"/>
  <c r="AE160" i="16"/>
  <c r="AD160" i="16"/>
  <c r="AL158" i="16"/>
  <c r="AJ158" i="16"/>
  <c r="AI158" i="16"/>
  <c r="AH158" i="16"/>
  <c r="AG158" i="16"/>
  <c r="AE158" i="16"/>
  <c r="AD158" i="16"/>
  <c r="AL156" i="16"/>
  <c r="AJ156" i="16"/>
  <c r="AI156" i="16"/>
  <c r="AH156" i="16"/>
  <c r="AG156" i="16"/>
  <c r="AE156" i="16"/>
  <c r="AD156" i="16"/>
  <c r="AL154" i="16"/>
  <c r="AI154" i="16"/>
  <c r="AH154" i="16"/>
  <c r="AG154" i="16"/>
  <c r="AE154" i="16"/>
  <c r="AD154" i="16"/>
  <c r="AL152" i="16"/>
  <c r="AI152" i="16"/>
  <c r="AH152" i="16"/>
  <c r="AG152" i="16"/>
  <c r="AE152" i="16"/>
  <c r="AD152" i="16"/>
  <c r="AL150" i="16"/>
  <c r="AI150" i="16"/>
  <c r="AH150" i="16"/>
  <c r="AG150" i="16"/>
  <c r="AE150" i="16"/>
  <c r="AD150" i="16"/>
  <c r="AL148" i="16"/>
  <c r="AI148" i="16"/>
  <c r="AH148" i="16"/>
  <c r="AG148" i="16"/>
  <c r="AE148" i="16"/>
  <c r="AD148" i="16"/>
  <c r="AL146" i="16"/>
  <c r="AI146" i="16"/>
  <c r="AH146" i="16"/>
  <c r="AG146" i="16"/>
  <c r="AE146" i="16"/>
  <c r="AD146" i="16"/>
  <c r="AL139" i="16"/>
  <c r="AJ139" i="16"/>
  <c r="AI139" i="16"/>
  <c r="AH139" i="16"/>
  <c r="AG139" i="16"/>
  <c r="AE139" i="16"/>
  <c r="AD139" i="16"/>
  <c r="AI137" i="16"/>
  <c r="AH137" i="16"/>
  <c r="AE137" i="16"/>
  <c r="AD137" i="16"/>
  <c r="AI135" i="16"/>
  <c r="AH135" i="16"/>
  <c r="AG135" i="16"/>
  <c r="AE135" i="16"/>
  <c r="AD135" i="16"/>
  <c r="AJ133" i="16"/>
  <c r="AI133" i="16"/>
  <c r="AH133" i="16"/>
  <c r="AG133" i="16"/>
  <c r="AE133" i="16"/>
  <c r="AD133" i="16"/>
  <c r="AI131" i="16"/>
  <c r="AH131" i="16"/>
  <c r="AG131" i="16"/>
  <c r="AE131" i="16"/>
  <c r="AD131" i="16"/>
  <c r="AI129" i="16"/>
  <c r="AH129" i="16"/>
  <c r="AG129" i="16"/>
  <c r="AE129" i="16"/>
  <c r="AD129" i="16"/>
  <c r="AL127" i="16"/>
  <c r="AI127" i="16"/>
  <c r="AH127" i="16"/>
  <c r="AG127" i="16"/>
  <c r="AE127" i="16"/>
  <c r="AD127" i="16"/>
  <c r="AL125" i="16"/>
  <c r="AJ125" i="16"/>
  <c r="AI125" i="16"/>
  <c r="AH125" i="16"/>
  <c r="AG125" i="16"/>
  <c r="AE125" i="16"/>
  <c r="AD125" i="16"/>
  <c r="AL123" i="16"/>
  <c r="AI123" i="16"/>
  <c r="AH123" i="16"/>
  <c r="AG123" i="16"/>
  <c r="AE123" i="16"/>
  <c r="AD123" i="16"/>
  <c r="AI121" i="16"/>
  <c r="AH121" i="16"/>
  <c r="AE121" i="16"/>
  <c r="AD121" i="16"/>
  <c r="AI119" i="16"/>
  <c r="AH119" i="16"/>
  <c r="AG119" i="16"/>
  <c r="AE119" i="16"/>
  <c r="AD119" i="16"/>
  <c r="AI117" i="16"/>
  <c r="AH117" i="16"/>
  <c r="AG117" i="16"/>
  <c r="AE117" i="16"/>
  <c r="AD117" i="16"/>
  <c r="AL115" i="16"/>
  <c r="AI115" i="16"/>
  <c r="AH115" i="16"/>
  <c r="AG115" i="16"/>
  <c r="AE115" i="16"/>
  <c r="AD115" i="16"/>
  <c r="AI113" i="16"/>
  <c r="AH113" i="16"/>
  <c r="AG113" i="16"/>
  <c r="AE113" i="16"/>
  <c r="AD113" i="16"/>
  <c r="AL111" i="16"/>
  <c r="AI111" i="16"/>
  <c r="AH111" i="16"/>
  <c r="AG111" i="16"/>
  <c r="AE111" i="16"/>
  <c r="AD111" i="16"/>
  <c r="AI102" i="16"/>
  <c r="AH102" i="16"/>
  <c r="AG102" i="16"/>
  <c r="AE102" i="16"/>
  <c r="AD102" i="16"/>
  <c r="AJ100" i="16"/>
  <c r="AI100" i="16"/>
  <c r="AH100" i="16"/>
  <c r="AG100" i="16"/>
  <c r="AE100" i="16"/>
  <c r="AD100" i="16"/>
  <c r="AJ98" i="16"/>
  <c r="AI98" i="16"/>
  <c r="AH98" i="16"/>
  <c r="AG98" i="16"/>
  <c r="AE98" i="16"/>
  <c r="AD98" i="16"/>
  <c r="AD96" i="16"/>
  <c r="AI94" i="16"/>
  <c r="AH94" i="16"/>
  <c r="AG94" i="16"/>
  <c r="AE94" i="16"/>
  <c r="AD94" i="16"/>
  <c r="AI92" i="16"/>
  <c r="AH92" i="16"/>
  <c r="AG92" i="16"/>
  <c r="AE92" i="16"/>
  <c r="AD92" i="16"/>
  <c r="AJ81" i="16"/>
  <c r="AI81" i="16"/>
  <c r="AH81" i="16"/>
  <c r="AG81" i="16"/>
  <c r="AF81" i="16"/>
  <c r="AE81" i="16"/>
  <c r="AD81" i="16"/>
  <c r="AI79" i="16"/>
  <c r="AH79" i="16"/>
  <c r="AG79" i="16"/>
  <c r="AE79" i="16"/>
  <c r="AD79" i="16"/>
  <c r="AI77" i="16"/>
  <c r="AH77" i="16"/>
  <c r="AG77" i="16"/>
  <c r="AE77" i="16"/>
  <c r="AD77" i="16"/>
  <c r="AI73" i="16"/>
  <c r="AH73" i="16"/>
  <c r="AG73" i="16"/>
  <c r="AE73" i="16"/>
  <c r="AD73" i="16"/>
  <c r="AI71" i="16"/>
  <c r="AH71" i="16"/>
  <c r="AG71" i="16"/>
  <c r="AE71" i="16"/>
  <c r="AD71" i="16"/>
  <c r="AG62" i="16"/>
  <c r="AE62" i="16"/>
  <c r="AL60" i="16"/>
  <c r="AI60" i="16"/>
  <c r="AH60" i="16"/>
  <c r="AG60" i="16"/>
  <c r="AE60" i="16"/>
  <c r="AD60" i="16"/>
  <c r="AL58" i="16"/>
  <c r="AI58" i="16"/>
  <c r="AH58" i="16"/>
  <c r="AG58" i="16"/>
  <c r="AE58" i="16"/>
  <c r="AD58" i="16"/>
  <c r="AL56" i="16"/>
  <c r="AJ56" i="16"/>
  <c r="AI56" i="16"/>
  <c r="AH56" i="16"/>
  <c r="AG56" i="16"/>
  <c r="AF56" i="16"/>
  <c r="AE56" i="16"/>
  <c r="AD56" i="16"/>
  <c r="AH54" i="16"/>
  <c r="AL52" i="16"/>
  <c r="AI52" i="16"/>
  <c r="AH52" i="16"/>
  <c r="AG52" i="16"/>
  <c r="AF52" i="16"/>
  <c r="AE52" i="16"/>
  <c r="AD52" i="16"/>
  <c r="AL50" i="16"/>
  <c r="AI50" i="16"/>
  <c r="AH50" i="16"/>
  <c r="AG50" i="16"/>
  <c r="AE50" i="16"/>
  <c r="AD50" i="16"/>
  <c r="AH40" i="16"/>
  <c r="AE40" i="16"/>
  <c r="AL38" i="16"/>
  <c r="AJ38" i="16"/>
  <c r="AI38" i="16"/>
  <c r="AH38" i="16"/>
  <c r="AG38" i="16"/>
  <c r="AF38" i="16"/>
  <c r="AE38" i="16"/>
  <c r="AD38" i="16"/>
  <c r="AL36" i="16"/>
  <c r="AI36" i="16"/>
  <c r="AH36" i="16"/>
  <c r="AG36" i="16"/>
  <c r="AE36" i="16"/>
  <c r="AD36" i="16"/>
  <c r="AL34" i="16"/>
  <c r="AI34" i="16"/>
  <c r="AH34" i="16"/>
  <c r="AG34" i="16"/>
  <c r="AF34" i="16"/>
  <c r="AE34" i="16"/>
  <c r="AD34" i="16"/>
  <c r="AG32" i="16"/>
  <c r="AE32" i="16"/>
  <c r="AL30" i="16"/>
  <c r="AI30" i="16"/>
  <c r="AH30" i="16"/>
  <c r="AG30" i="16"/>
  <c r="AF30" i="16"/>
  <c r="AE30" i="16"/>
  <c r="AD30" i="16"/>
  <c r="AL28" i="16"/>
  <c r="AI28" i="16"/>
  <c r="AH28" i="16"/>
  <c r="AG28" i="16"/>
  <c r="AE28" i="16"/>
  <c r="AD28" i="16"/>
  <c r="AH21" i="16"/>
  <c r="AE21" i="16"/>
  <c r="AD21" i="16"/>
  <c r="AL19" i="16"/>
  <c r="AI19" i="16"/>
  <c r="AH19" i="16"/>
  <c r="AG19" i="16"/>
  <c r="AF19" i="16"/>
  <c r="AE19" i="16"/>
  <c r="AD19" i="16"/>
  <c r="AL17" i="16"/>
  <c r="AJ17" i="16"/>
  <c r="AI17" i="16"/>
  <c r="AH17" i="16"/>
  <c r="AG17" i="16"/>
  <c r="AE17" i="16"/>
  <c r="AD17" i="16"/>
  <c r="AL15" i="16"/>
  <c r="AJ15" i="16"/>
  <c r="AI15" i="16"/>
  <c r="AH15" i="16"/>
  <c r="AG15" i="16"/>
  <c r="AF15" i="16"/>
  <c r="AE15" i="16"/>
  <c r="AD15" i="16"/>
  <c r="AI13" i="16"/>
  <c r="AG13" i="16"/>
  <c r="AD13" i="16"/>
  <c r="AL11" i="16"/>
  <c r="AI11" i="16"/>
  <c r="AH11" i="16"/>
  <c r="AG11" i="16"/>
  <c r="AF11" i="16"/>
  <c r="AE11" i="16"/>
  <c r="AD11" i="16"/>
  <c r="AL9" i="16"/>
  <c r="AI9" i="16"/>
  <c r="AH9" i="16"/>
  <c r="AG9" i="16"/>
  <c r="AF9" i="16"/>
  <c r="AE9" i="16"/>
  <c r="AD9" i="16"/>
  <c r="L197" i="16"/>
  <c r="J197" i="16"/>
  <c r="I197" i="16"/>
  <c r="H197" i="16"/>
  <c r="G197" i="16"/>
  <c r="F197" i="16"/>
  <c r="E197" i="16"/>
  <c r="D197" i="16"/>
  <c r="L195" i="16"/>
  <c r="I195" i="16"/>
  <c r="H195" i="16"/>
  <c r="G195" i="16"/>
  <c r="E195" i="16"/>
  <c r="E196" i="16" s="1"/>
  <c r="D195" i="16"/>
  <c r="L193" i="16"/>
  <c r="I193" i="16"/>
  <c r="H193" i="16"/>
  <c r="G193" i="16"/>
  <c r="E193" i="16"/>
  <c r="D193" i="16"/>
  <c r="D194" i="16" s="1"/>
  <c r="L191" i="16"/>
  <c r="J191" i="16"/>
  <c r="I191" i="16"/>
  <c r="H191" i="16"/>
  <c r="G191" i="16"/>
  <c r="E191" i="16"/>
  <c r="D191" i="16"/>
  <c r="L189" i="16"/>
  <c r="J189" i="16"/>
  <c r="I189" i="16"/>
  <c r="H189" i="16"/>
  <c r="G189" i="16"/>
  <c r="E189" i="16"/>
  <c r="D189" i="16"/>
  <c r="L187" i="16"/>
  <c r="I187" i="16"/>
  <c r="H187" i="16"/>
  <c r="G187" i="16"/>
  <c r="E187" i="16"/>
  <c r="E188" i="16" s="1"/>
  <c r="D187" i="16"/>
  <c r="L185" i="16"/>
  <c r="I185" i="16"/>
  <c r="H185" i="16"/>
  <c r="G185" i="16"/>
  <c r="E185" i="16"/>
  <c r="D185" i="16"/>
  <c r="L183" i="16"/>
  <c r="I183" i="16"/>
  <c r="H183" i="16"/>
  <c r="G183" i="16"/>
  <c r="E183" i="16"/>
  <c r="D183" i="16"/>
  <c r="L181" i="16"/>
  <c r="I181" i="16"/>
  <c r="H181" i="16"/>
  <c r="G181" i="16"/>
  <c r="F181" i="16"/>
  <c r="E181" i="16"/>
  <c r="D181" i="16"/>
  <c r="L179" i="16"/>
  <c r="I179" i="16"/>
  <c r="H179" i="16"/>
  <c r="G179" i="16"/>
  <c r="E179" i="16"/>
  <c r="E180" i="16" s="1"/>
  <c r="D179" i="16"/>
  <c r="L177" i="16"/>
  <c r="I177" i="16"/>
  <c r="H177" i="16"/>
  <c r="G177" i="16"/>
  <c r="F177" i="16"/>
  <c r="E177" i="16"/>
  <c r="D177" i="16"/>
  <c r="L175" i="16"/>
  <c r="I175" i="16"/>
  <c r="H175" i="16"/>
  <c r="G175" i="16"/>
  <c r="E175" i="16"/>
  <c r="D175" i="16"/>
  <c r="L173" i="16"/>
  <c r="I173" i="16"/>
  <c r="H173" i="16"/>
  <c r="G173" i="16"/>
  <c r="E173" i="16"/>
  <c r="D173" i="16"/>
  <c r="L171" i="16"/>
  <c r="I171" i="16"/>
  <c r="H171" i="16"/>
  <c r="G171" i="16"/>
  <c r="F171" i="16"/>
  <c r="E171" i="16"/>
  <c r="D171" i="16"/>
  <c r="L169" i="16"/>
  <c r="I169" i="16"/>
  <c r="H169" i="16"/>
  <c r="G169" i="16"/>
  <c r="E169" i="16"/>
  <c r="D169" i="16"/>
  <c r="L162" i="16"/>
  <c r="I162" i="16"/>
  <c r="H162" i="16"/>
  <c r="G162" i="16"/>
  <c r="E162" i="16"/>
  <c r="D162" i="16"/>
  <c r="L160" i="16"/>
  <c r="I160" i="16"/>
  <c r="H160" i="16"/>
  <c r="G160" i="16"/>
  <c r="E160" i="16"/>
  <c r="D160" i="16"/>
  <c r="L158" i="16"/>
  <c r="I158" i="16"/>
  <c r="H158" i="16"/>
  <c r="G158" i="16"/>
  <c r="E158" i="16"/>
  <c r="D158" i="16"/>
  <c r="L156" i="16"/>
  <c r="I156" i="16"/>
  <c r="H156" i="16"/>
  <c r="G156" i="16"/>
  <c r="E156" i="16"/>
  <c r="D156" i="16"/>
  <c r="L154" i="16"/>
  <c r="I154" i="16"/>
  <c r="H154" i="16"/>
  <c r="G154" i="16"/>
  <c r="E154" i="16"/>
  <c r="D154" i="16"/>
  <c r="L152" i="16"/>
  <c r="J152" i="16"/>
  <c r="I152" i="16"/>
  <c r="H152" i="16"/>
  <c r="H153" i="16" s="1"/>
  <c r="G152" i="16"/>
  <c r="E152" i="16"/>
  <c r="D152" i="16"/>
  <c r="L150" i="16"/>
  <c r="I150" i="16"/>
  <c r="H150" i="16"/>
  <c r="G150" i="16"/>
  <c r="E150" i="16"/>
  <c r="D150" i="16"/>
  <c r="L148" i="16"/>
  <c r="I148" i="16"/>
  <c r="H148" i="16"/>
  <c r="G148" i="16"/>
  <c r="E148" i="16"/>
  <c r="D148" i="16"/>
  <c r="L146" i="16"/>
  <c r="I146" i="16"/>
  <c r="H146" i="16"/>
  <c r="G146" i="16"/>
  <c r="E146" i="16"/>
  <c r="D146" i="16"/>
  <c r="I139" i="16"/>
  <c r="H139" i="16"/>
  <c r="G139" i="16"/>
  <c r="E139" i="16"/>
  <c r="D139" i="16"/>
  <c r="I137" i="16"/>
  <c r="H137" i="16"/>
  <c r="G137" i="16"/>
  <c r="E137" i="16"/>
  <c r="D137" i="16"/>
  <c r="I135" i="16"/>
  <c r="H135" i="16"/>
  <c r="G135" i="16"/>
  <c r="E135" i="16"/>
  <c r="D135" i="16"/>
  <c r="I133" i="16"/>
  <c r="H133" i="16"/>
  <c r="G133" i="16"/>
  <c r="E133" i="16"/>
  <c r="D133" i="16"/>
  <c r="L131" i="16"/>
  <c r="I131" i="16"/>
  <c r="H131" i="16"/>
  <c r="G131" i="16"/>
  <c r="E131" i="16"/>
  <c r="D131" i="16"/>
  <c r="L129" i="16"/>
  <c r="I129" i="16"/>
  <c r="H129" i="16"/>
  <c r="G129" i="16"/>
  <c r="E129" i="16"/>
  <c r="D129" i="16"/>
  <c r="L127" i="16"/>
  <c r="J127" i="16"/>
  <c r="I127" i="16"/>
  <c r="H127" i="16"/>
  <c r="G127" i="16"/>
  <c r="E127" i="16"/>
  <c r="D127" i="16"/>
  <c r="I125" i="16"/>
  <c r="H125" i="16"/>
  <c r="E125" i="16"/>
  <c r="D125" i="16"/>
  <c r="I123" i="16"/>
  <c r="H123" i="16"/>
  <c r="G123" i="16"/>
  <c r="E123" i="16"/>
  <c r="D123" i="16"/>
  <c r="I121" i="16"/>
  <c r="H121" i="16"/>
  <c r="G121" i="16"/>
  <c r="E121" i="16"/>
  <c r="D121" i="16"/>
  <c r="I119" i="16"/>
  <c r="H119" i="16"/>
  <c r="G119" i="16"/>
  <c r="E119" i="16"/>
  <c r="D119" i="16"/>
  <c r="I117" i="16"/>
  <c r="H117" i="16"/>
  <c r="G117" i="16"/>
  <c r="E117" i="16"/>
  <c r="D117" i="16"/>
  <c r="L115" i="16"/>
  <c r="I115" i="16"/>
  <c r="H115" i="16"/>
  <c r="G115" i="16"/>
  <c r="E115" i="16"/>
  <c r="D115" i="16"/>
  <c r="L113" i="16"/>
  <c r="I113" i="16"/>
  <c r="H113" i="16"/>
  <c r="G113" i="16"/>
  <c r="E113" i="16"/>
  <c r="D113" i="16"/>
  <c r="L111" i="16"/>
  <c r="J111" i="16"/>
  <c r="I111" i="16"/>
  <c r="H111" i="16"/>
  <c r="G111" i="16"/>
  <c r="E111" i="16"/>
  <c r="D111" i="16"/>
  <c r="I104" i="16"/>
  <c r="H104" i="16"/>
  <c r="I102" i="16"/>
  <c r="H102" i="16"/>
  <c r="G102" i="16"/>
  <c r="E102" i="16"/>
  <c r="I100" i="16"/>
  <c r="H100" i="16"/>
  <c r="G100" i="16"/>
  <c r="D100" i="16"/>
  <c r="I94" i="16"/>
  <c r="H94" i="16"/>
  <c r="G94" i="16"/>
  <c r="E94" i="16"/>
  <c r="D94" i="16"/>
  <c r="I92" i="16"/>
  <c r="H92" i="16"/>
  <c r="G92" i="16"/>
  <c r="E92" i="16"/>
  <c r="D92" i="16"/>
  <c r="I81" i="16"/>
  <c r="H81" i="16"/>
  <c r="G81" i="16"/>
  <c r="E81" i="16"/>
  <c r="D81" i="16"/>
  <c r="I79" i="16"/>
  <c r="H79" i="16"/>
  <c r="G79" i="16"/>
  <c r="E79" i="16"/>
  <c r="D79" i="16"/>
  <c r="E77" i="16"/>
  <c r="I75" i="16"/>
  <c r="I73" i="16"/>
  <c r="H73" i="16"/>
  <c r="G73" i="16"/>
  <c r="E73" i="16"/>
  <c r="D73" i="16"/>
  <c r="I71" i="16"/>
  <c r="H71" i="16"/>
  <c r="G71" i="16"/>
  <c r="E71" i="16"/>
  <c r="D71" i="16"/>
  <c r="H62" i="16"/>
  <c r="L60" i="16"/>
  <c r="I60" i="16"/>
  <c r="H60" i="16"/>
  <c r="G60" i="16"/>
  <c r="E60" i="16"/>
  <c r="D60" i="16"/>
  <c r="I58" i="16"/>
  <c r="H58" i="16"/>
  <c r="G58" i="16"/>
  <c r="E58" i="16"/>
  <c r="E54" i="16"/>
  <c r="L52" i="16"/>
  <c r="H52" i="16"/>
  <c r="G52" i="16"/>
  <c r="F52" i="16"/>
  <c r="E52" i="16"/>
  <c r="D52" i="16"/>
  <c r="L50" i="16"/>
  <c r="I50" i="16"/>
  <c r="H50" i="16"/>
  <c r="H51" i="16" s="1"/>
  <c r="G50" i="16"/>
  <c r="E50" i="16"/>
  <c r="D50" i="16"/>
  <c r="L40" i="16"/>
  <c r="G40" i="16"/>
  <c r="L38" i="16"/>
  <c r="J38" i="16"/>
  <c r="I38" i="16"/>
  <c r="H38" i="16"/>
  <c r="G38" i="16"/>
  <c r="E38" i="16"/>
  <c r="L36" i="16"/>
  <c r="I36" i="16"/>
  <c r="H36" i="16"/>
  <c r="G36" i="16"/>
  <c r="D36" i="16"/>
  <c r="L32" i="16"/>
  <c r="H32" i="16"/>
  <c r="G32" i="16"/>
  <c r="E32" i="16"/>
  <c r="L30" i="16"/>
  <c r="I30" i="16"/>
  <c r="H30" i="16"/>
  <c r="G30" i="16"/>
  <c r="E30" i="16"/>
  <c r="D30" i="16"/>
  <c r="L28" i="16"/>
  <c r="J28" i="16"/>
  <c r="I28" i="16"/>
  <c r="H28" i="16"/>
  <c r="G28" i="16"/>
  <c r="F28" i="16"/>
  <c r="E28" i="16"/>
  <c r="D28" i="16"/>
  <c r="L19" i="16"/>
  <c r="I19" i="16"/>
  <c r="H19" i="16"/>
  <c r="G19" i="16"/>
  <c r="E19" i="16"/>
  <c r="E20" i="16" s="1"/>
  <c r="D19" i="16"/>
  <c r="I17" i="16"/>
  <c r="H17" i="16"/>
  <c r="G17" i="16"/>
  <c r="E17" i="16"/>
  <c r="L11" i="16"/>
  <c r="J11" i="16"/>
  <c r="I11" i="16"/>
  <c r="H11" i="16"/>
  <c r="G11" i="16"/>
  <c r="E11" i="16"/>
  <c r="D11" i="16"/>
  <c r="E9" i="16"/>
  <c r="F9" i="16"/>
  <c r="G9" i="16"/>
  <c r="H9" i="16"/>
  <c r="H10" i="16" s="1"/>
  <c r="I9" i="16"/>
  <c r="J9" i="16"/>
  <c r="L9" i="16"/>
  <c r="D9" i="16"/>
  <c r="G21" i="16"/>
  <c r="L13" i="16"/>
  <c r="D13" i="16"/>
  <c r="E198" i="16" l="1"/>
  <c r="H172" i="16"/>
  <c r="H20" i="16"/>
  <c r="H155" i="16"/>
  <c r="G31" i="16"/>
  <c r="E190" i="16"/>
  <c r="G29" i="16"/>
  <c r="H192" i="16"/>
  <c r="E10" i="16"/>
  <c r="V12" i="16"/>
  <c r="I12" i="16"/>
  <c r="I192" i="16"/>
  <c r="T153" i="16"/>
  <c r="D151" i="16"/>
  <c r="G153" i="16"/>
  <c r="D159" i="16"/>
  <c r="G161" i="16"/>
  <c r="G174" i="16"/>
  <c r="G182" i="16"/>
  <c r="G190" i="16"/>
  <c r="J125" i="16"/>
  <c r="W127" i="16"/>
  <c r="L20" i="16"/>
  <c r="W133" i="16"/>
  <c r="W134" i="16" s="1"/>
  <c r="R198" i="16"/>
  <c r="AF135" i="16"/>
  <c r="AF152" i="16"/>
  <c r="AF115" i="16"/>
  <c r="S116" i="16" s="1"/>
  <c r="AJ123" i="16"/>
  <c r="S137" i="16"/>
  <c r="AF148" i="16"/>
  <c r="T192" i="16"/>
  <c r="V62" i="16"/>
  <c r="L61" i="16"/>
  <c r="I140" i="16"/>
  <c r="AJ52" i="16"/>
  <c r="Y54" i="16"/>
  <c r="J173" i="16"/>
  <c r="J174" i="16" s="1"/>
  <c r="T96" i="16"/>
  <c r="AJ117" i="16"/>
  <c r="W119" i="16"/>
  <c r="J121" i="16"/>
  <c r="AF127" i="16"/>
  <c r="AF150" i="16"/>
  <c r="AF158" i="16"/>
  <c r="U72" i="16"/>
  <c r="Q62" i="16"/>
  <c r="H72" i="16"/>
  <c r="J113" i="16"/>
  <c r="AJ127" i="16"/>
  <c r="AJ137" i="16"/>
  <c r="J146" i="16"/>
  <c r="AF111" i="16"/>
  <c r="F115" i="16"/>
  <c r="F116" i="16" s="1"/>
  <c r="AJ129" i="16"/>
  <c r="W131" i="16"/>
  <c r="W132" i="16" s="1"/>
  <c r="F111" i="16"/>
  <c r="AF197" i="16"/>
  <c r="I130" i="16"/>
  <c r="F158" i="16"/>
  <c r="F92" i="16"/>
  <c r="J94" i="16"/>
  <c r="AK154" i="16"/>
  <c r="D132" i="16"/>
  <c r="E126" i="16"/>
  <c r="U104" i="16"/>
  <c r="H105" i="16" s="1"/>
  <c r="G130" i="16"/>
  <c r="G72" i="16"/>
  <c r="AD83" i="16"/>
  <c r="V96" i="16"/>
  <c r="F154" i="16"/>
  <c r="F175" i="16"/>
  <c r="AJ148" i="16"/>
  <c r="W73" i="16"/>
  <c r="W74" i="16" s="1"/>
  <c r="G155" i="16"/>
  <c r="D192" i="16"/>
  <c r="AD104" i="16"/>
  <c r="E93" i="16"/>
  <c r="F121" i="16"/>
  <c r="S127" i="16"/>
  <c r="F128" i="16" s="1"/>
  <c r="J133" i="16"/>
  <c r="AI96" i="16"/>
  <c r="W113" i="16"/>
  <c r="S123" i="16"/>
  <c r="S124" i="16" s="1"/>
  <c r="J193" i="16"/>
  <c r="G101" i="16"/>
  <c r="S133" i="16"/>
  <c r="S134" i="16" s="1"/>
  <c r="AJ121" i="16"/>
  <c r="AJ113" i="16"/>
  <c r="AJ146" i="16"/>
  <c r="AF193" i="16"/>
  <c r="F162" i="16"/>
  <c r="AM189" i="16"/>
  <c r="S113" i="16"/>
  <c r="F114" i="16" s="1"/>
  <c r="H116" i="16"/>
  <c r="S111" i="16"/>
  <c r="AK102" i="16"/>
  <c r="AJ177" i="16"/>
  <c r="J181" i="16"/>
  <c r="AJ185" i="16"/>
  <c r="W186" i="16" s="1"/>
  <c r="AF187" i="16"/>
  <c r="F191" i="16"/>
  <c r="S121" i="16"/>
  <c r="F146" i="16"/>
  <c r="D170" i="16"/>
  <c r="D186" i="16"/>
  <c r="I190" i="16"/>
  <c r="I20" i="16"/>
  <c r="D157" i="16"/>
  <c r="I174" i="16"/>
  <c r="G196" i="16"/>
  <c r="D178" i="16"/>
  <c r="I198" i="16"/>
  <c r="AM179" i="16"/>
  <c r="L51" i="16"/>
  <c r="I182" i="16"/>
  <c r="L12" i="16"/>
  <c r="H130" i="16"/>
  <c r="G51" i="16"/>
  <c r="D20" i="16"/>
  <c r="G10" i="16"/>
  <c r="AD23" i="16"/>
  <c r="AG23" i="16"/>
  <c r="I134" i="16"/>
  <c r="E157" i="16"/>
  <c r="U39" i="16"/>
  <c r="E43" i="16"/>
  <c r="AH104" i="16"/>
  <c r="H132" i="16"/>
  <c r="E194" i="16"/>
  <c r="AF129" i="16"/>
  <c r="S130" i="16" s="1"/>
  <c r="Q83" i="16"/>
  <c r="D84" i="16" s="1"/>
  <c r="Q65" i="16"/>
  <c r="S197" i="16"/>
  <c r="AF119" i="16"/>
  <c r="AE23" i="16"/>
  <c r="H82" i="16"/>
  <c r="H159" i="16"/>
  <c r="R178" i="16"/>
  <c r="W179" i="16"/>
  <c r="J180" i="16" s="1"/>
  <c r="H180" i="16"/>
  <c r="AF17" i="16"/>
  <c r="AI21" i="16"/>
  <c r="AL40" i="16"/>
  <c r="Y41" i="16" s="1"/>
  <c r="H151" i="16"/>
  <c r="AJ9" i="16"/>
  <c r="AD62" i="16"/>
  <c r="AH83" i="16"/>
  <c r="Q122" i="16"/>
  <c r="V75" i="16"/>
  <c r="V65" i="16"/>
  <c r="AE83" i="16"/>
  <c r="R84" i="16" s="1"/>
  <c r="L14" i="16"/>
  <c r="H39" i="16"/>
  <c r="D122" i="16"/>
  <c r="E186" i="16"/>
  <c r="D153" i="16"/>
  <c r="V136" i="16"/>
  <c r="H37" i="16"/>
  <c r="G82" i="16"/>
  <c r="G122" i="16"/>
  <c r="D190" i="16"/>
  <c r="D12" i="16"/>
  <c r="D95" i="16"/>
  <c r="D174" i="16"/>
  <c r="G192" i="16"/>
  <c r="I157" i="16"/>
  <c r="I194" i="16"/>
  <c r="H74" i="16"/>
  <c r="H80" i="16"/>
  <c r="G147" i="16"/>
  <c r="D198" i="16"/>
  <c r="I149" i="16"/>
  <c r="G163" i="16"/>
  <c r="U51" i="16"/>
  <c r="U80" i="16"/>
  <c r="V20" i="16"/>
  <c r="Q95" i="16"/>
  <c r="E120" i="16"/>
  <c r="D176" i="16"/>
  <c r="V39" i="16"/>
  <c r="Z158" i="16"/>
  <c r="Z179" i="16"/>
  <c r="Z187" i="16"/>
  <c r="Z195" i="16"/>
  <c r="G157" i="16"/>
  <c r="V82" i="16"/>
  <c r="AM169" i="16"/>
  <c r="E80" i="16"/>
  <c r="G178" i="16"/>
  <c r="Z156" i="16"/>
  <c r="M183" i="16"/>
  <c r="V103" i="16"/>
  <c r="G112" i="16"/>
  <c r="G149" i="16"/>
  <c r="V180" i="16"/>
  <c r="H114" i="16"/>
  <c r="G170" i="16"/>
  <c r="T170" i="16"/>
  <c r="I39" i="16"/>
  <c r="I103" i="16"/>
  <c r="D155" i="16"/>
  <c r="G186" i="16"/>
  <c r="E18" i="16"/>
  <c r="F120" i="16"/>
  <c r="E176" i="16"/>
  <c r="AM146" i="16"/>
  <c r="V178" i="16"/>
  <c r="AM162" i="16"/>
  <c r="Z148" i="16"/>
  <c r="Z169" i="16"/>
  <c r="G74" i="16"/>
  <c r="H12" i="16"/>
  <c r="H112" i="16"/>
  <c r="H149" i="16"/>
  <c r="AM156" i="16"/>
  <c r="M150" i="16"/>
  <c r="G128" i="16"/>
  <c r="L147" i="16"/>
  <c r="M146" i="16"/>
  <c r="L170" i="16"/>
  <c r="M169" i="16"/>
  <c r="M171" i="16"/>
  <c r="L186" i="16"/>
  <c r="M185" i="16"/>
  <c r="AM171" i="16"/>
  <c r="AM173" i="16"/>
  <c r="Z171" i="16"/>
  <c r="E12" i="16"/>
  <c r="D51" i="16"/>
  <c r="E95" i="16"/>
  <c r="H120" i="16"/>
  <c r="G176" i="16"/>
  <c r="AM195" i="16"/>
  <c r="AM197" i="16"/>
  <c r="Z177" i="16"/>
  <c r="E134" i="16"/>
  <c r="L157" i="16"/>
  <c r="M156" i="16"/>
  <c r="M158" i="16"/>
  <c r="M179" i="16"/>
  <c r="L182" i="16"/>
  <c r="M181" i="16"/>
  <c r="L194" i="16"/>
  <c r="M193" i="16"/>
  <c r="M195" i="16"/>
  <c r="L198" i="16"/>
  <c r="M197" i="16"/>
  <c r="AM160" i="16"/>
  <c r="AM193" i="16"/>
  <c r="Z146" i="16"/>
  <c r="Z154" i="16"/>
  <c r="Z162" i="16"/>
  <c r="Z185" i="16"/>
  <c r="Z193" i="16"/>
  <c r="L153" i="16"/>
  <c r="M152" i="16"/>
  <c r="L155" i="16"/>
  <c r="M154" i="16"/>
  <c r="L178" i="16"/>
  <c r="M177" i="16"/>
  <c r="Q51" i="16"/>
  <c r="AM158" i="16"/>
  <c r="AM191" i="16"/>
  <c r="Z175" i="16"/>
  <c r="L163" i="16"/>
  <c r="M162" i="16"/>
  <c r="M175" i="16"/>
  <c r="E184" i="16"/>
  <c r="L190" i="16"/>
  <c r="M189" i="16"/>
  <c r="M191" i="16"/>
  <c r="AM154" i="16"/>
  <c r="AM177" i="16"/>
  <c r="AM181" i="16"/>
  <c r="AM183" i="16"/>
  <c r="AM185" i="16"/>
  <c r="AM187" i="16"/>
  <c r="Z152" i="16"/>
  <c r="Z160" i="16"/>
  <c r="L184" i="16"/>
  <c r="Z183" i="16"/>
  <c r="Z191" i="16"/>
  <c r="L161" i="16"/>
  <c r="M160" i="16"/>
  <c r="L149" i="16"/>
  <c r="M148" i="16"/>
  <c r="H163" i="16"/>
  <c r="L174" i="16"/>
  <c r="M173" i="16"/>
  <c r="M187" i="16"/>
  <c r="AM175" i="16"/>
  <c r="Z173" i="16"/>
  <c r="E178" i="16"/>
  <c r="H140" i="16"/>
  <c r="AM148" i="16"/>
  <c r="AM150" i="16"/>
  <c r="AM152" i="16"/>
  <c r="U149" i="16"/>
  <c r="Z150" i="16"/>
  <c r="E163" i="16"/>
  <c r="Z181" i="16"/>
  <c r="Z189" i="16"/>
  <c r="Z197" i="16"/>
  <c r="V198" i="16"/>
  <c r="Q198" i="16"/>
  <c r="V194" i="16"/>
  <c r="R190" i="16"/>
  <c r="V188" i="16"/>
  <c r="T186" i="16"/>
  <c r="T182" i="16"/>
  <c r="R180" i="16"/>
  <c r="Q180" i="16"/>
  <c r="AF177" i="16"/>
  <c r="S178" i="16" s="1"/>
  <c r="Q178" i="16"/>
  <c r="AJ175" i="16"/>
  <c r="W176" i="16" s="1"/>
  <c r="R176" i="16"/>
  <c r="V174" i="16"/>
  <c r="U174" i="16"/>
  <c r="T172" i="16"/>
  <c r="R170" i="16"/>
  <c r="E192" i="16"/>
  <c r="G184" i="16"/>
  <c r="D182" i="16"/>
  <c r="I178" i="16"/>
  <c r="X177" i="16"/>
  <c r="I176" i="16"/>
  <c r="H176" i="16"/>
  <c r="E174" i="16"/>
  <c r="I170" i="16"/>
  <c r="F193" i="16"/>
  <c r="J187" i="16"/>
  <c r="G188" i="16"/>
  <c r="J185" i="16"/>
  <c r="J186" i="16" s="1"/>
  <c r="J183" i="16"/>
  <c r="G180" i="16"/>
  <c r="J177" i="16"/>
  <c r="T198" i="16"/>
  <c r="V196" i="16"/>
  <c r="U196" i="16"/>
  <c r="T196" i="16"/>
  <c r="R196" i="16"/>
  <c r="Q196" i="16"/>
  <c r="AF195" i="16"/>
  <c r="T194" i="16"/>
  <c r="R194" i="16"/>
  <c r="Q194" i="16"/>
  <c r="V192" i="16"/>
  <c r="U192" i="16"/>
  <c r="W192" i="16"/>
  <c r="R192" i="16"/>
  <c r="Q192" i="16"/>
  <c r="V190" i="16"/>
  <c r="U190" i="16"/>
  <c r="T190" i="16"/>
  <c r="Q190" i="16"/>
  <c r="AF189" i="16"/>
  <c r="U188" i="16"/>
  <c r="R188" i="16"/>
  <c r="V186" i="16"/>
  <c r="U186" i="16"/>
  <c r="R186" i="16"/>
  <c r="Q186" i="16"/>
  <c r="V184" i="16"/>
  <c r="U184" i="16"/>
  <c r="T184" i="16"/>
  <c r="R184" i="16"/>
  <c r="V182" i="16"/>
  <c r="R182" i="16"/>
  <c r="S182" i="16"/>
  <c r="Q182" i="16"/>
  <c r="U180" i="16"/>
  <c r="T178" i="16"/>
  <c r="V176" i="16"/>
  <c r="U176" i="16"/>
  <c r="T176" i="16"/>
  <c r="AF175" i="16"/>
  <c r="Q176" i="16"/>
  <c r="W174" i="16"/>
  <c r="T174" i="16"/>
  <c r="R174" i="16"/>
  <c r="Q174" i="16"/>
  <c r="V172" i="16"/>
  <c r="U172" i="16"/>
  <c r="R172" i="16"/>
  <c r="V170" i="16"/>
  <c r="W170" i="16"/>
  <c r="U170" i="16"/>
  <c r="Q170" i="16"/>
  <c r="AF169" i="16"/>
  <c r="S170" i="16" s="1"/>
  <c r="W197" i="16"/>
  <c r="W198" i="16" s="1"/>
  <c r="G198" i="16"/>
  <c r="I196" i="16"/>
  <c r="H196" i="16"/>
  <c r="W195" i="16"/>
  <c r="W196" i="16" s="1"/>
  <c r="S195" i="16"/>
  <c r="W193" i="16"/>
  <c r="W194" i="16" s="1"/>
  <c r="G194" i="16"/>
  <c r="S193" i="16"/>
  <c r="J192" i="16"/>
  <c r="S191" i="16"/>
  <c r="S192" i="16" s="1"/>
  <c r="W189" i="16"/>
  <c r="W190" i="16" s="1"/>
  <c r="S189" i="16"/>
  <c r="H188" i="16"/>
  <c r="W187" i="16"/>
  <c r="W188" i="16" s="1"/>
  <c r="T188" i="16"/>
  <c r="S187" i="16"/>
  <c r="I186" i="16"/>
  <c r="H184" i="16"/>
  <c r="W183" i="16"/>
  <c r="W184" i="16" s="1"/>
  <c r="S183" i="16"/>
  <c r="S184" i="16" s="1"/>
  <c r="W181" i="16"/>
  <c r="F182" i="16"/>
  <c r="T180" i="16"/>
  <c r="S179" i="16"/>
  <c r="S180" i="16" s="1"/>
  <c r="W177" i="16"/>
  <c r="J176" i="16"/>
  <c r="S175" i="16"/>
  <c r="S173" i="16"/>
  <c r="S174" i="16" s="1"/>
  <c r="G172" i="16"/>
  <c r="W171" i="16"/>
  <c r="J172" i="16" s="1"/>
  <c r="E172" i="16"/>
  <c r="S171" i="16"/>
  <c r="S172" i="16" s="1"/>
  <c r="J170" i="16"/>
  <c r="E170" i="16"/>
  <c r="H198" i="16"/>
  <c r="H194" i="16"/>
  <c r="I188" i="16"/>
  <c r="D188" i="16"/>
  <c r="I184" i="16"/>
  <c r="D184" i="16"/>
  <c r="H182" i="16"/>
  <c r="E182" i="16"/>
  <c r="I180" i="16"/>
  <c r="H178" i="16"/>
  <c r="F178" i="16"/>
  <c r="F173" i="16"/>
  <c r="I172" i="16"/>
  <c r="D172" i="16"/>
  <c r="F169" i="16"/>
  <c r="F170" i="16" s="1"/>
  <c r="Y198" i="16"/>
  <c r="Y196" i="16"/>
  <c r="Y194" i="16"/>
  <c r="Y192" i="16"/>
  <c r="Y190" i="16"/>
  <c r="Y186" i="16"/>
  <c r="Y182" i="16"/>
  <c r="Y180" i="16"/>
  <c r="Y178" i="16"/>
  <c r="Y176" i="16"/>
  <c r="Y174" i="16"/>
  <c r="Y170" i="16"/>
  <c r="L192" i="16"/>
  <c r="L176" i="16"/>
  <c r="L188" i="16"/>
  <c r="L172" i="16"/>
  <c r="U157" i="16"/>
  <c r="AF154" i="16"/>
  <c r="Q153" i="16"/>
  <c r="V149" i="16"/>
  <c r="U147" i="16"/>
  <c r="W160" i="16"/>
  <c r="J161" i="16" s="1"/>
  <c r="D161" i="16"/>
  <c r="H157" i="16"/>
  <c r="D149" i="16"/>
  <c r="D163" i="16"/>
  <c r="F160" i="16"/>
  <c r="K160" i="16"/>
  <c r="J156" i="16"/>
  <c r="E147" i="16"/>
  <c r="D147" i="16"/>
  <c r="V163" i="16"/>
  <c r="U163" i="16"/>
  <c r="T163" i="16"/>
  <c r="AF162" i="16"/>
  <c r="U161" i="16"/>
  <c r="T161" i="16"/>
  <c r="R161" i="16"/>
  <c r="Q161" i="16"/>
  <c r="U159" i="16"/>
  <c r="Q159" i="16"/>
  <c r="V157" i="16"/>
  <c r="T157" i="16"/>
  <c r="R157" i="16"/>
  <c r="AF156" i="16"/>
  <c r="Q157" i="16"/>
  <c r="V155" i="16"/>
  <c r="U155" i="16"/>
  <c r="T155" i="16"/>
  <c r="R155" i="16"/>
  <c r="Q155" i="16"/>
  <c r="U153" i="16"/>
  <c r="V151" i="16"/>
  <c r="U151" i="16"/>
  <c r="T151" i="16"/>
  <c r="R151" i="16"/>
  <c r="Q151" i="16"/>
  <c r="T149" i="16"/>
  <c r="Q149" i="16"/>
  <c r="V147" i="16"/>
  <c r="T147" i="16"/>
  <c r="W162" i="16"/>
  <c r="W163" i="16" s="1"/>
  <c r="S162" i="16"/>
  <c r="Q163" i="16"/>
  <c r="H161" i="16"/>
  <c r="S160" i="16"/>
  <c r="S161" i="16" s="1"/>
  <c r="W158" i="16"/>
  <c r="W159" i="16" s="1"/>
  <c r="S158" i="16"/>
  <c r="W156" i="16"/>
  <c r="W157" i="16" s="1"/>
  <c r="S156" i="16"/>
  <c r="W154" i="16"/>
  <c r="S154" i="16"/>
  <c r="W152" i="16"/>
  <c r="W153" i="16" s="1"/>
  <c r="S152" i="16"/>
  <c r="W150" i="16"/>
  <c r="W151" i="16" s="1"/>
  <c r="E151" i="16"/>
  <c r="S150" i="16"/>
  <c r="X150" i="16"/>
  <c r="W148" i="16"/>
  <c r="S148" i="16"/>
  <c r="H147" i="16"/>
  <c r="W146" i="16"/>
  <c r="Q147" i="16"/>
  <c r="S146" i="16"/>
  <c r="I161" i="16"/>
  <c r="I159" i="16"/>
  <c r="G159" i="16"/>
  <c r="E159" i="16"/>
  <c r="I153" i="16"/>
  <c r="K152" i="16"/>
  <c r="E153" i="16"/>
  <c r="F152" i="16"/>
  <c r="F150" i="16"/>
  <c r="E149" i="16"/>
  <c r="F148" i="16"/>
  <c r="Y161" i="16"/>
  <c r="Y159" i="16"/>
  <c r="Y157" i="16"/>
  <c r="Y153" i="16"/>
  <c r="Y149" i="16"/>
  <c r="Y163" i="16"/>
  <c r="L159" i="16"/>
  <c r="Y155" i="16"/>
  <c r="L151" i="16"/>
  <c r="Y151" i="16"/>
  <c r="Y147" i="16"/>
  <c r="AF131" i="16"/>
  <c r="AF113" i="16"/>
  <c r="AJ111" i="16"/>
  <c r="G140" i="16"/>
  <c r="W139" i="16"/>
  <c r="W140" i="16" s="1"/>
  <c r="E136" i="16"/>
  <c r="S135" i="16"/>
  <c r="S136" i="16" s="1"/>
  <c r="I128" i="16"/>
  <c r="W125" i="16"/>
  <c r="I124" i="16"/>
  <c r="G124" i="16"/>
  <c r="D120" i="16"/>
  <c r="W117" i="16"/>
  <c r="J118" i="16" s="1"/>
  <c r="D116" i="16"/>
  <c r="I114" i="16"/>
  <c r="W111" i="16"/>
  <c r="J112" i="16" s="1"/>
  <c r="F133" i="16"/>
  <c r="J119" i="16"/>
  <c r="J115" i="16"/>
  <c r="J116" i="16" s="1"/>
  <c r="AJ135" i="16"/>
  <c r="W136" i="16" s="1"/>
  <c r="AF125" i="16"/>
  <c r="U124" i="16"/>
  <c r="AJ119" i="16"/>
  <c r="AK117" i="16"/>
  <c r="AF117" i="16"/>
  <c r="S118" i="16" s="1"/>
  <c r="S139" i="16"/>
  <c r="S140" i="16" s="1"/>
  <c r="W137" i="16"/>
  <c r="W129" i="16"/>
  <c r="D128" i="16"/>
  <c r="S125" i="16"/>
  <c r="W123" i="16"/>
  <c r="W121" i="16"/>
  <c r="E118" i="16"/>
  <c r="E116" i="16"/>
  <c r="J139" i="16"/>
  <c r="F139" i="16"/>
  <c r="J137" i="16"/>
  <c r="J131" i="16"/>
  <c r="F131" i="16"/>
  <c r="J129" i="16"/>
  <c r="F125" i="16"/>
  <c r="F123" i="16"/>
  <c r="K113" i="16"/>
  <c r="I105" i="16"/>
  <c r="Q104" i="16"/>
  <c r="U96" i="16"/>
  <c r="I82" i="16"/>
  <c r="W79" i="16"/>
  <c r="J80" i="16" s="1"/>
  <c r="AE104" i="16"/>
  <c r="AG104" i="16"/>
  <c r="T105" i="16" s="1"/>
  <c r="J73" i="16"/>
  <c r="H75" i="16"/>
  <c r="H76" i="16" s="1"/>
  <c r="AG83" i="16"/>
  <c r="H83" i="16"/>
  <c r="G75" i="16"/>
  <c r="AF102" i="16"/>
  <c r="AH106" i="16"/>
  <c r="AI106" i="16"/>
  <c r="AJ104" i="16"/>
  <c r="AD106" i="16"/>
  <c r="AH96" i="16"/>
  <c r="AK92" i="16"/>
  <c r="AG96" i="16"/>
  <c r="AK81" i="16"/>
  <c r="AG85" i="16"/>
  <c r="AJ83" i="16"/>
  <c r="AI85" i="16"/>
  <c r="AH85" i="16"/>
  <c r="T78" i="16"/>
  <c r="AK73" i="16"/>
  <c r="AJ75" i="16"/>
  <c r="AG75" i="16"/>
  <c r="AI75" i="16"/>
  <c r="AD75" i="16"/>
  <c r="W92" i="16"/>
  <c r="W93" i="16" s="1"/>
  <c r="Q96" i="16"/>
  <c r="I80" i="16"/>
  <c r="S81" i="16"/>
  <c r="S82" i="16" s="1"/>
  <c r="V83" i="16"/>
  <c r="V84" i="16" s="1"/>
  <c r="S79" i="16"/>
  <c r="S80" i="16" s="1"/>
  <c r="U83" i="16"/>
  <c r="W77" i="16"/>
  <c r="W78" i="16" s="1"/>
  <c r="V74" i="16"/>
  <c r="I74" i="16"/>
  <c r="S73" i="16"/>
  <c r="S74" i="16" s="1"/>
  <c r="I72" i="16"/>
  <c r="W75" i="16"/>
  <c r="T75" i="16"/>
  <c r="W71" i="16"/>
  <c r="W72" i="16" s="1"/>
  <c r="J100" i="16"/>
  <c r="J101" i="16" s="1"/>
  <c r="E104" i="16"/>
  <c r="J98" i="16"/>
  <c r="J92" i="16"/>
  <c r="H96" i="16"/>
  <c r="D96" i="16"/>
  <c r="G83" i="16"/>
  <c r="E83" i="16"/>
  <c r="E84" i="16" s="1"/>
  <c r="K73" i="16"/>
  <c r="J71" i="16"/>
  <c r="AJ60" i="16"/>
  <c r="AF58" i="16"/>
  <c r="AG54" i="16"/>
  <c r="T55" i="16" s="1"/>
  <c r="AJ50" i="16"/>
  <c r="W51" i="16" s="1"/>
  <c r="AD54" i="16"/>
  <c r="AG40" i="16"/>
  <c r="AJ30" i="16"/>
  <c r="W31" i="16" s="1"/>
  <c r="AJ28" i="16"/>
  <c r="S60" i="16"/>
  <c r="I59" i="16"/>
  <c r="W58" i="16"/>
  <c r="R62" i="16"/>
  <c r="R63" i="16" s="1"/>
  <c r="U62" i="16"/>
  <c r="H63" i="16" s="1"/>
  <c r="V40" i="16"/>
  <c r="V41" i="16" s="1"/>
  <c r="E39" i="16"/>
  <c r="S38" i="16"/>
  <c r="S39" i="16" s="1"/>
  <c r="W34" i="16"/>
  <c r="T33" i="16"/>
  <c r="G33" i="16"/>
  <c r="W28" i="16"/>
  <c r="J29" i="16" s="1"/>
  <c r="T43" i="16"/>
  <c r="J60" i="16"/>
  <c r="G62" i="16"/>
  <c r="F58" i="16"/>
  <c r="D65" i="16"/>
  <c r="D66" i="16" s="1"/>
  <c r="I62" i="16"/>
  <c r="J56" i="16"/>
  <c r="F56" i="16"/>
  <c r="I54" i="16"/>
  <c r="G54" i="16"/>
  <c r="G55" i="16" s="1"/>
  <c r="F50" i="16"/>
  <c r="D40" i="16"/>
  <c r="H40" i="16"/>
  <c r="J34" i="16"/>
  <c r="AF60" i="16"/>
  <c r="AJ58" i="16"/>
  <c r="AE54" i="16"/>
  <c r="AI54" i="16"/>
  <c r="AJ54" i="16"/>
  <c r="AF50" i="16"/>
  <c r="AD40" i="16"/>
  <c r="AF36" i="16"/>
  <c r="AJ34" i="16"/>
  <c r="AG43" i="16"/>
  <c r="AD43" i="16"/>
  <c r="AH43" i="16"/>
  <c r="AH32" i="16"/>
  <c r="AI32" i="16"/>
  <c r="V33" i="16" s="1"/>
  <c r="E57" i="16"/>
  <c r="Q40" i="16"/>
  <c r="I35" i="16"/>
  <c r="H35" i="16"/>
  <c r="T40" i="16"/>
  <c r="S28" i="16"/>
  <c r="S29" i="16" s="1"/>
  <c r="E29" i="16"/>
  <c r="Q32" i="16"/>
  <c r="Q33" i="16" s="1"/>
  <c r="D62" i="16"/>
  <c r="J50" i="16"/>
  <c r="H54" i="16"/>
  <c r="D54" i="16"/>
  <c r="J36" i="16"/>
  <c r="I40" i="16"/>
  <c r="E40" i="16"/>
  <c r="E41" i="16" s="1"/>
  <c r="I32" i="16"/>
  <c r="I33" i="16" s="1"/>
  <c r="K28" i="16"/>
  <c r="L54" i="16"/>
  <c r="Y32" i="16"/>
  <c r="Y33" i="16" s="1"/>
  <c r="Y31" i="16"/>
  <c r="AL54" i="16"/>
  <c r="L62" i="16"/>
  <c r="Y39" i="16"/>
  <c r="L39" i="16"/>
  <c r="Y21" i="16"/>
  <c r="Y22" i="16" s="1"/>
  <c r="G23" i="16"/>
  <c r="J21" i="16"/>
  <c r="D23" i="16"/>
  <c r="U23" i="16"/>
  <c r="U24" i="16" s="1"/>
  <c r="W11" i="16"/>
  <c r="J12" i="16" s="1"/>
  <c r="T23" i="16"/>
  <c r="R23" i="16"/>
  <c r="AJ23" i="16"/>
  <c r="E13" i="16"/>
  <c r="J13" i="16"/>
  <c r="AJ11" i="16"/>
  <c r="V21" i="16"/>
  <c r="H18" i="16"/>
  <c r="W17" i="16"/>
  <c r="W18" i="16" s="1"/>
  <c r="S17" i="16"/>
  <c r="Q21" i="16"/>
  <c r="Q22" i="16" s="1"/>
  <c r="U21" i="16"/>
  <c r="U22" i="16" s="1"/>
  <c r="W15" i="16"/>
  <c r="W16" i="16" s="1"/>
  <c r="E16" i="16"/>
  <c r="U13" i="16"/>
  <c r="S11" i="16"/>
  <c r="S12" i="16" s="1"/>
  <c r="W9" i="16"/>
  <c r="T13" i="16"/>
  <c r="T14" i="16" s="1"/>
  <c r="S9" i="16"/>
  <c r="F10" i="16" s="1"/>
  <c r="Q13" i="16"/>
  <c r="D14" i="16" s="1"/>
  <c r="I21" i="16"/>
  <c r="H21" i="16"/>
  <c r="H13" i="16"/>
  <c r="E21" i="16"/>
  <c r="I13" i="16"/>
  <c r="I14" i="16" s="1"/>
  <c r="H170" i="16"/>
  <c r="H186" i="16"/>
  <c r="S186" i="16"/>
  <c r="D180" i="16"/>
  <c r="L180" i="16"/>
  <c r="D196" i="16"/>
  <c r="L196" i="16"/>
  <c r="H174" i="16"/>
  <c r="H190" i="16"/>
  <c r="Q172" i="16"/>
  <c r="Y172" i="16"/>
  <c r="U178" i="16"/>
  <c r="U182" i="16"/>
  <c r="Q184" i="16"/>
  <c r="Y184" i="16"/>
  <c r="Q188" i="16"/>
  <c r="Y188" i="16"/>
  <c r="U194" i="16"/>
  <c r="U198" i="16"/>
  <c r="I147" i="16"/>
  <c r="G151" i="16"/>
  <c r="E155" i="16"/>
  <c r="I163" i="16"/>
  <c r="R147" i="16"/>
  <c r="V153" i="16"/>
  <c r="R159" i="16"/>
  <c r="V161" i="16"/>
  <c r="R163" i="16"/>
  <c r="I151" i="16"/>
  <c r="T159" i="16"/>
  <c r="E161" i="16"/>
  <c r="I155" i="16"/>
  <c r="R149" i="16"/>
  <c r="R153" i="16"/>
  <c r="V159" i="16"/>
  <c r="K179" i="16"/>
  <c r="AJ160" i="16"/>
  <c r="J148" i="16"/>
  <c r="AF146" i="16"/>
  <c r="AK162" i="16"/>
  <c r="K162" i="16"/>
  <c r="AK113" i="16"/>
  <c r="AF121" i="16"/>
  <c r="Q128" i="16"/>
  <c r="S131" i="16"/>
  <c r="AK137" i="16"/>
  <c r="J123" i="16"/>
  <c r="AF137" i="16"/>
  <c r="H118" i="16"/>
  <c r="D130" i="16"/>
  <c r="I118" i="16"/>
  <c r="E130" i="16"/>
  <c r="G138" i="16"/>
  <c r="U132" i="16"/>
  <c r="U116" i="16"/>
  <c r="U118" i="16"/>
  <c r="V120" i="16"/>
  <c r="Q120" i="16"/>
  <c r="H136" i="16"/>
  <c r="T138" i="16"/>
  <c r="H134" i="16"/>
  <c r="Q138" i="16"/>
  <c r="G126" i="16"/>
  <c r="E114" i="16"/>
  <c r="I126" i="16"/>
  <c r="U134" i="16"/>
  <c r="L119" i="16"/>
  <c r="L117" i="16"/>
  <c r="L123" i="16"/>
  <c r="Y125" i="16"/>
  <c r="Y126" i="16" s="1"/>
  <c r="L135" i="16"/>
  <c r="AL121" i="16"/>
  <c r="AL129" i="16"/>
  <c r="L139" i="16"/>
  <c r="Y123" i="16"/>
  <c r="L133" i="16"/>
  <c r="AL131" i="16"/>
  <c r="Y139" i="16"/>
  <c r="AL113" i="16"/>
  <c r="L121" i="16"/>
  <c r="AG121" i="16"/>
  <c r="T122" i="16" s="1"/>
  <c r="V124" i="16"/>
  <c r="R138" i="16"/>
  <c r="L137" i="16"/>
  <c r="T131" i="16"/>
  <c r="T132" i="16" s="1"/>
  <c r="Q140" i="16"/>
  <c r="Y127" i="16"/>
  <c r="T134" i="16"/>
  <c r="D138" i="16"/>
  <c r="E132" i="16"/>
  <c r="D136" i="16"/>
  <c r="F130" i="16"/>
  <c r="T115" i="16"/>
  <c r="G116" i="16" s="1"/>
  <c r="R128" i="16"/>
  <c r="H126" i="16"/>
  <c r="V112" i="16"/>
  <c r="Q130" i="16"/>
  <c r="I122" i="16"/>
  <c r="H128" i="16"/>
  <c r="V118" i="16"/>
  <c r="R130" i="16"/>
  <c r="Q132" i="16"/>
  <c r="AK191" i="16"/>
  <c r="AK183" i="16"/>
  <c r="AK175" i="16"/>
  <c r="AK169" i="16"/>
  <c r="AK156" i="16"/>
  <c r="AK152" i="16"/>
  <c r="R140" i="16"/>
  <c r="T140" i="16"/>
  <c r="U140" i="16"/>
  <c r="V140" i="16"/>
  <c r="V138" i="16"/>
  <c r="Q136" i="16"/>
  <c r="R136" i="16"/>
  <c r="T136" i="16"/>
  <c r="U136" i="16"/>
  <c r="V134" i="16"/>
  <c r="R134" i="16"/>
  <c r="R132" i="16"/>
  <c r="V132" i="16"/>
  <c r="AK129" i="16"/>
  <c r="T130" i="16"/>
  <c r="U130" i="16"/>
  <c r="V130" i="16"/>
  <c r="T128" i="16"/>
  <c r="U128" i="16"/>
  <c r="V128" i="16"/>
  <c r="R126" i="16"/>
  <c r="T126" i="16"/>
  <c r="U126" i="16"/>
  <c r="V126" i="16"/>
  <c r="Q124" i="16"/>
  <c r="R124" i="16"/>
  <c r="T124" i="16"/>
  <c r="R122" i="16"/>
  <c r="V122" i="16"/>
  <c r="R120" i="16"/>
  <c r="S120" i="16"/>
  <c r="T120" i="16"/>
  <c r="U120" i="16"/>
  <c r="R118" i="16"/>
  <c r="T118" i="16"/>
  <c r="V116" i="16"/>
  <c r="W116" i="16"/>
  <c r="Q116" i="16"/>
  <c r="R116" i="16"/>
  <c r="Q114" i="16"/>
  <c r="R114" i="16"/>
  <c r="T114" i="16"/>
  <c r="U114" i="16"/>
  <c r="V114" i="16"/>
  <c r="Y112" i="16"/>
  <c r="Q112" i="16"/>
  <c r="R112" i="16"/>
  <c r="T112" i="16"/>
  <c r="U112" i="16"/>
  <c r="X175" i="16"/>
  <c r="X183" i="16"/>
  <c r="X173" i="16"/>
  <c r="X181" i="16"/>
  <c r="X189" i="16"/>
  <c r="X197" i="16"/>
  <c r="X146" i="16"/>
  <c r="I112" i="16"/>
  <c r="L112" i="16"/>
  <c r="I138" i="16"/>
  <c r="D112" i="16"/>
  <c r="D114" i="16"/>
  <c r="F118" i="16"/>
  <c r="H124" i="16"/>
  <c r="G114" i="16"/>
  <c r="K189" i="16"/>
  <c r="F189" i="16"/>
  <c r="F185" i="16"/>
  <c r="F186" i="16" s="1"/>
  <c r="K181" i="16"/>
  <c r="K146" i="16"/>
  <c r="E140" i="16"/>
  <c r="H138" i="16"/>
  <c r="I136" i="16"/>
  <c r="J136" i="16"/>
  <c r="D134" i="16"/>
  <c r="K129" i="16"/>
  <c r="D126" i="16"/>
  <c r="E124" i="16"/>
  <c r="H122" i="16"/>
  <c r="I120" i="16"/>
  <c r="D118" i="16"/>
  <c r="K115" i="16"/>
  <c r="H93" i="16"/>
  <c r="S102" i="16"/>
  <c r="R104" i="16"/>
  <c r="U93" i="16"/>
  <c r="S92" i="16"/>
  <c r="F93" i="16" s="1"/>
  <c r="I83" i="16"/>
  <c r="S71" i="16"/>
  <c r="F72" i="16" s="1"/>
  <c r="E74" i="16"/>
  <c r="D82" i="16"/>
  <c r="Q82" i="16"/>
  <c r="Q54" i="16"/>
  <c r="F54" i="16"/>
  <c r="X50" i="16"/>
  <c r="S50" i="16"/>
  <c r="AK34" i="16"/>
  <c r="AJ32" i="16"/>
  <c r="W36" i="16"/>
  <c r="L31" i="16"/>
  <c r="I37" i="16"/>
  <c r="R21" i="16"/>
  <c r="S19" i="16"/>
  <c r="S20" i="16" s="1"/>
  <c r="L21" i="16"/>
  <c r="D104" i="16"/>
  <c r="I96" i="16"/>
  <c r="D21" i="16"/>
  <c r="I18" i="16"/>
  <c r="V14" i="16"/>
  <c r="G13" i="16"/>
  <c r="V10" i="16"/>
  <c r="Q16" i="16"/>
  <c r="I10" i="16"/>
  <c r="D29" i="16"/>
  <c r="D31" i="16"/>
  <c r="D39" i="16"/>
  <c r="H29" i="16"/>
  <c r="Q31" i="16"/>
  <c r="Q39" i="16"/>
  <c r="Y51" i="16"/>
  <c r="Q59" i="16"/>
  <c r="D61" i="16"/>
  <c r="E61" i="16"/>
  <c r="H59" i="16"/>
  <c r="D74" i="16"/>
  <c r="Q74" i="16"/>
  <c r="D78" i="16"/>
  <c r="G96" i="16"/>
  <c r="G97" i="16" s="1"/>
  <c r="AE96" i="16"/>
  <c r="G103" i="16"/>
  <c r="G99" i="16"/>
  <c r="V99" i="16"/>
  <c r="H99" i="16"/>
  <c r="I99" i="16"/>
  <c r="W98" i="16"/>
  <c r="U99" i="16"/>
  <c r="U101" i="16"/>
  <c r="H101" i="16"/>
  <c r="F100" i="16"/>
  <c r="S98" i="16"/>
  <c r="F102" i="16"/>
  <c r="T93" i="16"/>
  <c r="V95" i="16"/>
  <c r="D103" i="16"/>
  <c r="F94" i="16"/>
  <c r="J102" i="16"/>
  <c r="R101" i="16"/>
  <c r="F77" i="16"/>
  <c r="G78" i="16"/>
  <c r="H78" i="16"/>
  <c r="J77" i="16"/>
  <c r="W81" i="16"/>
  <c r="W82" i="16" s="1"/>
  <c r="F79" i="16"/>
  <c r="D80" i="16"/>
  <c r="S77" i="16"/>
  <c r="S78" i="16" s="1"/>
  <c r="F81" i="16"/>
  <c r="F73" i="16"/>
  <c r="E78" i="16"/>
  <c r="R78" i="16"/>
  <c r="R72" i="16"/>
  <c r="I57" i="16"/>
  <c r="D57" i="16"/>
  <c r="W56" i="16"/>
  <c r="W57" i="16" s="1"/>
  <c r="S56" i="16"/>
  <c r="S57" i="16" s="1"/>
  <c r="H53" i="16"/>
  <c r="H61" i="16"/>
  <c r="U59" i="16"/>
  <c r="R53" i="16"/>
  <c r="W60" i="16"/>
  <c r="H56" i="16"/>
  <c r="H57" i="16" s="1"/>
  <c r="D59" i="16"/>
  <c r="W53" i="16"/>
  <c r="V51" i="16"/>
  <c r="U35" i="16"/>
  <c r="S30" i="16"/>
  <c r="F34" i="16"/>
  <c r="Q34" i="16"/>
  <c r="Q35" i="16" s="1"/>
  <c r="Y34" i="16"/>
  <c r="I31" i="16"/>
  <c r="Q29" i="16"/>
  <c r="F36" i="16"/>
  <c r="G39" i="16"/>
  <c r="F30" i="16"/>
  <c r="D43" i="16"/>
  <c r="L43" i="16"/>
  <c r="G37" i="16"/>
  <c r="S34" i="16"/>
  <c r="V31" i="16"/>
  <c r="L41" i="16"/>
  <c r="I16" i="16"/>
  <c r="J15" i="16"/>
  <c r="K17" i="16"/>
  <c r="G16" i="16"/>
  <c r="H16" i="16"/>
  <c r="L18" i="16"/>
  <c r="D18" i="16"/>
  <c r="F17" i="16"/>
  <c r="W13" i="16"/>
  <c r="S15" i="16"/>
  <c r="S16" i="16" s="1"/>
  <c r="F19" i="16"/>
  <c r="L10" i="16"/>
  <c r="Y12" i="16"/>
  <c r="D10" i="16"/>
  <c r="G18" i="16"/>
  <c r="F11" i="16"/>
  <c r="F13" i="16"/>
  <c r="E23" i="16"/>
  <c r="V18" i="16"/>
  <c r="I95" i="16"/>
  <c r="D101" i="16"/>
  <c r="G104" i="16"/>
  <c r="G105" i="16" s="1"/>
  <c r="J95" i="16"/>
  <c r="E99" i="16"/>
  <c r="D93" i="16"/>
  <c r="I101" i="16"/>
  <c r="E75" i="16"/>
  <c r="J81" i="16"/>
  <c r="E82" i="16"/>
  <c r="D72" i="16"/>
  <c r="G80" i="16"/>
  <c r="I78" i="16"/>
  <c r="K58" i="16"/>
  <c r="J52" i="16"/>
  <c r="J53" i="16" s="1"/>
  <c r="F60" i="16"/>
  <c r="E62" i="16"/>
  <c r="I53" i="16"/>
  <c r="E59" i="16"/>
  <c r="G59" i="16"/>
  <c r="L53" i="16"/>
  <c r="G57" i="16"/>
  <c r="J58" i="16"/>
  <c r="I61" i="16"/>
  <c r="D53" i="16"/>
  <c r="E51" i="16"/>
  <c r="L59" i="16"/>
  <c r="L57" i="16"/>
  <c r="J32" i="16"/>
  <c r="I29" i="16"/>
  <c r="J31" i="16"/>
  <c r="D37" i="16"/>
  <c r="E35" i="16"/>
  <c r="E37" i="16"/>
  <c r="L29" i="16"/>
  <c r="G35" i="16"/>
  <c r="F38" i="16"/>
  <c r="F39" i="16" s="1"/>
  <c r="E31" i="16"/>
  <c r="H33" i="16"/>
  <c r="H31" i="16"/>
  <c r="L37" i="16"/>
  <c r="E101" i="16"/>
  <c r="S94" i="16"/>
  <c r="R96" i="16"/>
  <c r="E97" i="16" s="1"/>
  <c r="W102" i="16"/>
  <c r="W103" i="16" s="1"/>
  <c r="Q103" i="16"/>
  <c r="S100" i="16"/>
  <c r="R99" i="16"/>
  <c r="Q75" i="16"/>
  <c r="D76" i="16" s="1"/>
  <c r="R75" i="16"/>
  <c r="T83" i="16"/>
  <c r="E72" i="16"/>
  <c r="U78" i="16"/>
  <c r="X58" i="16"/>
  <c r="Y59" i="16"/>
  <c r="E53" i="16"/>
  <c r="V54" i="16"/>
  <c r="S58" i="16"/>
  <c r="Y62" i="16"/>
  <c r="I51" i="16"/>
  <c r="S52" i="16"/>
  <c r="T62" i="16"/>
  <c r="R54" i="16"/>
  <c r="E55" i="16" s="1"/>
  <c r="Q63" i="16"/>
  <c r="U54" i="16"/>
  <c r="R32" i="16"/>
  <c r="E33" i="16" s="1"/>
  <c r="W38" i="16"/>
  <c r="W39" i="16" s="1"/>
  <c r="U40" i="16"/>
  <c r="R35" i="16"/>
  <c r="S36" i="16"/>
  <c r="U31" i="16"/>
  <c r="AF98" i="16"/>
  <c r="U103" i="16"/>
  <c r="V93" i="16"/>
  <c r="R95" i="16"/>
  <c r="T101" i="16"/>
  <c r="Q99" i="16"/>
  <c r="T95" i="16"/>
  <c r="R103" i="16"/>
  <c r="U95" i="16"/>
  <c r="W101" i="16"/>
  <c r="V105" i="16"/>
  <c r="R93" i="16"/>
  <c r="T99" i="16"/>
  <c r="T103" i="16"/>
  <c r="AK77" i="16"/>
  <c r="T72" i="16"/>
  <c r="V78" i="16"/>
  <c r="R80" i="16"/>
  <c r="V72" i="16"/>
  <c r="R74" i="16"/>
  <c r="U76" i="16"/>
  <c r="T80" i="16"/>
  <c r="Q78" i="16"/>
  <c r="T74" i="16"/>
  <c r="V80" i="16"/>
  <c r="R82" i="16"/>
  <c r="AK71" i="16"/>
  <c r="U74" i="16"/>
  <c r="T82" i="16"/>
  <c r="U82" i="16"/>
  <c r="AK52" i="16"/>
  <c r="AK56" i="16"/>
  <c r="T61" i="16"/>
  <c r="U61" i="16"/>
  <c r="T53" i="16"/>
  <c r="U57" i="16"/>
  <c r="V61" i="16"/>
  <c r="AK58" i="16"/>
  <c r="U53" i="16"/>
  <c r="V57" i="16"/>
  <c r="R51" i="16"/>
  <c r="V53" i="16"/>
  <c r="T59" i="16"/>
  <c r="Q61" i="16"/>
  <c r="Y61" i="16"/>
  <c r="T51" i="16"/>
  <c r="Q57" i="16"/>
  <c r="Y57" i="16"/>
  <c r="V59" i="16"/>
  <c r="R61" i="16"/>
  <c r="Q53" i="16"/>
  <c r="Y53" i="16"/>
  <c r="R57" i="16"/>
  <c r="R29" i="16"/>
  <c r="T39" i="16"/>
  <c r="V35" i="16"/>
  <c r="T29" i="16"/>
  <c r="AK36" i="16"/>
  <c r="U29" i="16"/>
  <c r="R41" i="16"/>
  <c r="V29" i="16"/>
  <c r="R31" i="16"/>
  <c r="T37" i="16"/>
  <c r="U37" i="16"/>
  <c r="T31" i="16"/>
  <c r="V37" i="16"/>
  <c r="R39" i="16"/>
  <c r="AK9" i="16"/>
  <c r="AK15" i="16"/>
  <c r="AF13" i="16"/>
  <c r="AJ21" i="16"/>
  <c r="AG21" i="16"/>
  <c r="T22" i="16" s="1"/>
  <c r="R10" i="16"/>
  <c r="Q12" i="16"/>
  <c r="R16" i="16"/>
  <c r="R18" i="16"/>
  <c r="R20" i="16"/>
  <c r="R12" i="16"/>
  <c r="AE13" i="16"/>
  <c r="AJ19" i="16"/>
  <c r="T10" i="16"/>
  <c r="T20" i="16"/>
  <c r="U10" i="16"/>
  <c r="T12" i="16"/>
  <c r="U18" i="16"/>
  <c r="U20" i="16"/>
  <c r="U12" i="16"/>
  <c r="V16" i="16"/>
  <c r="AH13" i="16"/>
  <c r="Y14" i="16"/>
  <c r="Y20" i="16"/>
  <c r="Y16" i="16"/>
  <c r="Q20" i="16"/>
  <c r="G22" i="16"/>
  <c r="X9" i="16"/>
  <c r="X17" i="16"/>
  <c r="G12" i="16"/>
  <c r="T16" i="16"/>
  <c r="G20" i="16"/>
  <c r="R13" i="16"/>
  <c r="W19" i="16"/>
  <c r="D16" i="16"/>
  <c r="L16" i="16"/>
  <c r="Q10" i="16"/>
  <c r="Y10" i="16"/>
  <c r="Q18" i="16"/>
  <c r="Y18" i="16"/>
  <c r="U16" i="16"/>
  <c r="T18" i="16"/>
  <c r="T35" i="16"/>
  <c r="R37" i="16"/>
  <c r="Y29" i="16"/>
  <c r="Q37" i="16"/>
  <c r="Y37" i="16"/>
  <c r="U33" i="16"/>
  <c r="G61" i="16"/>
  <c r="T57" i="16"/>
  <c r="R59" i="16"/>
  <c r="V63" i="16"/>
  <c r="G53" i="16"/>
  <c r="Q72" i="16"/>
  <c r="Q80" i="16"/>
  <c r="G93" i="16"/>
  <c r="D99" i="16"/>
  <c r="Q93" i="16"/>
  <c r="W95" i="16"/>
  <c r="Q101" i="16"/>
  <c r="G95" i="16"/>
  <c r="I93" i="16"/>
  <c r="H95" i="16"/>
  <c r="E103" i="16"/>
  <c r="V101" i="16"/>
  <c r="H103" i="16"/>
  <c r="G118" i="16"/>
  <c r="E122" i="16"/>
  <c r="D124" i="16"/>
  <c r="J128" i="16"/>
  <c r="G134" i="16"/>
  <c r="E138" i="16"/>
  <c r="D140" i="16"/>
  <c r="Q118" i="16"/>
  <c r="Y118" i="16"/>
  <c r="U122" i="16"/>
  <c r="Q126" i="16"/>
  <c r="Q134" i="16"/>
  <c r="Y134" i="16"/>
  <c r="U138" i="16"/>
  <c r="I116" i="16"/>
  <c r="G120" i="16"/>
  <c r="I132" i="16"/>
  <c r="G136" i="16"/>
  <c r="F138" i="16"/>
  <c r="E112" i="16"/>
  <c r="E128" i="16"/>
  <c r="S138" i="16" l="1"/>
  <c r="U14" i="16"/>
  <c r="W124" i="16"/>
  <c r="Q105" i="16"/>
  <c r="F163" i="16"/>
  <c r="I63" i="16"/>
  <c r="S151" i="16"/>
  <c r="L55" i="16"/>
  <c r="F124" i="16"/>
  <c r="J126" i="16"/>
  <c r="S159" i="16"/>
  <c r="S10" i="16"/>
  <c r="E63" i="16"/>
  <c r="I97" i="16"/>
  <c r="J134" i="16"/>
  <c r="T97" i="16"/>
  <c r="W149" i="16"/>
  <c r="S198" i="16"/>
  <c r="W147" i="16"/>
  <c r="S153" i="16"/>
  <c r="S149" i="16"/>
  <c r="W120" i="16"/>
  <c r="J120" i="16"/>
  <c r="S128" i="16"/>
  <c r="W128" i="16"/>
  <c r="K193" i="16"/>
  <c r="W10" i="16"/>
  <c r="K121" i="16"/>
  <c r="J114" i="16"/>
  <c r="J132" i="16"/>
  <c r="D22" i="16"/>
  <c r="AK173" i="16"/>
  <c r="X174" i="16" s="1"/>
  <c r="K191" i="16"/>
  <c r="J122" i="16"/>
  <c r="W130" i="16"/>
  <c r="F112" i="16"/>
  <c r="K123" i="16"/>
  <c r="AK189" i="16"/>
  <c r="X190" i="16" s="1"/>
  <c r="W114" i="16"/>
  <c r="X169" i="16"/>
  <c r="AB169" i="16" s="1"/>
  <c r="J18" i="16"/>
  <c r="AK125" i="16"/>
  <c r="AK148" i="16"/>
  <c r="K158" i="16"/>
  <c r="AK150" i="16"/>
  <c r="X151" i="16" s="1"/>
  <c r="T65" i="16"/>
  <c r="AK197" i="16"/>
  <c r="X198" i="16" s="1"/>
  <c r="AK131" i="16"/>
  <c r="AK121" i="16"/>
  <c r="W138" i="16"/>
  <c r="Q84" i="16"/>
  <c r="V97" i="16"/>
  <c r="F190" i="16"/>
  <c r="AK179" i="16"/>
  <c r="AK146" i="16"/>
  <c r="X147" i="16" s="1"/>
  <c r="J74" i="16"/>
  <c r="U105" i="16"/>
  <c r="K119" i="16"/>
  <c r="W178" i="16"/>
  <c r="K173" i="16"/>
  <c r="K174" i="16" s="1"/>
  <c r="AK111" i="16"/>
  <c r="K185" i="16"/>
  <c r="X191" i="16"/>
  <c r="S114" i="16"/>
  <c r="K137" i="16"/>
  <c r="F122" i="16"/>
  <c r="AK158" i="16"/>
  <c r="K177" i="16"/>
  <c r="K178" i="16" s="1"/>
  <c r="AK181" i="16"/>
  <c r="X182" i="16" s="1"/>
  <c r="S188" i="16"/>
  <c r="AK127" i="16"/>
  <c r="AK195" i="16"/>
  <c r="AE85" i="16"/>
  <c r="X162" i="16"/>
  <c r="AA162" i="16" s="1"/>
  <c r="K197" i="16"/>
  <c r="K198" i="16" s="1"/>
  <c r="V76" i="16"/>
  <c r="X100" i="16"/>
  <c r="S132" i="16"/>
  <c r="F74" i="16"/>
  <c r="K175" i="16"/>
  <c r="K176" i="16" s="1"/>
  <c r="X137" i="16"/>
  <c r="X138" i="16" s="1"/>
  <c r="U97" i="16"/>
  <c r="F134" i="16"/>
  <c r="K111" i="16"/>
  <c r="K131" i="16"/>
  <c r="AK160" i="16"/>
  <c r="K117" i="16"/>
  <c r="S194" i="16"/>
  <c r="K139" i="16"/>
  <c r="S112" i="16"/>
  <c r="K127" i="16"/>
  <c r="AK171" i="16"/>
  <c r="I76" i="16"/>
  <c r="X123" i="16"/>
  <c r="W126" i="16"/>
  <c r="K154" i="16"/>
  <c r="W80" i="16"/>
  <c r="S122" i="16"/>
  <c r="AK187" i="16"/>
  <c r="K133" i="16"/>
  <c r="X131" i="16"/>
  <c r="D33" i="16"/>
  <c r="D105" i="16"/>
  <c r="F198" i="16"/>
  <c r="W29" i="16"/>
  <c r="Q55" i="16"/>
  <c r="V22" i="16"/>
  <c r="U84" i="16"/>
  <c r="S196" i="16"/>
  <c r="J10" i="16"/>
  <c r="S176" i="16"/>
  <c r="F40" i="16"/>
  <c r="W65" i="16"/>
  <c r="U65" i="16"/>
  <c r="AK19" i="16"/>
  <c r="W180" i="16"/>
  <c r="AK185" i="16"/>
  <c r="S18" i="16"/>
  <c r="T24" i="16"/>
  <c r="H65" i="16"/>
  <c r="K148" i="16"/>
  <c r="AE65" i="16"/>
  <c r="AJ40" i="16"/>
  <c r="H43" i="16"/>
  <c r="I43" i="16"/>
  <c r="R24" i="16"/>
  <c r="J140" i="16"/>
  <c r="R65" i="16"/>
  <c r="G43" i="16"/>
  <c r="G44" i="16" s="1"/>
  <c r="AK123" i="16"/>
  <c r="AE106" i="16"/>
  <c r="G63" i="16"/>
  <c r="I41" i="16"/>
  <c r="J124" i="16"/>
  <c r="D42" i="16"/>
  <c r="J59" i="16"/>
  <c r="F29" i="16"/>
  <c r="H55" i="16"/>
  <c r="F18" i="16"/>
  <c r="D63" i="16"/>
  <c r="D64" i="16"/>
  <c r="S61" i="16"/>
  <c r="H84" i="16"/>
  <c r="G14" i="16"/>
  <c r="L140" i="16"/>
  <c r="H14" i="16"/>
  <c r="T116" i="16"/>
  <c r="I55" i="16"/>
  <c r="F136" i="16"/>
  <c r="H41" i="16"/>
  <c r="AM129" i="16"/>
  <c r="F132" i="16"/>
  <c r="W59" i="16"/>
  <c r="H97" i="16"/>
  <c r="F12" i="16"/>
  <c r="T41" i="16"/>
  <c r="W35" i="16"/>
  <c r="J149" i="16"/>
  <c r="J51" i="16"/>
  <c r="F151" i="16"/>
  <c r="W12" i="16"/>
  <c r="Q14" i="16"/>
  <c r="G84" i="16"/>
  <c r="G41" i="16"/>
  <c r="J153" i="16"/>
  <c r="S99" i="16"/>
  <c r="W61" i="16"/>
  <c r="M131" i="16"/>
  <c r="M111" i="16"/>
  <c r="F174" i="16"/>
  <c r="W122" i="16"/>
  <c r="J35" i="16"/>
  <c r="F59" i="16"/>
  <c r="L122" i="16"/>
  <c r="Y122" i="16"/>
  <c r="AM121" i="16"/>
  <c r="S155" i="16"/>
  <c r="U63" i="16"/>
  <c r="S103" i="16"/>
  <c r="L138" i="16"/>
  <c r="M137" i="16"/>
  <c r="Y140" i="16"/>
  <c r="M113" i="16"/>
  <c r="W112" i="16"/>
  <c r="G24" i="16"/>
  <c r="W118" i="16"/>
  <c r="L134" i="16"/>
  <c r="M133" i="16"/>
  <c r="L118" i="16"/>
  <c r="M117" i="16"/>
  <c r="AM125" i="16"/>
  <c r="Y124" i="16"/>
  <c r="L120" i="16"/>
  <c r="M119" i="16"/>
  <c r="L136" i="16"/>
  <c r="M135" i="16"/>
  <c r="Y128" i="16"/>
  <c r="M139" i="16"/>
  <c r="AM127" i="16"/>
  <c r="W161" i="16"/>
  <c r="AM123" i="16"/>
  <c r="M115" i="16"/>
  <c r="S190" i="16"/>
  <c r="AK177" i="16"/>
  <c r="X178" i="16" s="1"/>
  <c r="X195" i="16"/>
  <c r="X193" i="16"/>
  <c r="AB193" i="16" s="1"/>
  <c r="F188" i="16"/>
  <c r="X187" i="16"/>
  <c r="X185" i="16"/>
  <c r="J184" i="16"/>
  <c r="X179" i="16"/>
  <c r="K180" i="16" s="1"/>
  <c r="AB177" i="16"/>
  <c r="AA177" i="16"/>
  <c r="W172" i="16"/>
  <c r="X171" i="16"/>
  <c r="J188" i="16"/>
  <c r="K171" i="16"/>
  <c r="K169" i="16"/>
  <c r="X184" i="16"/>
  <c r="X176" i="16"/>
  <c r="J198" i="16"/>
  <c r="AB197" i="16"/>
  <c r="AA197" i="16"/>
  <c r="J196" i="16"/>
  <c r="F196" i="16"/>
  <c r="J194" i="16"/>
  <c r="F194" i="16"/>
  <c r="F192" i="16"/>
  <c r="J190" i="16"/>
  <c r="AA189" i="16"/>
  <c r="AB189" i="16"/>
  <c r="K190" i="16"/>
  <c r="F184" i="16"/>
  <c r="AB183" i="16"/>
  <c r="AA183" i="16"/>
  <c r="AA181" i="16"/>
  <c r="J182" i="16"/>
  <c r="W182" i="16"/>
  <c r="AB181" i="16"/>
  <c r="K182" i="16"/>
  <c r="F180" i="16"/>
  <c r="J178" i="16"/>
  <c r="F176" i="16"/>
  <c r="AA175" i="16"/>
  <c r="AB175" i="16"/>
  <c r="AA173" i="16"/>
  <c r="AB173" i="16"/>
  <c r="F172" i="16"/>
  <c r="K187" i="16"/>
  <c r="K183" i="16"/>
  <c r="K184" i="16" s="1"/>
  <c r="S163" i="16"/>
  <c r="X160" i="16"/>
  <c r="K161" i="16" s="1"/>
  <c r="X158" i="16"/>
  <c r="X156" i="16"/>
  <c r="AB156" i="16" s="1"/>
  <c r="X154" i="16"/>
  <c r="AB154" i="16" s="1"/>
  <c r="X148" i="16"/>
  <c r="AB148" i="16" s="1"/>
  <c r="S157" i="16"/>
  <c r="S147" i="16"/>
  <c r="J163" i="16"/>
  <c r="F161" i="16"/>
  <c r="J159" i="16"/>
  <c r="F159" i="16"/>
  <c r="J157" i="16"/>
  <c r="F157" i="16"/>
  <c r="J155" i="16"/>
  <c r="W155" i="16"/>
  <c r="F155" i="16"/>
  <c r="X152" i="16"/>
  <c r="X153" i="16" s="1"/>
  <c r="F153" i="16"/>
  <c r="J151" i="16"/>
  <c r="AA150" i="16"/>
  <c r="AB150" i="16"/>
  <c r="F149" i="16"/>
  <c r="J147" i="16"/>
  <c r="K147" i="16"/>
  <c r="AB146" i="16"/>
  <c r="F147" i="16"/>
  <c r="AA146" i="16"/>
  <c r="K156" i="16"/>
  <c r="X139" i="16"/>
  <c r="F140" i="16"/>
  <c r="J138" i="16"/>
  <c r="K135" i="16"/>
  <c r="J130" i="16"/>
  <c r="AK139" i="16"/>
  <c r="AK133" i="16"/>
  <c r="S126" i="16"/>
  <c r="AK115" i="16"/>
  <c r="G132" i="16"/>
  <c r="F126" i="16"/>
  <c r="X121" i="16"/>
  <c r="X115" i="16"/>
  <c r="K116" i="16" s="1"/>
  <c r="W104" i="16"/>
  <c r="W105" i="16" s="1"/>
  <c r="S104" i="16"/>
  <c r="J93" i="16"/>
  <c r="F82" i="16"/>
  <c r="I84" i="16"/>
  <c r="K100" i="16"/>
  <c r="F101" i="16"/>
  <c r="I85" i="16"/>
  <c r="F83" i="16"/>
  <c r="D85" i="16"/>
  <c r="H85" i="16"/>
  <c r="E85" i="16"/>
  <c r="G85" i="16"/>
  <c r="T76" i="16"/>
  <c r="E105" i="16"/>
  <c r="D97" i="16"/>
  <c r="AK100" i="16"/>
  <c r="AF106" i="16"/>
  <c r="AJ106" i="16"/>
  <c r="AG106" i="16"/>
  <c r="AJ85" i="16"/>
  <c r="W76" i="16"/>
  <c r="AD85" i="16"/>
  <c r="J103" i="16"/>
  <c r="T106" i="16"/>
  <c r="R105" i="16"/>
  <c r="Q97" i="16"/>
  <c r="V106" i="16"/>
  <c r="V107" i="16" s="1"/>
  <c r="U106" i="16"/>
  <c r="U107" i="16" s="1"/>
  <c r="R106" i="16"/>
  <c r="Q106" i="16"/>
  <c r="Q107" i="16" s="1"/>
  <c r="X79" i="16"/>
  <c r="F80" i="16"/>
  <c r="J78" i="16"/>
  <c r="V85" i="16"/>
  <c r="U85" i="16"/>
  <c r="T85" i="16"/>
  <c r="R85" i="16"/>
  <c r="Q85" i="16"/>
  <c r="S75" i="16"/>
  <c r="J72" i="16"/>
  <c r="G76" i="16"/>
  <c r="S72" i="16"/>
  <c r="I106" i="16"/>
  <c r="J99" i="16"/>
  <c r="F96" i="16"/>
  <c r="K92" i="16"/>
  <c r="H106" i="16"/>
  <c r="G106" i="16"/>
  <c r="E106" i="16"/>
  <c r="D106" i="16"/>
  <c r="K79" i="16"/>
  <c r="AG65" i="16"/>
  <c r="AF62" i="16"/>
  <c r="AJ62" i="16"/>
  <c r="AF54" i="16"/>
  <c r="AK38" i="16"/>
  <c r="AF32" i="16"/>
  <c r="F61" i="16"/>
  <c r="W54" i="16"/>
  <c r="W55" i="16" s="1"/>
  <c r="T44" i="16"/>
  <c r="V43" i="16"/>
  <c r="I44" i="16" s="1"/>
  <c r="U43" i="16"/>
  <c r="R43" i="16"/>
  <c r="E44" i="16" s="1"/>
  <c r="Q43" i="16"/>
  <c r="D44" i="16" s="1"/>
  <c r="J54" i="16"/>
  <c r="I65" i="16"/>
  <c r="I66" i="16" s="1"/>
  <c r="G65" i="16"/>
  <c r="E65" i="16"/>
  <c r="D41" i="16"/>
  <c r="J37" i="16"/>
  <c r="AH65" i="16"/>
  <c r="AD65" i="16"/>
  <c r="Q66" i="16" s="1"/>
  <c r="AI65" i="16"/>
  <c r="V66" i="16" s="1"/>
  <c r="AK50" i="16"/>
  <c r="X51" i="16" s="1"/>
  <c r="S51" i="16"/>
  <c r="AI43" i="16"/>
  <c r="AF43" i="16"/>
  <c r="AJ43" i="16"/>
  <c r="AE43" i="16"/>
  <c r="AK28" i="16"/>
  <c r="F57" i="16"/>
  <c r="V55" i="16"/>
  <c r="X52" i="16"/>
  <c r="X53" i="16" s="1"/>
  <c r="D55" i="16"/>
  <c r="F51" i="16"/>
  <c r="Q41" i="16"/>
  <c r="J62" i="16"/>
  <c r="K50" i="16"/>
  <c r="K51" i="16" s="1"/>
  <c r="F37" i="16"/>
  <c r="J40" i="16"/>
  <c r="L65" i="16"/>
  <c r="L33" i="16"/>
  <c r="Y55" i="16"/>
  <c r="AL43" i="16"/>
  <c r="AL65" i="16"/>
  <c r="Y65" i="16"/>
  <c r="L63" i="16"/>
  <c r="Y43" i="16"/>
  <c r="Y35" i="16"/>
  <c r="AL23" i="16"/>
  <c r="AM54" i="16" s="1"/>
  <c r="L22" i="16"/>
  <c r="Y23" i="16"/>
  <c r="Z32" i="16" s="1"/>
  <c r="L23" i="16"/>
  <c r="M21" i="16" s="1"/>
  <c r="J23" i="16"/>
  <c r="F21" i="16"/>
  <c r="F23" i="16"/>
  <c r="E22" i="16"/>
  <c r="V23" i="16"/>
  <c r="V24" i="16" s="1"/>
  <c r="Q23" i="16"/>
  <c r="Q24" i="16" s="1"/>
  <c r="J16" i="16"/>
  <c r="E24" i="16"/>
  <c r="X13" i="16"/>
  <c r="AK17" i="16"/>
  <c r="X18" i="16" s="1"/>
  <c r="AJ13" i="16"/>
  <c r="W14" i="16" s="1"/>
  <c r="K9" i="16"/>
  <c r="K10" i="16" s="1"/>
  <c r="AF23" i="16"/>
  <c r="X10" i="16"/>
  <c r="F20" i="16"/>
  <c r="I22" i="16"/>
  <c r="H22" i="16"/>
  <c r="R22" i="16"/>
  <c r="I23" i="16"/>
  <c r="H23" i="16"/>
  <c r="H24" i="16" s="1"/>
  <c r="K21" i="16"/>
  <c r="AK193" i="16"/>
  <c r="K195" i="16"/>
  <c r="K150" i="16"/>
  <c r="K151" i="16" s="1"/>
  <c r="AK135" i="16"/>
  <c r="L124" i="16"/>
  <c r="K125" i="16"/>
  <c r="L128" i="16"/>
  <c r="Y131" i="16"/>
  <c r="Z139" i="16" s="1"/>
  <c r="AL135" i="16"/>
  <c r="AL119" i="16"/>
  <c r="L125" i="16"/>
  <c r="M129" i="16" s="1"/>
  <c r="AL137" i="16"/>
  <c r="Y129" i="16"/>
  <c r="Z129" i="16" s="1"/>
  <c r="Y113" i="16"/>
  <c r="Y115" i="16"/>
  <c r="AK119" i="16"/>
  <c r="X127" i="16"/>
  <c r="X135" i="16"/>
  <c r="X117" i="16"/>
  <c r="X119" i="16"/>
  <c r="X129" i="16"/>
  <c r="X130" i="16" s="1"/>
  <c r="X111" i="16"/>
  <c r="X113" i="16"/>
  <c r="X114" i="16" s="1"/>
  <c r="X133" i="16"/>
  <c r="X125" i="16"/>
  <c r="F103" i="16"/>
  <c r="X92" i="16"/>
  <c r="X93" i="16" s="1"/>
  <c r="S93" i="16"/>
  <c r="AJ96" i="16"/>
  <c r="S101" i="16"/>
  <c r="X71" i="16"/>
  <c r="X72" i="16" s="1"/>
  <c r="AF83" i="16"/>
  <c r="J83" i="16"/>
  <c r="S59" i="16"/>
  <c r="X54" i="16"/>
  <c r="AK30" i="16"/>
  <c r="J39" i="16"/>
  <c r="R33" i="16"/>
  <c r="W37" i="16"/>
  <c r="AK11" i="16"/>
  <c r="F95" i="16"/>
  <c r="W20" i="16"/>
  <c r="D35" i="16"/>
  <c r="L35" i="16"/>
  <c r="F31" i="16"/>
  <c r="K59" i="16"/>
  <c r="J61" i="16"/>
  <c r="F78" i="16"/>
  <c r="Q76" i="16"/>
  <c r="W99" i="16"/>
  <c r="K94" i="16"/>
  <c r="F98" i="16"/>
  <c r="F99" i="16" s="1"/>
  <c r="T84" i="16"/>
  <c r="J82" i="16"/>
  <c r="E76" i="16"/>
  <c r="T63" i="16"/>
  <c r="K56" i="16"/>
  <c r="R55" i="16"/>
  <c r="J57" i="16"/>
  <c r="S65" i="16"/>
  <c r="F35" i="16"/>
  <c r="S35" i="16"/>
  <c r="S31" i="16"/>
  <c r="X36" i="16"/>
  <c r="X37" i="16" s="1"/>
  <c r="K30" i="16"/>
  <c r="K36" i="16"/>
  <c r="K34" i="16"/>
  <c r="J20" i="16"/>
  <c r="F15" i="16"/>
  <c r="F16" i="16" s="1"/>
  <c r="K19" i="16"/>
  <c r="X11" i="16"/>
  <c r="K11" i="16"/>
  <c r="K15" i="16"/>
  <c r="J104" i="16"/>
  <c r="K102" i="16"/>
  <c r="K98" i="16"/>
  <c r="J96" i="16"/>
  <c r="F104" i="16"/>
  <c r="K75" i="16"/>
  <c r="J75" i="16"/>
  <c r="J76" i="16" s="1"/>
  <c r="K81" i="16"/>
  <c r="K71" i="16"/>
  <c r="F75" i="16"/>
  <c r="K77" i="16"/>
  <c r="K60" i="16"/>
  <c r="K52" i="16"/>
  <c r="F62" i="16"/>
  <c r="K38" i="16"/>
  <c r="F32" i="16"/>
  <c r="K32" i="16"/>
  <c r="W96" i="16"/>
  <c r="X94" i="16"/>
  <c r="R97" i="16"/>
  <c r="X102" i="16"/>
  <c r="S96" i="16"/>
  <c r="S95" i="16"/>
  <c r="X81" i="16"/>
  <c r="R76" i="16"/>
  <c r="W83" i="16"/>
  <c r="X73" i="16"/>
  <c r="S83" i="16"/>
  <c r="S53" i="16"/>
  <c r="F53" i="16"/>
  <c r="W62" i="16"/>
  <c r="Y63" i="16"/>
  <c r="X60" i="16"/>
  <c r="X59" i="16"/>
  <c r="S54" i="16"/>
  <c r="U55" i="16"/>
  <c r="S62" i="16"/>
  <c r="S37" i="16"/>
  <c r="U41" i="16"/>
  <c r="X34" i="16"/>
  <c r="W40" i="16"/>
  <c r="X38" i="16"/>
  <c r="W32" i="16"/>
  <c r="X30" i="16"/>
  <c r="S32" i="16"/>
  <c r="X28" i="16"/>
  <c r="K29" i="16" s="1"/>
  <c r="S40" i="16"/>
  <c r="AF96" i="16"/>
  <c r="AK98" i="16"/>
  <c r="AF104" i="16"/>
  <c r="AK94" i="16"/>
  <c r="AK79" i="16"/>
  <c r="AF75" i="16"/>
  <c r="AK75" i="16"/>
  <c r="AK83" i="16"/>
  <c r="AK60" i="16"/>
  <c r="AF40" i="16"/>
  <c r="AK40" i="16"/>
  <c r="AF21" i="16"/>
  <c r="AK13" i="16"/>
  <c r="X19" i="16"/>
  <c r="S13" i="16"/>
  <c r="S14" i="16" s="1"/>
  <c r="K18" i="16"/>
  <c r="W21" i="16"/>
  <c r="E14" i="16"/>
  <c r="R14" i="16"/>
  <c r="S21" i="16"/>
  <c r="J14" i="16"/>
  <c r="G66" i="16" l="1"/>
  <c r="X128" i="16"/>
  <c r="T66" i="16"/>
  <c r="X122" i="16"/>
  <c r="F41" i="16"/>
  <c r="K124" i="16"/>
  <c r="K192" i="16"/>
  <c r="X132" i="16"/>
  <c r="E107" i="16"/>
  <c r="H44" i="16"/>
  <c r="AB162" i="16"/>
  <c r="X124" i="16"/>
  <c r="X170" i="16"/>
  <c r="AA169" i="16"/>
  <c r="K170" i="16"/>
  <c r="X112" i="16"/>
  <c r="K138" i="16"/>
  <c r="E66" i="16"/>
  <c r="AF65" i="16"/>
  <c r="K132" i="16"/>
  <c r="X159" i="16"/>
  <c r="K140" i="16"/>
  <c r="AA191" i="16"/>
  <c r="X192" i="16"/>
  <c r="S85" i="16"/>
  <c r="AB191" i="16"/>
  <c r="X172" i="16"/>
  <c r="R107" i="16"/>
  <c r="X163" i="16"/>
  <c r="K101" i="16"/>
  <c r="X196" i="16"/>
  <c r="K163" i="16"/>
  <c r="X101" i="16"/>
  <c r="X188" i="16"/>
  <c r="U66" i="16"/>
  <c r="R66" i="16"/>
  <c r="H66" i="16"/>
  <c r="F43" i="16"/>
  <c r="J43" i="16"/>
  <c r="AA154" i="16"/>
  <c r="Z115" i="16"/>
  <c r="Z34" i="16"/>
  <c r="AM131" i="16"/>
  <c r="AM65" i="16"/>
  <c r="M65" i="16"/>
  <c r="X140" i="16"/>
  <c r="X161" i="16"/>
  <c r="X80" i="16"/>
  <c r="K153" i="16"/>
  <c r="J55" i="16"/>
  <c r="X116" i="16"/>
  <c r="Z23" i="16"/>
  <c r="Z9" i="16"/>
  <c r="Z19" i="16"/>
  <c r="Z11" i="16"/>
  <c r="Z36" i="16"/>
  <c r="Z60" i="16"/>
  <c r="Z54" i="16"/>
  <c r="Z56" i="16"/>
  <c r="Z50" i="16"/>
  <c r="Z13" i="16"/>
  <c r="Z28" i="16"/>
  <c r="Z30" i="16"/>
  <c r="Z17" i="16"/>
  <c r="Z52" i="16"/>
  <c r="Z38" i="16"/>
  <c r="Z15" i="16"/>
  <c r="Z58" i="16"/>
  <c r="Z40" i="16"/>
  <c r="AM43" i="16"/>
  <c r="M127" i="16"/>
  <c r="Z121" i="16"/>
  <c r="M54" i="16"/>
  <c r="M62" i="16"/>
  <c r="F105" i="16"/>
  <c r="L126" i="16"/>
  <c r="M125" i="16"/>
  <c r="Z21" i="16"/>
  <c r="M123" i="16"/>
  <c r="Y138" i="16"/>
  <c r="AM137" i="16"/>
  <c r="D24" i="16"/>
  <c r="M43" i="16"/>
  <c r="AA148" i="16"/>
  <c r="M121" i="16"/>
  <c r="S105" i="16"/>
  <c r="AA158" i="16"/>
  <c r="X155" i="16"/>
  <c r="K188" i="16"/>
  <c r="Z127" i="16"/>
  <c r="Y120" i="16"/>
  <c r="AM119" i="16"/>
  <c r="AM21" i="16"/>
  <c r="AM23" i="16"/>
  <c r="AM19" i="16"/>
  <c r="AM30" i="16"/>
  <c r="AM28" i="16"/>
  <c r="AM58" i="16"/>
  <c r="AM34" i="16"/>
  <c r="AM40" i="16"/>
  <c r="AM38" i="16"/>
  <c r="AM56" i="16"/>
  <c r="AM50" i="16"/>
  <c r="AM11" i="16"/>
  <c r="AM15" i="16"/>
  <c r="AM52" i="16"/>
  <c r="AM32" i="16"/>
  <c r="AM13" i="16"/>
  <c r="AM17" i="16"/>
  <c r="AM9" i="16"/>
  <c r="AM36" i="16"/>
  <c r="AM60" i="16"/>
  <c r="AM62" i="16"/>
  <c r="Z123" i="16"/>
  <c r="AM113" i="16"/>
  <c r="Y136" i="16"/>
  <c r="AM135" i="16"/>
  <c r="AM133" i="16"/>
  <c r="AM115" i="16"/>
  <c r="Z113" i="16"/>
  <c r="Z117" i="16"/>
  <c r="Z119" i="16"/>
  <c r="Z111" i="16"/>
  <c r="Z131" i="16"/>
  <c r="Z137" i="16"/>
  <c r="Z135" i="16"/>
  <c r="Z133" i="16"/>
  <c r="M23" i="16"/>
  <c r="M19" i="16"/>
  <c r="M11" i="16"/>
  <c r="M40" i="16"/>
  <c r="M56" i="16"/>
  <c r="M50" i="16"/>
  <c r="M28" i="16"/>
  <c r="M36" i="16"/>
  <c r="M60" i="16"/>
  <c r="M9" i="16"/>
  <c r="M15" i="16"/>
  <c r="M13" i="16"/>
  <c r="M30" i="16"/>
  <c r="M34" i="16"/>
  <c r="M38" i="16"/>
  <c r="M32" i="16"/>
  <c r="M17" i="16"/>
  <c r="M58" i="16"/>
  <c r="M52" i="16"/>
  <c r="Z62" i="16"/>
  <c r="AM111" i="16"/>
  <c r="AM139" i="16"/>
  <c r="Z125" i="16"/>
  <c r="AM117" i="16"/>
  <c r="K196" i="16"/>
  <c r="AA195" i="16"/>
  <c r="AB195" i="16"/>
  <c r="AA193" i="16"/>
  <c r="X194" i="16"/>
  <c r="K194" i="16"/>
  <c r="AA187" i="16"/>
  <c r="AB187" i="16"/>
  <c r="AB185" i="16"/>
  <c r="AA185" i="16"/>
  <c r="X186" i="16"/>
  <c r="K186" i="16"/>
  <c r="X180" i="16"/>
  <c r="AA179" i="16"/>
  <c r="AB179" i="16"/>
  <c r="K172" i="16"/>
  <c r="AB171" i="16"/>
  <c r="AA171" i="16"/>
  <c r="AA160" i="16"/>
  <c r="AB160" i="16"/>
  <c r="AB158" i="16"/>
  <c r="K159" i="16"/>
  <c r="X157" i="16"/>
  <c r="AA156" i="16"/>
  <c r="K157" i="16"/>
  <c r="K155" i="16"/>
  <c r="X149" i="16"/>
  <c r="K149" i="16"/>
  <c r="AA152" i="16"/>
  <c r="AB152" i="16"/>
  <c r="X134" i="16"/>
  <c r="K136" i="16"/>
  <c r="K122" i="16"/>
  <c r="J105" i="16"/>
  <c r="F84" i="16"/>
  <c r="F85" i="16"/>
  <c r="J85" i="16"/>
  <c r="F97" i="16"/>
  <c r="K80" i="16"/>
  <c r="T107" i="16"/>
  <c r="AK106" i="16"/>
  <c r="AK85" i="16"/>
  <c r="AF85" i="16"/>
  <c r="G107" i="16"/>
  <c r="D107" i="16"/>
  <c r="I107" i="16"/>
  <c r="H107" i="16"/>
  <c r="W106" i="16"/>
  <c r="W107" i="16" s="1"/>
  <c r="S106" i="16"/>
  <c r="S107" i="16" s="1"/>
  <c r="I86" i="16"/>
  <c r="V86" i="16"/>
  <c r="H86" i="16"/>
  <c r="U86" i="16"/>
  <c r="G86" i="16"/>
  <c r="T86" i="16"/>
  <c r="W85" i="16"/>
  <c r="R86" i="16"/>
  <c r="E86" i="16"/>
  <c r="D86" i="16"/>
  <c r="Q86" i="16"/>
  <c r="S76" i="16"/>
  <c r="F76" i="16"/>
  <c r="K72" i="16"/>
  <c r="J106" i="16"/>
  <c r="F106" i="16"/>
  <c r="AJ65" i="16"/>
  <c r="W66" i="16" s="1"/>
  <c r="AK65" i="16"/>
  <c r="AK54" i="16"/>
  <c r="X55" i="16" s="1"/>
  <c r="K53" i="16"/>
  <c r="R44" i="16"/>
  <c r="V44" i="16"/>
  <c r="W43" i="16"/>
  <c r="U44" i="16"/>
  <c r="X43" i="16"/>
  <c r="S43" i="16"/>
  <c r="Q44" i="16"/>
  <c r="J65" i="16"/>
  <c r="J66" i="16" s="1"/>
  <c r="K65" i="16"/>
  <c r="F65" i="16"/>
  <c r="F66" i="16" s="1"/>
  <c r="AK43" i="16"/>
  <c r="S41" i="16"/>
  <c r="Z65" i="16"/>
  <c r="L66" i="16"/>
  <c r="Y66" i="16"/>
  <c r="Z43" i="16"/>
  <c r="Y44" i="16"/>
  <c r="L44" i="16"/>
  <c r="Y24" i="16"/>
  <c r="L24" i="16"/>
  <c r="I24" i="16"/>
  <c r="W23" i="16"/>
  <c r="W24" i="16" s="1"/>
  <c r="S23" i="16"/>
  <c r="F24" i="16" s="1"/>
  <c r="AK21" i="16"/>
  <c r="AK23" i="16"/>
  <c r="X12" i="16"/>
  <c r="K13" i="16"/>
  <c r="K14" i="16" s="1"/>
  <c r="X136" i="16"/>
  <c r="K112" i="16"/>
  <c r="K128" i="16"/>
  <c r="Y114" i="16"/>
  <c r="L114" i="16"/>
  <c r="Y130" i="16"/>
  <c r="L130" i="16"/>
  <c r="L116" i="16"/>
  <c r="Y116" i="16"/>
  <c r="L132" i="16"/>
  <c r="Y132" i="16"/>
  <c r="X120" i="16"/>
  <c r="X126" i="16"/>
  <c r="K126" i="16"/>
  <c r="K130" i="16"/>
  <c r="K120" i="16"/>
  <c r="X118" i="16"/>
  <c r="K118" i="16"/>
  <c r="K134" i="16"/>
  <c r="K114" i="16"/>
  <c r="K93" i="16"/>
  <c r="AK32" i="16"/>
  <c r="K96" i="16"/>
  <c r="K95" i="16"/>
  <c r="X95" i="16"/>
  <c r="X98" i="16"/>
  <c r="K99" i="16" s="1"/>
  <c r="K85" i="16"/>
  <c r="X77" i="16"/>
  <c r="X78" i="16" s="1"/>
  <c r="S66" i="16"/>
  <c r="X65" i="16"/>
  <c r="X56" i="16"/>
  <c r="X57" i="16" s="1"/>
  <c r="K37" i="16"/>
  <c r="X15" i="16"/>
  <c r="X16" i="16" s="1"/>
  <c r="K12" i="16"/>
  <c r="K104" i="16"/>
  <c r="K83" i="16"/>
  <c r="K62" i="16"/>
  <c r="K61" i="16"/>
  <c r="K54" i="16"/>
  <c r="K55" i="16" s="1"/>
  <c r="K40" i="16"/>
  <c r="J97" i="16"/>
  <c r="W97" i="16"/>
  <c r="S97" i="16"/>
  <c r="K103" i="16"/>
  <c r="X103" i="16"/>
  <c r="X104" i="16"/>
  <c r="X96" i="16"/>
  <c r="K74" i="16"/>
  <c r="X74" i="16"/>
  <c r="X75" i="16"/>
  <c r="K76" i="16" s="1"/>
  <c r="X83" i="16"/>
  <c r="J84" i="16"/>
  <c r="W84" i="16"/>
  <c r="K82" i="16"/>
  <c r="X82" i="16"/>
  <c r="S84" i="16"/>
  <c r="F55" i="16"/>
  <c r="S55" i="16"/>
  <c r="F63" i="16"/>
  <c r="S63" i="16"/>
  <c r="X61" i="16"/>
  <c r="J63" i="16"/>
  <c r="W63" i="16"/>
  <c r="X62" i="16"/>
  <c r="X29" i="16"/>
  <c r="X32" i="16"/>
  <c r="J41" i="16"/>
  <c r="W41" i="16"/>
  <c r="K39" i="16"/>
  <c r="X39" i="16"/>
  <c r="K31" i="16"/>
  <c r="X31" i="16"/>
  <c r="J33" i="16"/>
  <c r="W33" i="16"/>
  <c r="X40" i="16"/>
  <c r="K35" i="16"/>
  <c r="X35" i="16"/>
  <c r="F33" i="16"/>
  <c r="S33" i="16"/>
  <c r="AK104" i="16"/>
  <c r="AK96" i="16"/>
  <c r="AK62" i="16"/>
  <c r="S22" i="16"/>
  <c r="F14" i="16"/>
  <c r="X14" i="16"/>
  <c r="W22" i="16"/>
  <c r="J22" i="16"/>
  <c r="F22" i="16"/>
  <c r="K20" i="16"/>
  <c r="X20" i="16"/>
  <c r="X21" i="16"/>
  <c r="J44" i="16" l="1"/>
  <c r="S86" i="16"/>
  <c r="F86" i="16"/>
  <c r="F44" i="16"/>
  <c r="K43" i="16"/>
  <c r="K44" i="16" s="1"/>
  <c r="J107" i="16"/>
  <c r="X106" i="16"/>
  <c r="X107" i="16" s="1"/>
  <c r="F107" i="16"/>
  <c r="J86" i="16"/>
  <c r="W86" i="16"/>
  <c r="X85" i="16"/>
  <c r="X86" i="16" s="1"/>
  <c r="X76" i="16"/>
  <c r="K106" i="16"/>
  <c r="K84" i="16"/>
  <c r="X66" i="16"/>
  <c r="W44" i="16"/>
  <c r="S44" i="16"/>
  <c r="K66" i="16"/>
  <c r="K23" i="16"/>
  <c r="J24" i="16"/>
  <c r="S24" i="16"/>
  <c r="X23" i="16"/>
  <c r="X24" i="16" s="1"/>
  <c r="K97" i="16"/>
  <c r="K78" i="16"/>
  <c r="K57" i="16"/>
  <c r="X99" i="16"/>
  <c r="X97" i="16"/>
  <c r="K105" i="16"/>
  <c r="K63" i="16"/>
  <c r="X63" i="16"/>
  <c r="X44" i="16"/>
  <c r="K16" i="16"/>
  <c r="K41" i="16"/>
  <c r="X105" i="16"/>
  <c r="X84" i="16"/>
  <c r="K33" i="16"/>
  <c r="X33" i="16"/>
  <c r="X41" i="16"/>
  <c r="X22" i="16"/>
  <c r="K22" i="16"/>
  <c r="AO193" i="16"/>
  <c r="AO185" i="16"/>
  <c r="AO177" i="16"/>
  <c r="AO197" i="16"/>
  <c r="AN197" i="16"/>
  <c r="AO195" i="16"/>
  <c r="AN195" i="16"/>
  <c r="AN193" i="16"/>
  <c r="AO191" i="16"/>
  <c r="AN191" i="16"/>
  <c r="AO189" i="16"/>
  <c r="AN189" i="16"/>
  <c r="AO187" i="16"/>
  <c r="AN187" i="16"/>
  <c r="AN185" i="16"/>
  <c r="AO183" i="16"/>
  <c r="AN183" i="16"/>
  <c r="AO181" i="16"/>
  <c r="AN181" i="16"/>
  <c r="AO179" i="16"/>
  <c r="AN179" i="16"/>
  <c r="AN177" i="16"/>
  <c r="AO175" i="16"/>
  <c r="AN175" i="16"/>
  <c r="AO173" i="16"/>
  <c r="AN173" i="16"/>
  <c r="AO171" i="16"/>
  <c r="AN171" i="16"/>
  <c r="AO169" i="16"/>
  <c r="O197" i="16"/>
  <c r="N197" i="16"/>
  <c r="O195" i="16"/>
  <c r="N195" i="16"/>
  <c r="O193" i="16"/>
  <c r="N193" i="16"/>
  <c r="O191" i="16"/>
  <c r="N191" i="16"/>
  <c r="O189" i="16"/>
  <c r="N189" i="16"/>
  <c r="O187" i="16"/>
  <c r="N187" i="16"/>
  <c r="O185" i="16"/>
  <c r="N185" i="16"/>
  <c r="O183" i="16"/>
  <c r="N183" i="16"/>
  <c r="O181" i="16"/>
  <c r="N181" i="16"/>
  <c r="O179" i="16"/>
  <c r="N179" i="16"/>
  <c r="O177" i="16"/>
  <c r="N177" i="16"/>
  <c r="O175" i="16"/>
  <c r="N175" i="16"/>
  <c r="O173" i="16"/>
  <c r="N173" i="16"/>
  <c r="O171" i="16"/>
  <c r="N171" i="16"/>
  <c r="O169" i="16"/>
  <c r="N169" i="16"/>
  <c r="AO162" i="16"/>
  <c r="AN162" i="16"/>
  <c r="AO160" i="16"/>
  <c r="AN160" i="16"/>
  <c r="AO158" i="16"/>
  <c r="AN158" i="16"/>
  <c r="AO156" i="16"/>
  <c r="AN156" i="16"/>
  <c r="AO154" i="16"/>
  <c r="AN154" i="16"/>
  <c r="AO152" i="16"/>
  <c r="AN152" i="16"/>
  <c r="AO150" i="16"/>
  <c r="AN150" i="16"/>
  <c r="AO148" i="16"/>
  <c r="AN148" i="16"/>
  <c r="AO146" i="16"/>
  <c r="AN146" i="16"/>
  <c r="O162" i="16"/>
  <c r="N162" i="16"/>
  <c r="O160" i="16"/>
  <c r="N160" i="16"/>
  <c r="O158" i="16"/>
  <c r="N158" i="16"/>
  <c r="O156" i="16"/>
  <c r="N156" i="16"/>
  <c r="O154" i="16"/>
  <c r="N154" i="16"/>
  <c r="O152" i="16"/>
  <c r="N152" i="16"/>
  <c r="O150" i="16"/>
  <c r="N150" i="16"/>
  <c r="O148" i="16"/>
  <c r="N148" i="16"/>
  <c r="O146" i="16"/>
  <c r="N146" i="16"/>
  <c r="AO139" i="16"/>
  <c r="AN139" i="16"/>
  <c r="AO137" i="16"/>
  <c r="AN137" i="16"/>
  <c r="AO135" i="16"/>
  <c r="AN135" i="16"/>
  <c r="AO133" i="16"/>
  <c r="AN133" i="16"/>
  <c r="AO131" i="16"/>
  <c r="AN131" i="16"/>
  <c r="AO129" i="16"/>
  <c r="AN129" i="16"/>
  <c r="AO127" i="16"/>
  <c r="AN127" i="16"/>
  <c r="AO125" i="16"/>
  <c r="AN125" i="16"/>
  <c r="AO123" i="16"/>
  <c r="AN123" i="16"/>
  <c r="AO121" i="16"/>
  <c r="AN121" i="16"/>
  <c r="AO119" i="16"/>
  <c r="AN119" i="16"/>
  <c r="AO117" i="16"/>
  <c r="AN117" i="16"/>
  <c r="AO115" i="16"/>
  <c r="AN115" i="16"/>
  <c r="AO113" i="16"/>
  <c r="AN113" i="16"/>
  <c r="AO111" i="16"/>
  <c r="AN111" i="16"/>
  <c r="AA139" i="16"/>
  <c r="AB137" i="16"/>
  <c r="AA135" i="16"/>
  <c r="AB133" i="16"/>
  <c r="AB131" i="16"/>
  <c r="AA131" i="16"/>
  <c r="AB129" i="16"/>
  <c r="AA127" i="16"/>
  <c r="AB125" i="16"/>
  <c r="AA125" i="16"/>
  <c r="AA123" i="16"/>
  <c r="AB121" i="16"/>
  <c r="AA119" i="16"/>
  <c r="AB117" i="16"/>
  <c r="AA117" i="16"/>
  <c r="AB115" i="16"/>
  <c r="AA115" i="16"/>
  <c r="AB113" i="16"/>
  <c r="AB111" i="16"/>
  <c r="AA111" i="16"/>
  <c r="O139" i="16"/>
  <c r="N139" i="16"/>
  <c r="O137" i="16"/>
  <c r="N137" i="16"/>
  <c r="O135" i="16"/>
  <c r="N135" i="16"/>
  <c r="O133" i="16"/>
  <c r="N133" i="16"/>
  <c r="O131" i="16"/>
  <c r="N131" i="16"/>
  <c r="O129" i="16"/>
  <c r="N129" i="16"/>
  <c r="O127" i="16"/>
  <c r="N127" i="16"/>
  <c r="O125" i="16"/>
  <c r="N125" i="16"/>
  <c r="O123" i="16"/>
  <c r="N123" i="16"/>
  <c r="O121" i="16"/>
  <c r="N121" i="16"/>
  <c r="O119" i="16"/>
  <c r="N119" i="16"/>
  <c r="O117" i="16"/>
  <c r="N117" i="16"/>
  <c r="O115" i="16"/>
  <c r="N115" i="16"/>
  <c r="O113" i="16"/>
  <c r="N113" i="16"/>
  <c r="O111" i="16"/>
  <c r="N111" i="16"/>
  <c r="AO65" i="16"/>
  <c r="AN65" i="16"/>
  <c r="AO62" i="16"/>
  <c r="AN62" i="16"/>
  <c r="AO60" i="16"/>
  <c r="AN60" i="16"/>
  <c r="AO58" i="16"/>
  <c r="AN58" i="16"/>
  <c r="AO56" i="16"/>
  <c r="AN56" i="16"/>
  <c r="AO52" i="16"/>
  <c r="AN52" i="16"/>
  <c r="AO50" i="16"/>
  <c r="AN50" i="16"/>
  <c r="AA65" i="16"/>
  <c r="AA60" i="16"/>
  <c r="AB58" i="16"/>
  <c r="AA58" i="16"/>
  <c r="AA56" i="16"/>
  <c r="AA54" i="16"/>
  <c r="AB52" i="16"/>
  <c r="AB50" i="16"/>
  <c r="AA50" i="16"/>
  <c r="O62" i="16"/>
  <c r="N60" i="16"/>
  <c r="O58" i="16"/>
  <c r="N56" i="16"/>
  <c r="N54" i="16"/>
  <c r="O52" i="16"/>
  <c r="O50" i="16"/>
  <c r="N50" i="16"/>
  <c r="AO43" i="16"/>
  <c r="AN43" i="16"/>
  <c r="AO40" i="16"/>
  <c r="AO38" i="16"/>
  <c r="AN38" i="16"/>
  <c r="AO36" i="16"/>
  <c r="AN36" i="16"/>
  <c r="AO34" i="16"/>
  <c r="AN34" i="16"/>
  <c r="AO32" i="16"/>
  <c r="AN32" i="16"/>
  <c r="AO30" i="16"/>
  <c r="AN30" i="16"/>
  <c r="AO28" i="16"/>
  <c r="AN28" i="16"/>
  <c r="AB43" i="16"/>
  <c r="AA43" i="16"/>
  <c r="AA38" i="16"/>
  <c r="AB36" i="16"/>
  <c r="AA36" i="16"/>
  <c r="AA34" i="16"/>
  <c r="AB32" i="16"/>
  <c r="AA32" i="16"/>
  <c r="AB30" i="16"/>
  <c r="AB28" i="16"/>
  <c r="AA28" i="16"/>
  <c r="O38" i="16"/>
  <c r="N38" i="16"/>
  <c r="O36" i="16"/>
  <c r="N32" i="16"/>
  <c r="O30" i="16"/>
  <c r="O28" i="16"/>
  <c r="N28" i="16"/>
  <c r="AO17" i="16"/>
  <c r="AN15" i="16"/>
  <c r="AN11" i="16"/>
  <c r="AO9" i="16"/>
  <c r="AN9" i="16"/>
  <c r="AA19" i="16"/>
  <c r="AB17" i="16"/>
  <c r="AA15" i="16"/>
  <c r="AA13" i="16"/>
  <c r="AA11" i="16"/>
  <c r="AB9" i="16"/>
  <c r="AA9" i="16"/>
  <c r="O21" i="16"/>
  <c r="O19" i="16"/>
  <c r="N19" i="16"/>
  <c r="O17" i="16"/>
  <c r="N17" i="16"/>
  <c r="O15" i="16"/>
  <c r="N15" i="16"/>
  <c r="O11" i="16"/>
  <c r="N11" i="16"/>
  <c r="N9" i="16"/>
  <c r="O9" i="16"/>
  <c r="N43" i="16" l="1"/>
  <c r="AA23" i="16"/>
  <c r="K24" i="16"/>
  <c r="K107" i="16"/>
  <c r="K86" i="16"/>
  <c r="N23" i="16"/>
  <c r="O23" i="16"/>
  <c r="AB15" i="16"/>
  <c r="AA17" i="16"/>
  <c r="AO15" i="16"/>
  <c r="O34" i="16"/>
  <c r="N36" i="16"/>
  <c r="AB34" i="16"/>
  <c r="O56" i="16"/>
  <c r="N58" i="16"/>
  <c r="AB56" i="16"/>
  <c r="AB119" i="16"/>
  <c r="AA121" i="16"/>
  <c r="AB135" i="16"/>
  <c r="AA137" i="16"/>
  <c r="AN169" i="16"/>
  <c r="N21" i="16"/>
  <c r="AB19" i="16"/>
  <c r="AA21" i="16"/>
  <c r="AO19" i="16"/>
  <c r="N40" i="16"/>
  <c r="AB38" i="16"/>
  <c r="AA40" i="16"/>
  <c r="AN40" i="16"/>
  <c r="O60" i="16"/>
  <c r="N62" i="16"/>
  <c r="AB60" i="16"/>
  <c r="AA62" i="16"/>
  <c r="AB123" i="16"/>
  <c r="AB139" i="16"/>
  <c r="AO23" i="16"/>
  <c r="O43" i="16"/>
  <c r="O65" i="16"/>
  <c r="AB65" i="16"/>
  <c r="AA113" i="16"/>
  <c r="AB127" i="16"/>
  <c r="AA129" i="16"/>
  <c r="N30" i="16"/>
  <c r="AA30" i="16"/>
  <c r="N52" i="16"/>
  <c r="AA52" i="16"/>
  <c r="AO11" i="16"/>
  <c r="AA133" i="16"/>
  <c r="AB11" i="16"/>
  <c r="N13" i="16"/>
  <c r="AB13" i="16"/>
  <c r="O32" i="16"/>
  <c r="O54" i="16"/>
  <c r="AB54" i="16"/>
  <c r="AN54" i="16"/>
  <c r="AB62" i="16"/>
  <c r="N65" i="16"/>
  <c r="AB40" i="16"/>
  <c r="N34" i="16"/>
  <c r="O40" i="16"/>
  <c r="AN13" i="16"/>
  <c r="AN17" i="16"/>
  <c r="AN19" i="16"/>
  <c r="AN21" i="16"/>
  <c r="AN23" i="16"/>
  <c r="AO21" i="16"/>
  <c r="AO13" i="16"/>
  <c r="AB23" i="16"/>
  <c r="AB21" i="16"/>
  <c r="AO54" i="16"/>
  <c r="O1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Mikyung Ryu</author>
  </authors>
  <commentList>
    <comment ref="A20" authorId="0" shapeId="0" xr:uid="{1BF809A2-C310-48EE-8D57-AD7FBF11C675}">
      <text>
        <r>
          <rPr>
            <b/>
            <sz val="9"/>
            <color indexed="81"/>
            <rFont val="Tahoma"/>
            <charset val="1"/>
          </rPr>
          <t>Transfer-in rate is a measure of the prevalence of transfer students among all undergraduates. It differs from the year over year change in enrollment numbers.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97" authorId="0" shapeId="0" xr:uid="{20DA950E-9725-4ADF-81F1-181FEAE42051}">
      <text>
        <r>
          <rPr>
            <b/>
            <sz val="9"/>
            <color indexed="81"/>
            <rFont val="Tahoma"/>
            <charset val="1"/>
          </rPr>
          <t>*Other includes Native American, Pacific Islander, multi-race, non-resident alien, and unknown/missing.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3" authorId="0" shapeId="0" xr:uid="{BBEA398C-EB41-41C6-AF4D-AC8EDE3A64CC}">
      <text>
        <r>
          <rPr>
            <b/>
            <sz val="9"/>
            <color indexed="81"/>
            <rFont val="Tahoma"/>
            <charset val="1"/>
          </rPr>
          <t>*Other includes Native American, Pacific Islander, multi-race, non-resident alien, and unknown/missing.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tc={0FAB390E-A1CE-4832-9EAB-CFE94D79AC4D}</author>
  </authors>
  <commentList>
    <comment ref="Q62" authorId="0" shapeId="0" xr:uid="{0FAB390E-A1CE-4832-9EAB-CFE94D79AC4D}">
      <text>
        <t>[Threaded comment]
Your version of Excel allows you to read this threaded comment; however, any edits to it will get removed if the file is opened in a newer version of Excel. Learn more: https://go.microsoft.com/fwlink/?linkid=870924
Comment:
    Transfer enrollments improved across all r/e's in public 4 institutions (main four anyway), though still declining for Black and White students. Hispanic students made the strongest gain in transfer enrollments.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tc={803F13D7-6055-4BDE-A5AE-973F8B5676F0}</author>
  </authors>
  <commentList>
    <comment ref="A182" authorId="0" shapeId="0" xr:uid="{803F13D7-6055-4BDE-A5AE-973F8B5676F0}">
      <text>
        <t>[Threaded comment]
Your version of Excel allows you to read this threaded comment; however, any edits to it will get removed if the file is opened in a newer version of Excel. Learn more: https://go.microsoft.com/fwlink/?linkid=870924
Comment:
    Wouldnt expect to see much here--but good to check</t>
      </text>
    </comment>
  </commentList>
</comments>
</file>

<file path=xl/sharedStrings.xml><?xml version="1.0" encoding="utf-8"?>
<sst xmlns="http://schemas.openxmlformats.org/spreadsheetml/2006/main" count="2679" uniqueCount="334">
  <si>
    <t>N</t>
  </si>
  <si>
    <t>As a Share</t>
  </si>
  <si>
    <t>%Change</t>
  </si>
  <si>
    <t>As a share</t>
  </si>
  <si>
    <t>Freshmen</t>
  </si>
  <si>
    <t>Continuing</t>
  </si>
  <si>
    <t>Returning</t>
  </si>
  <si>
    <t>Total</t>
  </si>
  <si>
    <t xml:space="preserve">Tranfers </t>
  </si>
  <si>
    <t>Non-Transfers</t>
  </si>
  <si>
    <t xml:space="preserve">Total </t>
  </si>
  <si>
    <t>Transfers</t>
  </si>
  <si>
    <t>Public Four-Year</t>
  </si>
  <si>
    <t>Private Nonprofit Four-Year</t>
  </si>
  <si>
    <t>Private For-Profit Four-Year</t>
  </si>
  <si>
    <t>Public Two-Year</t>
  </si>
  <si>
    <t>All students at POI</t>
  </si>
  <si>
    <t>First-Time</t>
  </si>
  <si>
    <t>Grand Total</t>
  </si>
  <si>
    <t>Continuing Students at POI</t>
  </si>
  <si>
    <t>Returning Students at POI</t>
  </si>
  <si>
    <t>Current Sector</t>
  </si>
  <si>
    <t>Transfer</t>
  </si>
  <si>
    <t xml:space="preserve">Private Nonprofit Four-Year </t>
  </si>
  <si>
    <t>Private Nonprofit Two-Year</t>
  </si>
  <si>
    <t>Private For-Profit Two-Year</t>
  </si>
  <si>
    <t>Overall</t>
  </si>
  <si>
    <t>Gender</t>
  </si>
  <si>
    <t>Male</t>
  </si>
  <si>
    <t>Female</t>
  </si>
  <si>
    <t>Unknown/Missing</t>
  </si>
  <si>
    <t>Current Age</t>
  </si>
  <si>
    <t>18-20</t>
  </si>
  <si>
    <t>21-24</t>
  </si>
  <si>
    <t>25-29</t>
  </si>
  <si>
    <t>Over 30</t>
  </si>
  <si>
    <t>Missing</t>
  </si>
  <si>
    <t>Race/Ethnicity</t>
  </si>
  <si>
    <t>White</t>
  </si>
  <si>
    <t>Asian</t>
  </si>
  <si>
    <t>Black</t>
  </si>
  <si>
    <t>Hispanic</t>
  </si>
  <si>
    <t>American Indian</t>
  </si>
  <si>
    <t>Pacific Islander</t>
  </si>
  <si>
    <t>Two or More</t>
  </si>
  <si>
    <t>Non-Resident Alien</t>
  </si>
  <si>
    <t>**Transfer Only</t>
  </si>
  <si>
    <t>Upward Transfer**</t>
  </si>
  <si>
    <t>Downward Transfer</t>
  </si>
  <si>
    <t>2YR-2YR Transfer</t>
  </si>
  <si>
    <t>4YR-4YR Transfer</t>
  </si>
  <si>
    <t>All Lateral Transfer</t>
  </si>
  <si>
    <t>Total Transfer</t>
  </si>
  <si>
    <t>Transfer Across Statelines</t>
  </si>
  <si>
    <t>In-State</t>
  </si>
  <si>
    <t>Out-of-Sta</t>
  </si>
  <si>
    <t>In-State Transfer</t>
  </si>
  <si>
    <t>Out-of-State Transfer</t>
  </si>
  <si>
    <t>With AA Transfer</t>
  </si>
  <si>
    <t>Without AA Transfer</t>
  </si>
  <si>
    <t>All</t>
  </si>
  <si>
    <t>Fall 2019</t>
  </si>
  <si>
    <t>Fall 2020</t>
  </si>
  <si>
    <t>Fall 2021</t>
  </si>
  <si>
    <t>Rpt Cat</t>
  </si>
  <si>
    <t>Count Student</t>
  </si>
  <si>
    <t>Percent Diff</t>
  </si>
  <si>
    <t>Returning Students</t>
  </si>
  <si>
    <t>Total N</t>
  </si>
  <si>
    <t>Men</t>
  </si>
  <si>
    <t>Women</t>
  </si>
  <si>
    <t>Mising</t>
  </si>
  <si>
    <t>17 or Younger</t>
  </si>
  <si>
    <t>30 or Older</t>
  </si>
  <si>
    <t>With AA Degree</t>
  </si>
  <si>
    <t>Without AA Degree</t>
  </si>
  <si>
    <t>Other/Missing</t>
  </si>
  <si>
    <t>Other</t>
  </si>
  <si>
    <t>Unknown</t>
  </si>
  <si>
    <t>Spring 2019</t>
  </si>
  <si>
    <t>Spring 2020</t>
  </si>
  <si>
    <t>Spring 2021</t>
  </si>
  <si>
    <t>As a Share along Pane (Down)</t>
  </si>
  <si>
    <t>Race2 (group)_Final</t>
  </si>
  <si>
    <t>Uknown</t>
  </si>
  <si>
    <t>Age Cur Cat (group)</t>
  </si>
  <si>
    <t>American Indian/Native Alaskan</t>
  </si>
  <si>
    <t>Native Hawaiian/Pacific Islander</t>
  </si>
  <si>
    <t>Table of TR_CAT by prior_spring</t>
  </si>
  <si>
    <t>prior_spring</t>
  </si>
  <si>
    <t>TR_CAT</t>
  </si>
  <si>
    <t>No Transfer</t>
  </si>
  <si>
    <t>Frequency</t>
  </si>
  <si>
    <t>Percent</t>
  </si>
  <si>
    <t>Row Pct</t>
  </si>
  <si>
    <t>Col Pct</t>
  </si>
  <si>
    <t>% Change</t>
  </si>
  <si>
    <t>% Share</t>
  </si>
  <si>
    <t>Spring Sector</t>
  </si>
  <si>
    <t>Public 4YR</t>
  </si>
  <si>
    <t>Private Nonprofit 4YR</t>
  </si>
  <si>
    <t>Private For-Profit 4YR</t>
  </si>
  <si>
    <t>Public 2YR</t>
  </si>
  <si>
    <t>Private Nonprofit 2YR</t>
  </si>
  <si>
    <t>Private For-Profit 2YR</t>
  </si>
  <si>
    <t>Race/ Ethnicity</t>
  </si>
  <si>
    <t>Age at last entry</t>
  </si>
  <si>
    <t>Income (for traditional age students only)</t>
  </si>
  <si>
    <t>Quintile 1</t>
  </si>
  <si>
    <t>Quintile 2</t>
  </si>
  <si>
    <t>Quintile 3</t>
  </si>
  <si>
    <t>Quintile 4</t>
  </si>
  <si>
    <t>Quintile 5</t>
  </si>
  <si>
    <t xml:space="preserve">CIP Code Prior to NonEnrollment </t>
  </si>
  <si>
    <t>Cip Code</t>
  </si>
  <si>
    <t>(Top 5)</t>
  </si>
  <si>
    <t>*Income numbers only available for traditional aged learners, numbers probably will not make sense when we further disaggregate, but including them anyway just in case</t>
  </si>
  <si>
    <t>Income/Overall</t>
  </si>
  <si>
    <t>Non-Transfer</t>
  </si>
  <si>
    <t>First Time</t>
  </si>
  <si>
    <t>*Transfer only</t>
  </si>
  <si>
    <t>Native American</t>
  </si>
  <si>
    <t>Total Continuing</t>
  </si>
  <si>
    <t>**Non transfers</t>
  </si>
  <si>
    <t xml:space="preserve">**For transfer direction, look at the entire group </t>
  </si>
  <si>
    <t>Prop Ch</t>
  </si>
  <si>
    <t>All Transfer</t>
  </si>
  <si>
    <t>TBD Depending on feasibility</t>
  </si>
  <si>
    <t>**Transfer of credits</t>
  </si>
  <si>
    <t>**Dependency status</t>
  </si>
  <si>
    <t>**First generation status</t>
  </si>
  <si>
    <t>Transfer Activity by Starting/Destination Sector and Characteristics, Continuing Population</t>
  </si>
  <si>
    <t>** Transfer Students Only</t>
  </si>
  <si>
    <t>Previous Institution (Last Enrolled)</t>
  </si>
  <si>
    <t>Current Institution</t>
  </si>
  <si>
    <t xml:space="preserve"> Public Two-Year</t>
  </si>
  <si>
    <t>Private Two-Year</t>
  </si>
  <si>
    <t>Two-Year Total</t>
  </si>
  <si>
    <t>Private Non-Profit</t>
  </si>
  <si>
    <t>Private For-Profit</t>
  </si>
  <si>
    <t>Four-Year Total</t>
  </si>
  <si>
    <t>Total Transfers</t>
  </si>
  <si>
    <t>Total % as a share</t>
  </si>
  <si>
    <t>Transfer Rate</t>
  </si>
  <si>
    <t>Non-Transfer Rate</t>
  </si>
  <si>
    <t>Two-Year Private</t>
  </si>
  <si>
    <t>**Make sure Miami Dade is not influcing this nmber too much</t>
  </si>
  <si>
    <t>Total % as a share (previous institutions)</t>
  </si>
  <si>
    <t>Overall Sector Direction: With AA Degree</t>
  </si>
  <si>
    <t>Prop Analysis</t>
  </si>
  <si>
    <t>Overall Sector Direction: Without AA Degree</t>
  </si>
  <si>
    <t>% change</t>
  </si>
  <si>
    <t>%</t>
  </si>
  <si>
    <t>Sector direction by instate transfers</t>
  </si>
  <si>
    <t>In-state Transfers</t>
  </si>
  <si>
    <t>Sector direction by out-of-state transfers</t>
  </si>
  <si>
    <t>Out of State Transfers</t>
  </si>
  <si>
    <t>Transfer_Direction</t>
  </si>
  <si>
    <t>Upward Transfer</t>
  </si>
  <si>
    <t>Later Transfer</t>
  </si>
  <si>
    <t>4yr-4yr Lateral Transfer</t>
  </si>
  <si>
    <t>2yr-2yr lateral transfer</t>
  </si>
  <si>
    <t>Total Lateral Transfer</t>
  </si>
  <si>
    <t>Transfer Direction X Current Institution</t>
  </si>
  <si>
    <t>Public 4yr</t>
  </si>
  <si>
    <t>Private Nonprofit 4yr</t>
  </si>
  <si>
    <t>Private For-profit 4yr</t>
  </si>
  <si>
    <t>Lateral Transfer</t>
  </si>
  <si>
    <t>Public 2yr</t>
  </si>
  <si>
    <t>Private Nonprofit 2yr</t>
  </si>
  <si>
    <t>Private For-profit 2yr</t>
  </si>
  <si>
    <t>4yr-4yr lateral transfer</t>
  </si>
  <si>
    <t>Transfer Direction X Prior Institution</t>
  </si>
  <si>
    <t>Transfer Direction X Prior Degree</t>
  </si>
  <si>
    <t>Prior AA</t>
  </si>
  <si>
    <t>No Prior AA</t>
  </si>
  <si>
    <t>Transfer Direction X Across State</t>
  </si>
  <si>
    <t>Instate transfers</t>
  </si>
  <si>
    <t>Transfer direction X Gender</t>
  </si>
  <si>
    <t>Transfer direction X Age</t>
  </si>
  <si>
    <t>2YR-2YR Lateral Transfer</t>
  </si>
  <si>
    <t>4YR-4YR Lateral Transfer</t>
  </si>
  <si>
    <t>Transfer direction X Race</t>
  </si>
  <si>
    <t>Unknwon/Missing</t>
  </si>
  <si>
    <t>Sector Direction by Income</t>
  </si>
  <si>
    <t>Two-Year Public</t>
  </si>
  <si>
    <t>Low</t>
  </si>
  <si>
    <t>Four-Year Public</t>
  </si>
  <si>
    <t>Four-Year Private nonprofit</t>
  </si>
  <si>
    <t>Middle</t>
  </si>
  <si>
    <t>High</t>
  </si>
  <si>
    <t>Summer Swirlers</t>
  </si>
  <si>
    <t>Summer Swirl</t>
  </si>
  <si>
    <t>Lateral Transfers</t>
  </si>
  <si>
    <t>Upward Transfers</t>
  </si>
  <si>
    <t>Reverse Transfers</t>
  </si>
  <si>
    <t>Prior Sector</t>
  </si>
  <si>
    <t>With Associate's</t>
  </si>
  <si>
    <t>Without Associate's</t>
  </si>
  <si>
    <t>Reverse Transfer</t>
  </si>
  <si>
    <t>Transfer_Direction_2</t>
  </si>
  <si>
    <t>Consider deleting?</t>
  </si>
  <si>
    <t>Statetr</t>
  </si>
  <si>
    <t>Transfer Only</t>
  </si>
  <si>
    <t>Cip Flag</t>
  </si>
  <si>
    <t>Major changed</t>
  </si>
  <si>
    <t>Major maintained</t>
  </si>
  <si>
    <t>Continuing and Returning (excluding unknown majors)</t>
  </si>
  <si>
    <t>Major Changed</t>
  </si>
  <si>
    <t>Major Unchanged</t>
  </si>
  <si>
    <t>Transfer, current sector enrollment</t>
  </si>
  <si>
    <t>2PN</t>
  </si>
  <si>
    <t>2VF</t>
  </si>
  <si>
    <t>CIP Change</t>
  </si>
  <si>
    <t>No Change</t>
  </si>
  <si>
    <t>2VN</t>
  </si>
  <si>
    <t>4PN</t>
  </si>
  <si>
    <t>4V</t>
  </si>
  <si>
    <t>4VF</t>
  </si>
  <si>
    <t>4VN</t>
  </si>
  <si>
    <t>Before Transfer</t>
  </si>
  <si>
    <t>Pr_STEM_Flag</t>
  </si>
  <si>
    <t>STEM</t>
  </si>
  <si>
    <t>Non-STEM</t>
  </si>
  <si>
    <t>After transfer</t>
  </si>
  <si>
    <t>STEM_Flag</t>
  </si>
  <si>
    <t xml:space="preserve">Are men more likely than women to switch majors after transferring? </t>
  </si>
  <si>
    <t>F</t>
  </si>
  <si>
    <t>M</t>
  </si>
  <si>
    <t>Top five most popular majors in 2020</t>
  </si>
  <si>
    <t>Top 5</t>
  </si>
  <si>
    <t>Major</t>
  </si>
  <si>
    <t>Liberal Arts and Sciences, General Studies and Humanities</t>
  </si>
  <si>
    <t>Business, Management, Marketing, and Related Support</t>
  </si>
  <si>
    <t>Health Professions and Related Clinical Sciences</t>
  </si>
  <si>
    <t>Engineering</t>
  </si>
  <si>
    <t>Biological and Biomedical Sciences</t>
  </si>
  <si>
    <t>Computer and Information Sciences and Support Services</t>
  </si>
  <si>
    <t>Security and Protective Services</t>
  </si>
  <si>
    <t>Top five most popular majors in 2021</t>
  </si>
  <si>
    <t>Prior to transfer</t>
  </si>
  <si>
    <t>Top five most popular majors</t>
  </si>
  <si>
    <t>Psychology</t>
  </si>
  <si>
    <t>Top five most popular majors by direction</t>
  </si>
  <si>
    <t>Upward</t>
  </si>
  <si>
    <t>Downward</t>
  </si>
  <si>
    <t>2YR-2YR</t>
  </si>
  <si>
    <t>4YR-4YR</t>
  </si>
  <si>
    <t>After Transfer</t>
  </si>
  <si>
    <t>Transfer Activity by Starting/Destination Sector and Characteristics, All Transfer Population (Formulas only)</t>
  </si>
  <si>
    <t>Overall Sector Direction</t>
  </si>
  <si>
    <t>Overall Sector Direction: With AA Degree - **From Community Colleges</t>
  </si>
  <si>
    <t>Overall Sector Direction: Without AA Degree - ** From Community Colleges</t>
  </si>
  <si>
    <t>Prop analysis</t>
  </si>
  <si>
    <t>Sector Direction by Race/Ethnicity</t>
  </si>
  <si>
    <t>Private Nonprofit Four-year</t>
  </si>
  <si>
    <t>Sector Direction by Gender</t>
  </si>
  <si>
    <t>Sector Direction by Age (Current)</t>
  </si>
  <si>
    <t>30 and Older</t>
  </si>
  <si>
    <t>Continuing, Transfer</t>
  </si>
  <si>
    <t>Continuing, No Transfer</t>
  </si>
  <si>
    <t>Returning, Transfer</t>
  </si>
  <si>
    <t>Returning, No Transfer</t>
  </si>
  <si>
    <t>Younger than 18</t>
  </si>
  <si>
    <t>Latinx</t>
  </si>
  <si>
    <t>Highly Selective</t>
  </si>
  <si>
    <t>Private nonprofit 4yr</t>
  </si>
  <si>
    <t>Lateral Transfer - Four-Year</t>
  </si>
  <si>
    <t>Less Selective</t>
  </si>
  <si>
    <t>Competitive</t>
  </si>
  <si>
    <t>Very Competitive</t>
  </si>
  <si>
    <t>Fall 2019 - Fall 2021</t>
  </si>
  <si>
    <t>Enrollment</t>
  </si>
  <si>
    <t>Enrollment Change from Previous Year</t>
  </si>
  <si>
    <t>Percent Change from Previous Year</t>
  </si>
  <si>
    <t>Transfer With/Without Associate Degree</t>
  </si>
  <si>
    <t>Total Enrollment</t>
  </si>
  <si>
    <t>With Associate Degree</t>
  </si>
  <si>
    <t>Without Associate Degree</t>
  </si>
  <si>
    <t>Enrollment Change</t>
  </si>
  <si>
    <t xml:space="preserve">Percent Change </t>
  </si>
  <si>
    <t>Sector and Race/Ethnicity</t>
  </si>
  <si>
    <t>Sector and Gender</t>
  </si>
  <si>
    <t>Age Category</t>
  </si>
  <si>
    <t>Sector</t>
  </si>
  <si>
    <t>Transfer Pathway</t>
  </si>
  <si>
    <t>Continuing Students</t>
  </si>
  <si>
    <t>Out-of-State</t>
  </si>
  <si>
    <t>Transfer Pathways by Gender</t>
  </si>
  <si>
    <t>Transfer Pathways by Age</t>
  </si>
  <si>
    <t>Transfer Pathways by Race/Ethnicity</t>
  </si>
  <si>
    <t xml:space="preserve">Grand Total </t>
  </si>
  <si>
    <t xml:space="preserve">Selectivity of Current Institution </t>
  </si>
  <si>
    <t>Sum</t>
  </si>
  <si>
    <t>Transfer-In Students by Demographic Characteristics</t>
  </si>
  <si>
    <t>Current Institution Sector</t>
  </si>
  <si>
    <t>Transfer With or Without Associate Degree</t>
  </si>
  <si>
    <t>*Those who had not previously earned a bachelor’s degree or higher (those with prior associate degree or undergraduate certificate are included in the analysis).</t>
  </si>
  <si>
    <t>Overall (Transfer and Non-Transfer)</t>
  </si>
  <si>
    <t>TRANSFER STUDENTS</t>
  </si>
  <si>
    <t>ALL UNDERGRADUATE STUDENTS (MINUS FRESHMEN)</t>
  </si>
  <si>
    <t>2YR to 2YR</t>
  </si>
  <si>
    <t>4YR to 4YR</t>
  </si>
  <si>
    <t>Fall Enrollment Changes at a Glance</t>
  </si>
  <si>
    <t>% Change from Previous Year</t>
  </si>
  <si>
    <t>Transfer
 Enrollment Change
'20-'21</t>
  </si>
  <si>
    <t>Transfer Enrollment Change
'19-'21</t>
  </si>
  <si>
    <t>Transfer % Change from 2019</t>
  </si>
  <si>
    <t>Other* and Unknown/Missing</t>
  </si>
  <si>
    <t>* Other includes Pacific Islander, multi-race, non-resident alien, and unknown/missing.</t>
  </si>
  <si>
    <t>Other*</t>
  </si>
  <si>
    <t>Transfers with/without Associate Degree</t>
  </si>
  <si>
    <t>Prior Institution</t>
  </si>
  <si>
    <t>Selectivity</t>
  </si>
  <si>
    <t>Transfer Pathway Overall</t>
  </si>
  <si>
    <t>Pathway</t>
  </si>
  <si>
    <t>Transfer-In Rates</t>
  </si>
  <si>
    <t>Sectoral shares do not total to 100% because Grand Total includes other small private two-year institutions not shown.</t>
  </si>
  <si>
    <t>* Other includes Native American, Pacific Islander, multi-race, non-resident alien, and unknown/missing.</t>
  </si>
  <si>
    <t>Transfer Pathways</t>
  </si>
  <si>
    <t>Non-POI to POI</t>
  </si>
  <si>
    <t>POI to Non-POI</t>
  </si>
  <si>
    <t>Between POIs</t>
  </si>
  <si>
    <t>All (Continuing &amp; Returning)</t>
  </si>
  <si>
    <t>All (Continuing &amp; Returning Students)</t>
  </si>
  <si>
    <t>By Current Institution Sector</t>
  </si>
  <si>
    <t>Prior x Current Sector</t>
  </si>
  <si>
    <t>Transfer Crossing State Lines</t>
  </si>
  <si>
    <t>Transfer Enrollment by Transfer Pathway</t>
  </si>
  <si>
    <t>Enrollment Change 
'20-'21</t>
  </si>
  <si>
    <t>Enrollment Change
'19-'21</t>
  </si>
  <si>
    <t>% Change
'19-'21</t>
  </si>
  <si>
    <t>TOTAL UNDERGRADUATE POPULATION*</t>
  </si>
  <si>
    <t>AT PRIMARILY ONLINE INSTITUTIONS (POIs)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</si>
</sst>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9"/>
      <color rgb="FF666666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333333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rgb="FF333333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5">
    <xf numFmtId="0" fontId="0" fillId="0" borderId="0" xfId="0"/>
    <xf numFmtId="0" fontId="1" fillId="0" borderId="0" xfId="0" applyFont="1"/>
    <xf numFmtId="0" fontId="0" fillId="3" borderId="0" xfId="0" applyFill="1"/>
    <xf numFmtId="10" fontId="6" fillId="0" borderId="0" xfId="2" applyNumberFormat="1" applyFont="1" applyFill="1" applyBorder="1" applyAlignment="1"/>
    <xf numFmtId="164" fontId="6" fillId="2" borderId="0" xfId="1" applyNumberFormat="1" applyFont="1" applyFill="1" applyBorder="1" applyAlignment="1"/>
    <xf numFmtId="10" fontId="7" fillId="0" borderId="0" xfId="2" applyNumberFormat="1" applyFont="1" applyFill="1" applyBorder="1" applyAlignment="1"/>
    <xf numFmtId="10" fontId="6" fillId="0" borderId="0" xfId="2" applyNumberFormat="1" applyFont="1" applyFill="1" applyBorder="1" applyAlignment="1">
      <alignment horizontal="right"/>
    </xf>
    <xf numFmtId="0" fontId="6" fillId="0" borderId="0" xfId="0" applyFont="1" applyAlignment="1">
      <alignment vertical="top"/>
    </xf>
    <xf numFmtId="3" fontId="6" fillId="0" borderId="0" xfId="0" applyNumberFormat="1" applyFont="1"/>
    <xf numFmtId="9" fontId="6" fillId="2" borderId="0" xfId="2" applyFont="1" applyFill="1" applyBorder="1" applyAlignment="1"/>
    <xf numFmtId="0" fontId="5" fillId="5" borderId="0" xfId="0" applyFont="1" applyFill="1"/>
    <xf numFmtId="9" fontId="6" fillId="0" borderId="0" xfId="2" applyFont="1" applyFill="1" applyBorder="1" applyAlignment="1"/>
    <xf numFmtId="10" fontId="6" fillId="0" borderId="0" xfId="2" applyNumberFormat="1" applyFont="1" applyBorder="1"/>
    <xf numFmtId="0" fontId="9" fillId="0" borderId="0" xfId="0" applyFont="1"/>
    <xf numFmtId="0" fontId="4" fillId="4" borderId="0" xfId="0" applyFont="1" applyFill="1" applyAlignment="1">
      <alignment vertical="center" wrapText="1"/>
    </xf>
    <xf numFmtId="0" fontId="3" fillId="5" borderId="0" xfId="0" applyFont="1" applyFill="1"/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6" fillId="0" borderId="0" xfId="0" applyFont="1" applyAlignment="1">
      <alignment horizontal="left" vertical="top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0" fillId="4" borderId="0" xfId="0" applyFill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 wrapText="1"/>
    </xf>
    <xf numFmtId="164" fontId="6" fillId="0" borderId="0" xfId="1" applyNumberFormat="1" applyFont="1" applyFill="1" applyBorder="1" applyAlignment="1"/>
    <xf numFmtId="0" fontId="4" fillId="3" borderId="0" xfId="0" applyFont="1" applyFill="1" applyAlignment="1">
      <alignment vertical="center" wrapText="1"/>
    </xf>
    <xf numFmtId="3" fontId="0" fillId="3" borderId="0" xfId="0" applyNumberFormat="1" applyFill="1"/>
    <xf numFmtId="3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0" borderId="0" xfId="0" quotePrefix="1" applyFont="1" applyAlignment="1">
      <alignment vertical="center" wrapText="1"/>
    </xf>
    <xf numFmtId="0" fontId="1" fillId="4" borderId="0" xfId="0" applyFont="1" applyFill="1"/>
    <xf numFmtId="0" fontId="1" fillId="0" borderId="0" xfId="0" applyFont="1" applyAlignment="1">
      <alignment vertical="center"/>
    </xf>
    <xf numFmtId="0" fontId="0" fillId="6" borderId="0" xfId="0" applyFill="1"/>
    <xf numFmtId="0" fontId="6" fillId="6" borderId="0" xfId="0" applyFont="1" applyFill="1" applyAlignment="1">
      <alignment horizontal="left" vertical="top"/>
    </xf>
    <xf numFmtId="3" fontId="6" fillId="6" borderId="0" xfId="0" applyNumberFormat="1" applyFont="1" applyFill="1"/>
    <xf numFmtId="0" fontId="6" fillId="6" borderId="0" xfId="0" applyFont="1" applyFill="1" applyAlignment="1">
      <alignment vertical="top"/>
    </xf>
    <xf numFmtId="10" fontId="6" fillId="6" borderId="0" xfId="2" applyNumberFormat="1" applyFont="1" applyFill="1" applyBorder="1" applyAlignment="1"/>
    <xf numFmtId="10" fontId="6" fillId="6" borderId="0" xfId="2" applyNumberFormat="1" applyFont="1" applyFill="1" applyBorder="1" applyAlignment="1">
      <alignment horizontal="right"/>
    </xf>
    <xf numFmtId="165" fontId="6" fillId="0" borderId="0" xfId="0" applyNumberFormat="1" applyFont="1"/>
    <xf numFmtId="165" fontId="6" fillId="0" borderId="0" xfId="2" applyNumberFormat="1" applyFont="1" applyFill="1" applyBorder="1" applyAlignment="1"/>
    <xf numFmtId="3" fontId="6" fillId="2" borderId="0" xfId="0" applyNumberFormat="1" applyFont="1" applyFill="1"/>
    <xf numFmtId="165" fontId="6" fillId="2" borderId="0" xfId="0" applyNumberFormat="1" applyFont="1" applyFill="1"/>
    <xf numFmtId="10" fontId="6" fillId="2" borderId="0" xfId="2" applyNumberFormat="1" applyFont="1" applyFill="1" applyBorder="1" applyAlignment="1"/>
    <xf numFmtId="165" fontId="6" fillId="2" borderId="0" xfId="2" applyNumberFormat="1" applyFont="1" applyFill="1" applyBorder="1" applyAlignment="1"/>
    <xf numFmtId="3" fontId="6" fillId="0" borderId="0" xfId="2" applyNumberFormat="1" applyFont="1" applyFill="1" applyBorder="1" applyAlignment="1"/>
    <xf numFmtId="3" fontId="4" fillId="4" borderId="0" xfId="0" applyNumberFormat="1" applyFont="1" applyFill="1" applyAlignment="1">
      <alignment horizontal="center" vertical="center" wrapText="1"/>
    </xf>
    <xf numFmtId="3" fontId="0" fillId="4" borderId="0" xfId="0" applyNumberForma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7" borderId="0" xfId="0" applyFont="1" applyFill="1" applyAlignment="1">
      <alignment vertical="center" wrapText="1"/>
    </xf>
    <xf numFmtId="0" fontId="1" fillId="7" borderId="0" xfId="0" applyFont="1" applyFill="1" applyAlignment="1">
      <alignment vertical="center"/>
    </xf>
    <xf numFmtId="3" fontId="0" fillId="0" borderId="0" xfId="0" applyNumberFormat="1" applyAlignment="1">
      <alignment horizontal="center"/>
    </xf>
    <xf numFmtId="165" fontId="10" fillId="0" borderId="0" xfId="0" applyNumberFormat="1" applyFont="1" applyAlignment="1">
      <alignment vertical="center"/>
    </xf>
    <xf numFmtId="10" fontId="6" fillId="8" borderId="0" xfId="2" applyNumberFormat="1" applyFont="1" applyFill="1" applyBorder="1" applyAlignment="1"/>
    <xf numFmtId="165" fontId="6" fillId="6" borderId="0" xfId="2" applyNumberFormat="1" applyFont="1" applyFill="1" applyBorder="1" applyAlignment="1"/>
    <xf numFmtId="165" fontId="0" fillId="0" borderId="0" xfId="2" applyNumberFormat="1" applyFont="1" applyBorder="1"/>
    <xf numFmtId="3" fontId="10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165" fontId="13" fillId="0" borderId="0" xfId="0" applyNumberFormat="1" applyFont="1" applyAlignment="1">
      <alignment vertical="center"/>
    </xf>
    <xf numFmtId="165" fontId="12" fillId="0" borderId="0" xfId="0" applyNumberFormat="1" applyFont="1"/>
    <xf numFmtId="3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3" fontId="10" fillId="3" borderId="0" xfId="0" applyNumberFormat="1" applyFont="1" applyFill="1" applyAlignment="1">
      <alignment vertical="center"/>
    </xf>
    <xf numFmtId="165" fontId="10" fillId="3" borderId="0" xfId="0" applyNumberFormat="1" applyFont="1" applyFill="1" applyAlignment="1">
      <alignment vertical="center"/>
    </xf>
    <xf numFmtId="165" fontId="0" fillId="3" borderId="0" xfId="0" applyNumberFormat="1" applyFill="1"/>
    <xf numFmtId="0" fontId="1" fillId="0" borderId="0" xfId="0" applyFont="1" applyAlignment="1">
      <alignment horizontal="right" vertical="center" wrapText="1"/>
    </xf>
    <xf numFmtId="3" fontId="10" fillId="0" borderId="2" xfId="0" applyNumberFormat="1" applyFont="1" applyBorder="1" applyAlignment="1">
      <alignment vertical="center"/>
    </xf>
    <xf numFmtId="0" fontId="10" fillId="0" borderId="0" xfId="0" quotePrefix="1" applyFont="1" applyAlignment="1">
      <alignment horizontal="left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0" fontId="14" fillId="0" borderId="0" xfId="2" applyNumberFormat="1" applyFont="1" applyFill="1" applyBorder="1" applyAlignment="1"/>
    <xf numFmtId="9" fontId="7" fillId="0" borderId="0" xfId="2" applyFont="1" applyFill="1" applyBorder="1" applyAlignme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10" fontId="6" fillId="0" borderId="0" xfId="2" applyNumberFormat="1" applyFont="1" applyFill="1" applyBorder="1"/>
    <xf numFmtId="3" fontId="4" fillId="0" borderId="0" xfId="0" applyNumberFormat="1" applyFont="1" applyAlignment="1">
      <alignment horizontal="center" vertical="center" wrapText="1"/>
    </xf>
    <xf numFmtId="10" fontId="0" fillId="0" borderId="0" xfId="0" applyNumberFormat="1"/>
    <xf numFmtId="3" fontId="1" fillId="8" borderId="3" xfId="0" applyNumberFormat="1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3" fontId="10" fillId="8" borderId="0" xfId="0" applyNumberFormat="1" applyFont="1" applyFill="1" applyAlignment="1">
      <alignment vertical="center"/>
    </xf>
    <xf numFmtId="165" fontId="10" fillId="8" borderId="0" xfId="0" applyNumberFormat="1" applyFont="1" applyFill="1" applyAlignment="1">
      <alignment vertical="center"/>
    </xf>
    <xf numFmtId="0" fontId="11" fillId="8" borderId="0" xfId="0" quotePrefix="1" applyFont="1" applyFill="1" applyAlignment="1">
      <alignment horizontal="left" vertical="top"/>
    </xf>
    <xf numFmtId="3" fontId="0" fillId="8" borderId="0" xfId="0" applyNumberFormat="1" applyFill="1"/>
    <xf numFmtId="10" fontId="0" fillId="8" borderId="0" xfId="0" applyNumberFormat="1" applyFill="1"/>
    <xf numFmtId="165" fontId="16" fillId="8" borderId="0" xfId="0" applyNumberFormat="1" applyFont="1" applyFill="1" applyAlignment="1">
      <alignment vertical="center"/>
    </xf>
    <xf numFmtId="165" fontId="16" fillId="0" borderId="0" xfId="0" applyNumberFormat="1" applyFont="1" applyAlignment="1">
      <alignment vertical="center"/>
    </xf>
    <xf numFmtId="0" fontId="1" fillId="3" borderId="0" xfId="0" applyFont="1" applyFill="1"/>
    <xf numFmtId="10" fontId="0" fillId="3" borderId="0" xfId="0" applyNumberFormat="1" applyFill="1"/>
    <xf numFmtId="10" fontId="1" fillId="0" borderId="0" xfId="0" applyNumberFormat="1" applyFont="1"/>
    <xf numFmtId="10" fontId="12" fillId="3" borderId="0" xfId="0" applyNumberFormat="1" applyFont="1" applyFill="1"/>
    <xf numFmtId="10" fontId="12" fillId="0" borderId="0" xfId="0" applyNumberFormat="1" applyFont="1"/>
    <xf numFmtId="0" fontId="8" fillId="0" borderId="0" xfId="0" quotePrefix="1" applyFont="1" applyAlignment="1">
      <alignment horizontal="left" vertical="top"/>
    </xf>
    <xf numFmtId="0" fontId="17" fillId="0" borderId="0" xfId="0" quotePrefix="1" applyFont="1" applyAlignment="1">
      <alignment vertical="center" wrapText="1"/>
    </xf>
    <xf numFmtId="0" fontId="10" fillId="0" borderId="0" xfId="0" quotePrefix="1" applyFont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9" fillId="0" borderId="0" xfId="0" quotePrefix="1" applyFont="1" applyAlignment="1">
      <alignment horizontal="center"/>
    </xf>
    <xf numFmtId="3" fontId="8" fillId="0" borderId="0" xfId="0" applyNumberFormat="1" applyFont="1"/>
    <xf numFmtId="10" fontId="8" fillId="0" borderId="0" xfId="0" applyNumberFormat="1" applyFont="1"/>
    <xf numFmtId="10" fontId="8" fillId="0" borderId="0" xfId="2" applyNumberFormat="1" applyFont="1"/>
    <xf numFmtId="0" fontId="8" fillId="4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8" fillId="0" borderId="0" xfId="0" quotePrefix="1" applyFont="1" applyAlignment="1">
      <alignment horizontal="left" vertical="center"/>
    </xf>
    <xf numFmtId="0" fontId="8" fillId="0" borderId="0" xfId="0" quotePrefix="1" applyFont="1" applyAlignment="1">
      <alignment horizontal="left"/>
    </xf>
    <xf numFmtId="0" fontId="8" fillId="0" borderId="0" xfId="0" quotePrefix="1" applyFont="1" applyAlignment="1">
      <alignment horizontal="center"/>
    </xf>
    <xf numFmtId="0" fontId="8" fillId="4" borderId="0" xfId="0" quotePrefix="1" applyFont="1" applyFill="1" applyAlignment="1">
      <alignment horizontal="left" vertical="top"/>
    </xf>
    <xf numFmtId="0" fontId="11" fillId="0" borderId="0" xfId="0" quotePrefix="1" applyFont="1" applyAlignment="1">
      <alignment horizontal="left" vertical="top"/>
    </xf>
    <xf numFmtId="0" fontId="1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 wrapText="1"/>
    </xf>
    <xf numFmtId="0" fontId="10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0" fillId="0" borderId="0" xfId="0" applyAlignment="1">
      <alignment horizontal="left" vertical="top"/>
    </xf>
    <xf numFmtId="0" fontId="1" fillId="8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4" fontId="8" fillId="0" borderId="0" xfId="1" applyNumberFormat="1" applyFont="1" applyFill="1" applyBorder="1" applyAlignment="1">
      <alignment vertical="top"/>
    </xf>
    <xf numFmtId="165" fontId="8" fillId="0" borderId="0" xfId="0" applyNumberFormat="1" applyFont="1" applyFill="1" applyAlignment="1">
      <alignment vertical="top"/>
    </xf>
    <xf numFmtId="3" fontId="8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165" fontId="8" fillId="0" borderId="0" xfId="2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vertical="top"/>
    </xf>
    <xf numFmtId="165" fontId="8" fillId="0" borderId="0" xfId="0" applyNumberFormat="1" applyFont="1" applyBorder="1" applyAlignment="1"/>
    <xf numFmtId="164" fontId="8" fillId="0" borderId="0" xfId="1" applyNumberFormat="1" applyFont="1" applyFill="1" applyBorder="1" applyAlignment="1"/>
    <xf numFmtId="3" fontId="8" fillId="0" borderId="0" xfId="0" applyNumberFormat="1" applyFont="1" applyBorder="1" applyAlignment="1"/>
    <xf numFmtId="3" fontId="8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0" fontId="8" fillId="0" borderId="0" xfId="0" applyFont="1" applyBorder="1" applyAlignment="1"/>
    <xf numFmtId="165" fontId="8" fillId="0" borderId="0" xfId="0" quotePrefix="1" applyNumberFormat="1" applyFont="1" applyBorder="1" applyAlignment="1">
      <alignment horizontal="center"/>
    </xf>
    <xf numFmtId="164" fontId="8" fillId="0" borderId="0" xfId="1" quotePrefix="1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5" fontId="8" fillId="0" borderId="0" xfId="2" applyNumberFormat="1" applyFont="1" applyFill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164" fontId="8" fillId="0" borderId="0" xfId="1" applyNumberFormat="1" applyFont="1" applyBorder="1" applyAlignment="1"/>
    <xf numFmtId="166" fontId="8" fillId="0" borderId="0" xfId="1" applyNumberFormat="1" applyFont="1" applyBorder="1" applyAlignment="1"/>
    <xf numFmtId="0" fontId="8" fillId="0" borderId="0" xfId="0" quotePrefix="1" applyFont="1" applyBorder="1" applyAlignment="1"/>
    <xf numFmtId="0" fontId="8" fillId="0" borderId="0" xfId="0" quotePrefix="1" applyFont="1" applyBorder="1" applyAlignment="1">
      <alignment horizontal="left"/>
    </xf>
    <xf numFmtId="0" fontId="15" fillId="0" borderId="0" xfId="0" quotePrefix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Fill="1" applyBorder="1" applyAlignment="1"/>
    <xf numFmtId="165" fontId="8" fillId="0" borderId="0" xfId="0" quotePrefix="1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top"/>
    </xf>
    <xf numFmtId="0" fontId="15" fillId="0" borderId="0" xfId="0" applyFont="1" applyFill="1" applyBorder="1" applyAlignment="1">
      <alignment vertical="top"/>
    </xf>
    <xf numFmtId="164" fontId="15" fillId="0" borderId="0" xfId="1" applyNumberFormat="1" applyFont="1" applyFill="1" applyBorder="1" applyAlignment="1">
      <alignment vertical="top"/>
    </xf>
    <xf numFmtId="165" fontId="15" fillId="0" borderId="0" xfId="0" applyNumberFormat="1" applyFont="1" applyFill="1" applyBorder="1" applyAlignment="1">
      <alignment vertical="top"/>
    </xf>
    <xf numFmtId="3" fontId="15" fillId="0" borderId="0" xfId="2" applyNumberFormat="1" applyFont="1" applyFill="1" applyBorder="1" applyAlignment="1">
      <alignment vertical="top"/>
    </xf>
    <xf numFmtId="3" fontId="8" fillId="0" borderId="0" xfId="2" applyNumberFormat="1" applyFont="1" applyFill="1" applyBorder="1" applyAlignment="1">
      <alignment vertical="top"/>
    </xf>
    <xf numFmtId="165" fontId="15" fillId="0" borderId="0" xfId="2" applyNumberFormat="1" applyFont="1" applyFill="1" applyBorder="1" applyAlignment="1">
      <alignment vertical="top"/>
    </xf>
    <xf numFmtId="3" fontId="8" fillId="0" borderId="0" xfId="2" applyNumberFormat="1" applyFont="1" applyFill="1" applyBorder="1" applyAlignment="1">
      <alignment horizontal="center" vertical="top"/>
    </xf>
    <xf numFmtId="165" fontId="8" fillId="0" borderId="0" xfId="0" applyNumberFormat="1" applyFont="1" applyFill="1" applyBorder="1" applyAlignment="1">
      <alignment horizontal="center" vertical="top"/>
    </xf>
    <xf numFmtId="3" fontId="8" fillId="0" borderId="0" xfId="0" applyNumberFormat="1" applyFont="1" applyFill="1" applyBorder="1" applyAlignment="1">
      <alignment horizontal="center" vertical="top"/>
    </xf>
    <xf numFmtId="165" fontId="8" fillId="0" borderId="0" xfId="1" applyNumberFormat="1" applyFont="1" applyFill="1" applyBorder="1" applyAlignment="1">
      <alignment vertical="top"/>
    </xf>
    <xf numFmtId="0" fontId="8" fillId="0" borderId="0" xfId="0" quotePrefix="1" applyFont="1" applyAlignment="1">
      <alignment horizontal="left" vertical="top"/>
    </xf>
    <xf numFmtId="0" fontId="8" fillId="0" borderId="0" xfId="0" applyFont="1" applyFill="1" applyAlignment="1">
      <alignment vertical="top"/>
    </xf>
    <xf numFmtId="0" fontId="15" fillId="0" borderId="0" xfId="0" quotePrefix="1" applyFont="1" applyFill="1" applyAlignment="1">
      <alignment vertical="top"/>
    </xf>
    <xf numFmtId="0" fontId="8" fillId="0" borderId="0" xfId="0" quotePrefix="1" applyFont="1" applyFill="1" applyAlignment="1">
      <alignment horizontal="left" vertical="top"/>
    </xf>
    <xf numFmtId="0" fontId="15" fillId="0" borderId="0" xfId="0" applyFont="1" applyFill="1" applyAlignment="1">
      <alignment vertical="top"/>
    </xf>
    <xf numFmtId="0" fontId="8" fillId="0" borderId="0" xfId="0" quotePrefix="1" applyFont="1" applyFill="1" applyAlignment="1">
      <alignment horizontal="center" vertical="top"/>
    </xf>
    <xf numFmtId="3" fontId="8" fillId="0" borderId="0" xfId="0" quotePrefix="1" applyNumberFormat="1" applyFont="1" applyFill="1" applyAlignment="1">
      <alignment horizontal="center" vertical="top"/>
    </xf>
    <xf numFmtId="3" fontId="8" fillId="0" borderId="0" xfId="0" applyNumberFormat="1" applyFont="1" applyFill="1" applyAlignment="1">
      <alignment vertical="top"/>
    </xf>
    <xf numFmtId="0" fontId="15" fillId="0" borderId="0" xfId="0" quotePrefix="1" applyFont="1" applyFill="1" applyAlignment="1">
      <alignment horizontal="left" vertical="top"/>
    </xf>
    <xf numFmtId="165" fontId="8" fillId="0" borderId="0" xfId="2" applyNumberFormat="1" applyFont="1" applyFill="1" applyAlignment="1">
      <alignment vertical="top"/>
    </xf>
    <xf numFmtId="0" fontId="20" fillId="0" borderId="0" xfId="0" applyFont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8" fillId="0" borderId="0" xfId="0" applyFont="1" applyBorder="1" applyAlignment="1">
      <alignment horizontal="left" vertical="top" wrapText="1"/>
    </xf>
    <xf numFmtId="0" fontId="8" fillId="0" borderId="0" xfId="0" quotePrefix="1" applyFont="1" applyFill="1" applyAlignment="1">
      <alignment horizontal="left"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/>
    </xf>
    <xf numFmtId="0" fontId="15" fillId="0" borderId="0" xfId="0" applyFont="1" applyBorder="1" applyAlignment="1">
      <alignment horizontal="left" vertical="top" wrapText="1"/>
    </xf>
    <xf numFmtId="0" fontId="8" fillId="0" borderId="0" xfId="0" quotePrefix="1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15" fillId="0" borderId="2" xfId="2" applyNumberFormat="1" applyFont="1" applyFill="1" applyBorder="1" applyAlignment="1">
      <alignment vertical="top"/>
    </xf>
    <xf numFmtId="165" fontId="8" fillId="0" borderId="2" xfId="2" applyNumberFormat="1" applyFont="1" applyFill="1" applyBorder="1" applyAlignment="1">
      <alignment vertical="top"/>
    </xf>
    <xf numFmtId="0" fontId="22" fillId="0" borderId="0" xfId="0" applyFont="1" applyAlignment="1">
      <alignment vertical="top"/>
    </xf>
    <xf numFmtId="165" fontId="8" fillId="0" borderId="2" xfId="0" applyNumberFormat="1" applyFont="1" applyFill="1" applyBorder="1" applyAlignment="1">
      <alignment horizontal="center" vertical="top"/>
    </xf>
    <xf numFmtId="165" fontId="8" fillId="0" borderId="2" xfId="0" applyNumberFormat="1" applyFont="1" applyFill="1" applyBorder="1" applyAlignment="1">
      <alignment vertical="top"/>
    </xf>
    <xf numFmtId="165" fontId="8" fillId="0" borderId="2" xfId="2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center" wrapText="1"/>
    </xf>
    <xf numFmtId="0" fontId="8" fillId="0" borderId="0" xfId="0" quotePrefix="1" applyFont="1" applyFill="1" applyAlignment="1">
      <alignment horizontal="left" vertical="top" wrapText="1"/>
    </xf>
    <xf numFmtId="0" fontId="15" fillId="0" borderId="0" xfId="0" quotePrefix="1" applyFont="1" applyFill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165" fontId="8" fillId="0" borderId="0" xfId="2" applyNumberFormat="1" applyFont="1" applyFill="1" applyAlignment="1">
      <alignment vertical="top" wrapText="1"/>
    </xf>
    <xf numFmtId="0" fontId="15" fillId="0" borderId="0" xfId="0" applyFont="1" applyBorder="1" applyAlignment="1">
      <alignment vertical="center"/>
    </xf>
    <xf numFmtId="165" fontId="8" fillId="0" borderId="2" xfId="0" applyNumberFormat="1" applyFont="1" applyFill="1" applyBorder="1" applyAlignment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3" fontId="8" fillId="0" borderId="3" xfId="0" applyNumberFormat="1" applyFont="1" applyBorder="1" applyAlignment="1"/>
    <xf numFmtId="165" fontId="8" fillId="0" borderId="3" xfId="0" applyNumberFormat="1" applyFont="1" applyBorder="1" applyAlignment="1"/>
    <xf numFmtId="165" fontId="8" fillId="0" borderId="3" xfId="0" applyNumberFormat="1" applyFont="1" applyFill="1" applyBorder="1" applyAlignment="1"/>
    <xf numFmtId="3" fontId="8" fillId="0" borderId="3" xfId="0" applyNumberFormat="1" applyFont="1" applyFill="1" applyBorder="1" applyAlignment="1"/>
    <xf numFmtId="165" fontId="8" fillId="0" borderId="8" xfId="0" applyNumberFormat="1" applyFont="1" applyFill="1" applyBorder="1" applyAlignment="1"/>
    <xf numFmtId="0" fontId="8" fillId="0" borderId="2" xfId="0" applyFont="1" applyBorder="1" applyAlignment="1"/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/>
    <xf numFmtId="164" fontId="8" fillId="0" borderId="1" xfId="1" applyNumberFormat="1" applyFont="1" applyFill="1" applyBorder="1" applyAlignment="1"/>
    <xf numFmtId="164" fontId="8" fillId="0" borderId="1" xfId="1" applyNumberFormat="1" applyFont="1" applyBorder="1" applyAlignment="1"/>
    <xf numFmtId="164" fontId="8" fillId="0" borderId="7" xfId="1" applyNumberFormat="1" applyFont="1" applyBorder="1" applyAlignment="1"/>
    <xf numFmtId="164" fontId="8" fillId="0" borderId="7" xfId="1" applyNumberFormat="1" applyFont="1" applyFill="1" applyBorder="1" applyAlignment="1"/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/>
    <xf numFmtId="3" fontId="8" fillId="0" borderId="5" xfId="0" applyNumberFormat="1" applyFont="1" applyBorder="1" applyAlignment="1"/>
    <xf numFmtId="165" fontId="8" fillId="0" borderId="5" xfId="0" applyNumberFormat="1" applyFont="1" applyBorder="1" applyAlignment="1"/>
    <xf numFmtId="164" fontId="8" fillId="0" borderId="5" xfId="1" applyNumberFormat="1" applyFont="1" applyBorder="1" applyAlignment="1"/>
    <xf numFmtId="165" fontId="8" fillId="0" borderId="5" xfId="0" applyNumberFormat="1" applyFont="1" applyFill="1" applyBorder="1" applyAlignment="1"/>
    <xf numFmtId="3" fontId="8" fillId="0" borderId="5" xfId="0" applyNumberFormat="1" applyFont="1" applyFill="1" applyBorder="1" applyAlignment="1"/>
    <xf numFmtId="165" fontId="8" fillId="0" borderId="6" xfId="0" applyNumberFormat="1" applyFont="1" applyFill="1" applyBorder="1" applyAlignment="1"/>
    <xf numFmtId="0" fontId="8" fillId="0" borderId="1" xfId="0" quotePrefix="1" applyFont="1" applyBorder="1" applyAlignment="1">
      <alignment horizontal="left" vertical="top" wrapText="1"/>
    </xf>
    <xf numFmtId="0" fontId="8" fillId="0" borderId="1" xfId="0" applyFont="1" applyBorder="1" applyAlignment="1"/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/>
    <xf numFmtId="3" fontId="8" fillId="0" borderId="4" xfId="0" applyNumberFormat="1" applyFont="1" applyBorder="1" applyAlignment="1"/>
    <xf numFmtId="165" fontId="8" fillId="0" borderId="6" xfId="0" applyNumberFormat="1" applyFont="1" applyBorder="1" applyAlignment="1"/>
    <xf numFmtId="3" fontId="8" fillId="0" borderId="1" xfId="0" applyNumberFormat="1" applyFont="1" applyBorder="1" applyAlignment="1"/>
    <xf numFmtId="165" fontId="8" fillId="0" borderId="2" xfId="0" applyNumberFormat="1" applyFont="1" applyBorder="1" applyAlignment="1"/>
    <xf numFmtId="0" fontId="8" fillId="0" borderId="1" xfId="0" quotePrefix="1" applyFont="1" applyBorder="1" applyAlignment="1"/>
    <xf numFmtId="0" fontId="8" fillId="0" borderId="1" xfId="0" quotePrefix="1" applyFont="1" applyBorder="1" applyAlignment="1">
      <alignment horizontal="center"/>
    </xf>
    <xf numFmtId="165" fontId="8" fillId="0" borderId="2" xfId="0" quotePrefix="1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3" fontId="8" fillId="0" borderId="7" xfId="0" applyNumberFormat="1" applyFont="1" applyFill="1" applyBorder="1" applyAlignment="1"/>
    <xf numFmtId="164" fontId="8" fillId="0" borderId="4" xfId="1" applyNumberFormat="1" applyFont="1" applyFill="1" applyBorder="1" applyAlignment="1"/>
    <xf numFmtId="0" fontId="8" fillId="0" borderId="1" xfId="0" quotePrefix="1" applyFont="1" applyFill="1" applyBorder="1" applyAlignment="1"/>
    <xf numFmtId="0" fontId="8" fillId="0" borderId="2" xfId="0" applyFont="1" applyFill="1" applyBorder="1" applyAlignment="1"/>
    <xf numFmtId="164" fontId="8" fillId="0" borderId="1" xfId="1" quotePrefix="1" applyNumberFormat="1" applyFont="1" applyFill="1" applyBorder="1" applyAlignment="1">
      <alignment horizontal="center"/>
    </xf>
    <xf numFmtId="165" fontId="8" fillId="0" borderId="2" xfId="0" quotePrefix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5" fontId="8" fillId="0" borderId="2" xfId="2" applyNumberFormat="1" applyFont="1" applyFill="1" applyBorder="1" applyAlignment="1"/>
    <xf numFmtId="3" fontId="8" fillId="0" borderId="4" xfId="0" applyNumberFormat="1" applyFont="1" applyFill="1" applyBorder="1" applyAlignment="1"/>
    <xf numFmtId="3" fontId="8" fillId="0" borderId="7" xfId="0" applyNumberFormat="1" applyFont="1" applyBorder="1" applyAlignment="1"/>
    <xf numFmtId="165" fontId="8" fillId="0" borderId="8" xfId="0" applyNumberFormat="1" applyFont="1" applyBorder="1" applyAlignment="1"/>
    <xf numFmtId="165" fontId="8" fillId="0" borderId="3" xfId="2" applyNumberFormat="1" applyFont="1" applyFill="1" applyBorder="1" applyAlignment="1"/>
    <xf numFmtId="165" fontId="8" fillId="0" borderId="0" xfId="2" applyNumberFormat="1" applyFont="1" applyBorder="1" applyAlignment="1"/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indent="2"/>
    </xf>
    <xf numFmtId="0" fontId="22" fillId="0" borderId="0" xfId="0" applyFont="1" applyFill="1" applyBorder="1" applyAlignment="1">
      <alignment horizontal="left" vertical="top"/>
    </xf>
    <xf numFmtId="165" fontId="8" fillId="0" borderId="1" xfId="2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8" fillId="0" borderId="0" xfId="0" applyNumberFormat="1" applyFont="1" applyBorder="1" applyAlignment="1">
      <alignment vertical="top"/>
    </xf>
    <xf numFmtId="3" fontId="8" fillId="0" borderId="0" xfId="0" applyNumberFormat="1" applyFont="1" applyBorder="1" applyAlignment="1">
      <alignment vertical="top"/>
    </xf>
    <xf numFmtId="164" fontId="8" fillId="0" borderId="1" xfId="1" applyNumberFormat="1" applyFont="1" applyFill="1" applyBorder="1" applyAlignment="1">
      <alignment vertical="top"/>
    </xf>
    <xf numFmtId="3" fontId="8" fillId="0" borderId="1" xfId="0" applyNumberFormat="1" applyFont="1" applyFill="1" applyBorder="1" applyAlignment="1">
      <alignment vertical="top"/>
    </xf>
    <xf numFmtId="3" fontId="15" fillId="2" borderId="0" xfId="0" applyNumberFormat="1" applyFont="1" applyFill="1" applyBorder="1" applyAlignment="1">
      <alignment horizontal="center" vertical="center"/>
    </xf>
    <xf numFmtId="165" fontId="15" fillId="2" borderId="0" xfId="0" applyNumberFormat="1" applyFont="1" applyFill="1" applyBorder="1" applyAlignment="1">
      <alignment horizontal="center" vertical="center"/>
    </xf>
    <xf numFmtId="164" fontId="15" fillId="2" borderId="1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center" vertical="center" wrapText="1"/>
    </xf>
    <xf numFmtId="165" fontId="15" fillId="2" borderId="0" xfId="0" applyNumberFormat="1" applyFont="1" applyFill="1" applyBorder="1" applyAlignment="1">
      <alignment horizontal="center" vertical="center" wrapText="1"/>
    </xf>
    <xf numFmtId="165" fontId="15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top"/>
    </xf>
    <xf numFmtId="0" fontId="8" fillId="0" borderId="0" xfId="0" quotePrefix="1" applyFont="1" applyFill="1" applyBorder="1" applyAlignment="1">
      <alignment horizontal="center" vertical="top"/>
    </xf>
    <xf numFmtId="3" fontId="8" fillId="0" borderId="1" xfId="0" quotePrefix="1" applyNumberFormat="1" applyFont="1" applyFill="1" applyBorder="1" applyAlignment="1">
      <alignment vertical="top"/>
    </xf>
    <xf numFmtId="0" fontId="8" fillId="0" borderId="0" xfId="0" quotePrefix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8" fillId="0" borderId="1" xfId="0" quotePrefix="1" applyFont="1" applyFill="1" applyBorder="1" applyAlignment="1">
      <alignment vertical="top"/>
    </xf>
    <xf numFmtId="3" fontId="8" fillId="0" borderId="7" xfId="0" applyNumberFormat="1" applyFont="1" applyBorder="1" applyAlignment="1">
      <alignment vertical="top"/>
    </xf>
    <xf numFmtId="165" fontId="8" fillId="0" borderId="3" xfId="0" applyNumberFormat="1" applyFont="1" applyBorder="1" applyAlignment="1">
      <alignment vertical="top"/>
    </xf>
    <xf numFmtId="3" fontId="8" fillId="0" borderId="3" xfId="0" applyNumberFormat="1" applyFont="1" applyBorder="1" applyAlignment="1">
      <alignment vertical="top"/>
    </xf>
    <xf numFmtId="3" fontId="8" fillId="0" borderId="3" xfId="0" applyNumberFormat="1" applyFont="1" applyFill="1" applyBorder="1" applyAlignment="1">
      <alignment vertical="top"/>
    </xf>
    <xf numFmtId="165" fontId="8" fillId="0" borderId="8" xfId="0" applyNumberFormat="1" applyFont="1" applyFill="1" applyBorder="1" applyAlignment="1">
      <alignment vertical="top"/>
    </xf>
    <xf numFmtId="3" fontId="8" fillId="0" borderId="0" xfId="0" quotePrefix="1" applyNumberFormat="1" applyFont="1" applyFill="1" applyBorder="1" applyAlignment="1">
      <alignment horizontal="center" vertical="top"/>
    </xf>
    <xf numFmtId="3" fontId="8" fillId="0" borderId="7" xfId="0" applyNumberFormat="1" applyFont="1" applyFill="1" applyBorder="1" applyAlignment="1">
      <alignment vertical="top"/>
    </xf>
    <xf numFmtId="165" fontId="8" fillId="0" borderId="3" xfId="0" applyNumberFormat="1" applyFont="1" applyFill="1" applyBorder="1" applyAlignment="1">
      <alignment vertical="top"/>
    </xf>
    <xf numFmtId="0" fontId="8" fillId="14" borderId="0" xfId="0" applyFont="1" applyFill="1" applyAlignment="1">
      <alignment vertical="top"/>
    </xf>
    <xf numFmtId="3" fontId="8" fillId="14" borderId="0" xfId="0" applyNumberFormat="1" applyFont="1" applyFill="1" applyAlignment="1">
      <alignment vertical="top"/>
    </xf>
    <xf numFmtId="165" fontId="8" fillId="14" borderId="0" xfId="0" applyNumberFormat="1" applyFont="1" applyFill="1" applyAlignment="1">
      <alignment vertical="top"/>
    </xf>
    <xf numFmtId="0" fontId="20" fillId="14" borderId="0" xfId="0" applyFont="1" applyFill="1"/>
    <xf numFmtId="3" fontId="8" fillId="0" borderId="9" xfId="0" applyNumberFormat="1" applyFont="1" applyBorder="1" applyAlignment="1">
      <alignment vertical="top"/>
    </xf>
    <xf numFmtId="165" fontId="8" fillId="0" borderId="10" xfId="0" applyNumberFormat="1" applyFont="1" applyBorder="1" applyAlignment="1">
      <alignment vertical="top"/>
    </xf>
    <xf numFmtId="3" fontId="8" fillId="0" borderId="10" xfId="0" applyNumberFormat="1" applyFont="1" applyBorder="1" applyAlignment="1">
      <alignment vertical="top"/>
    </xf>
    <xf numFmtId="3" fontId="8" fillId="0" borderId="10" xfId="0" applyNumberFormat="1" applyFont="1" applyFill="1" applyBorder="1" applyAlignment="1">
      <alignment vertical="top"/>
    </xf>
    <xf numFmtId="165" fontId="8" fillId="0" borderId="11" xfId="0" applyNumberFormat="1" applyFont="1" applyFill="1" applyBorder="1" applyAlignment="1">
      <alignment vertical="top"/>
    </xf>
    <xf numFmtId="0" fontId="8" fillId="0" borderId="5" xfId="0" quotePrefix="1" applyFont="1" applyBorder="1" applyAlignment="1">
      <alignment horizontal="left" vertical="top"/>
    </xf>
    <xf numFmtId="3" fontId="8" fillId="0" borderId="4" xfId="0" applyNumberFormat="1" applyFont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3" fontId="8" fillId="0" borderId="5" xfId="0" applyNumberFormat="1" applyFont="1" applyBorder="1" applyAlignment="1">
      <alignment vertical="top"/>
    </xf>
    <xf numFmtId="3" fontId="8" fillId="0" borderId="5" xfId="0" applyNumberFormat="1" applyFont="1" applyFill="1" applyBorder="1" applyAlignment="1">
      <alignment vertical="top"/>
    </xf>
    <xf numFmtId="165" fontId="8" fillId="0" borderId="6" xfId="0" applyNumberFormat="1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 wrapText="1"/>
    </xf>
    <xf numFmtId="0" fontId="15" fillId="0" borderId="5" xfId="0" quotePrefix="1" applyFont="1" applyBorder="1" applyAlignment="1">
      <alignment horizontal="left" vertical="top" wrapText="1"/>
    </xf>
    <xf numFmtId="0" fontId="15" fillId="0" borderId="4" xfId="0" quotePrefix="1" applyFont="1" applyFill="1" applyBorder="1" applyAlignment="1">
      <alignment horizontal="center" vertical="top"/>
    </xf>
    <xf numFmtId="0" fontId="15" fillId="0" borderId="5" xfId="0" quotePrefix="1" applyFont="1" applyFill="1" applyBorder="1" applyAlignment="1">
      <alignment horizontal="center" vertical="top"/>
    </xf>
    <xf numFmtId="3" fontId="15" fillId="0" borderId="5" xfId="0" applyNumberFormat="1" applyFont="1" applyFill="1" applyBorder="1" applyAlignment="1">
      <alignment horizontal="center" vertical="top"/>
    </xf>
    <xf numFmtId="165" fontId="15" fillId="0" borderId="6" xfId="0" applyNumberFormat="1" applyFont="1" applyFill="1" applyBorder="1" applyAlignment="1">
      <alignment horizontal="center" vertical="top" wrapText="1"/>
    </xf>
    <xf numFmtId="0" fontId="8" fillId="0" borderId="0" xfId="0" quotePrefix="1" applyFont="1" applyFill="1" applyBorder="1" applyAlignment="1">
      <alignment horizontal="left" vertical="top"/>
    </xf>
    <xf numFmtId="0" fontId="15" fillId="0" borderId="7" xfId="0" quotePrefix="1" applyFont="1" applyBorder="1" applyAlignment="1">
      <alignment horizontal="left" vertical="top" wrapText="1"/>
    </xf>
    <xf numFmtId="0" fontId="15" fillId="0" borderId="3" xfId="0" quotePrefix="1" applyFont="1" applyBorder="1" applyAlignment="1">
      <alignment horizontal="left" vertical="top" wrapText="1"/>
    </xf>
    <xf numFmtId="0" fontId="15" fillId="0" borderId="3" xfId="0" quotePrefix="1" applyFont="1" applyBorder="1" applyAlignment="1">
      <alignment horizontal="left" vertical="top"/>
    </xf>
    <xf numFmtId="0" fontId="8" fillId="0" borderId="7" xfId="0" quotePrefix="1" applyFont="1" applyBorder="1" applyAlignment="1">
      <alignment horizontal="center" vertical="top"/>
    </xf>
    <xf numFmtId="0" fontId="8" fillId="0" borderId="3" xfId="0" quotePrefix="1" applyFont="1" applyBorder="1" applyAlignment="1">
      <alignment horizontal="center" vertical="top"/>
    </xf>
    <xf numFmtId="164" fontId="15" fillId="3" borderId="7" xfId="1" applyNumberFormat="1" applyFont="1" applyFill="1" applyBorder="1" applyAlignment="1">
      <alignment horizontal="center" vertical="center" wrapText="1"/>
    </xf>
    <xf numFmtId="165" fontId="15" fillId="3" borderId="3" xfId="0" applyNumberFormat="1" applyFont="1" applyFill="1" applyBorder="1" applyAlignment="1">
      <alignment horizontal="center" vertical="center" wrapText="1"/>
    </xf>
    <xf numFmtId="164" fontId="15" fillId="3" borderId="3" xfId="1" applyNumberFormat="1" applyFont="1" applyFill="1" applyBorder="1" applyAlignment="1">
      <alignment horizontal="center" vertical="center" wrapText="1"/>
    </xf>
    <xf numFmtId="3" fontId="15" fillId="3" borderId="3" xfId="2" applyNumberFormat="1" applyFont="1" applyFill="1" applyBorder="1" applyAlignment="1">
      <alignment horizontal="center" vertical="center" wrapText="1"/>
    </xf>
    <xf numFmtId="165" fontId="15" fillId="3" borderId="8" xfId="2" applyNumberFormat="1" applyFont="1" applyFill="1" applyBorder="1" applyAlignment="1">
      <alignment horizontal="center" vertical="center" wrapText="1"/>
    </xf>
    <xf numFmtId="165" fontId="15" fillId="3" borderId="3" xfId="2" applyNumberFormat="1" applyFont="1" applyFill="1" applyBorder="1" applyAlignment="1">
      <alignment horizontal="center" vertical="center" wrapText="1"/>
    </xf>
    <xf numFmtId="165" fontId="15" fillId="3" borderId="8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vertical="top"/>
    </xf>
    <xf numFmtId="0" fontId="27" fillId="0" borderId="0" xfId="0" applyFont="1" applyBorder="1" applyAlignment="1"/>
    <xf numFmtId="0" fontId="8" fillId="0" borderId="3" xfId="0" quotePrefix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24" fillId="9" borderId="1" xfId="0" applyFont="1" applyFill="1" applyBorder="1" applyAlignment="1">
      <alignment horizontal="center" vertical="center"/>
    </xf>
    <xf numFmtId="0" fontId="24" fillId="9" borderId="0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top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3" fontId="15" fillId="3" borderId="0" xfId="2" applyNumberFormat="1" applyFont="1" applyFill="1" applyBorder="1" applyAlignment="1">
      <alignment horizontal="center" vertical="center" wrapText="1"/>
    </xf>
    <xf numFmtId="3" fontId="15" fillId="3" borderId="3" xfId="2" applyNumberFormat="1" applyFont="1" applyFill="1" applyBorder="1" applyAlignment="1">
      <alignment horizontal="center" vertical="center" wrapText="1"/>
    </xf>
    <xf numFmtId="165" fontId="15" fillId="3" borderId="0" xfId="2" applyNumberFormat="1" applyFont="1" applyFill="1" applyBorder="1" applyAlignment="1">
      <alignment horizontal="center" vertical="center" wrapText="1"/>
    </xf>
    <xf numFmtId="165" fontId="15" fillId="3" borderId="3" xfId="2" applyNumberFormat="1" applyFont="1" applyFill="1" applyBorder="1" applyAlignment="1">
      <alignment horizontal="center" vertical="center" wrapText="1"/>
    </xf>
    <xf numFmtId="165" fontId="15" fillId="3" borderId="2" xfId="2" applyNumberFormat="1" applyFont="1" applyFill="1" applyBorder="1" applyAlignment="1">
      <alignment horizontal="center" vertical="center" wrapText="1"/>
    </xf>
    <xf numFmtId="165" fontId="15" fillId="3" borderId="8" xfId="2" applyNumberFormat="1" applyFont="1" applyFill="1" applyBorder="1" applyAlignment="1">
      <alignment horizontal="center" vertical="center" wrapText="1"/>
    </xf>
    <xf numFmtId="164" fontId="15" fillId="3" borderId="0" xfId="1" applyNumberFormat="1" applyFont="1" applyFill="1" applyBorder="1" applyAlignment="1">
      <alignment horizontal="center" vertical="center" wrapText="1"/>
    </xf>
    <xf numFmtId="164" fontId="15" fillId="3" borderId="3" xfId="1" applyNumberFormat="1" applyFont="1" applyFill="1" applyBorder="1" applyAlignment="1">
      <alignment horizontal="center" vertical="center" wrapText="1"/>
    </xf>
    <xf numFmtId="164" fontId="15" fillId="3" borderId="0" xfId="1" applyNumberFormat="1" applyFont="1" applyFill="1" applyBorder="1" applyAlignment="1">
      <alignment horizontal="center" vertical="top"/>
    </xf>
    <xf numFmtId="164" fontId="15" fillId="3" borderId="1" xfId="1" applyNumberFormat="1" applyFont="1" applyFill="1" applyBorder="1" applyAlignment="1">
      <alignment horizontal="center" vertical="top"/>
    </xf>
    <xf numFmtId="164" fontId="15" fillId="3" borderId="2" xfId="1" applyNumberFormat="1" applyFont="1" applyFill="1" applyBorder="1" applyAlignment="1">
      <alignment horizontal="center" vertical="center" wrapText="1"/>
    </xf>
    <xf numFmtId="164" fontId="15" fillId="3" borderId="8" xfId="1" applyNumberFormat="1" applyFont="1" applyFill="1" applyBorder="1" applyAlignment="1">
      <alignment horizontal="center" vertical="center" wrapText="1"/>
    </xf>
    <xf numFmtId="0" fontId="23" fillId="10" borderId="4" xfId="0" applyFont="1" applyFill="1" applyBorder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top"/>
    </xf>
    <xf numFmtId="164" fontId="15" fillId="3" borderId="10" xfId="1" applyNumberFormat="1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1" xfId="0" applyFont="1" applyFill="1" applyBorder="1" applyAlignment="1">
      <alignment horizontal="center" vertical="top"/>
    </xf>
    <xf numFmtId="0" fontId="21" fillId="3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164" fontId="15" fillId="3" borderId="9" xfId="1" applyNumberFormat="1" applyFont="1" applyFill="1" applyBorder="1" applyAlignment="1">
      <alignment horizontal="center" vertical="top"/>
    </xf>
    <xf numFmtId="164" fontId="15" fillId="3" borderId="11" xfId="1" applyNumberFormat="1" applyFont="1" applyFill="1" applyBorder="1" applyAlignment="1">
      <alignment horizontal="center" vertical="top"/>
    </xf>
    <xf numFmtId="164" fontId="15" fillId="11" borderId="4" xfId="1" applyNumberFormat="1" applyFont="1" applyFill="1" applyBorder="1" applyAlignment="1">
      <alignment horizontal="center" vertical="center"/>
    </xf>
    <xf numFmtId="164" fontId="15" fillId="11" borderId="5" xfId="1" applyNumberFormat="1" applyFont="1" applyFill="1" applyBorder="1" applyAlignment="1">
      <alignment horizontal="center" vertical="center"/>
    </xf>
    <xf numFmtId="164" fontId="15" fillId="12" borderId="4" xfId="1" applyNumberFormat="1" applyFont="1" applyFill="1" applyBorder="1" applyAlignment="1">
      <alignment horizontal="center" vertical="top"/>
    </xf>
    <xf numFmtId="164" fontId="15" fillId="12" borderId="5" xfId="1" applyNumberFormat="1" applyFont="1" applyFill="1" applyBorder="1" applyAlignment="1">
      <alignment horizontal="center" vertical="top"/>
    </xf>
    <xf numFmtId="164" fontId="15" fillId="12" borderId="6" xfId="1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15" fillId="12" borderId="4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/>
    </xf>
    <xf numFmtId="0" fontId="15" fillId="0" borderId="0" xfId="0" quotePrefix="1" applyFont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0" xfId="0" quotePrefix="1" applyFont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8" fillId="0" borderId="9" xfId="0" quotePrefix="1" applyFont="1" applyBorder="1" applyAlignment="1">
      <alignment horizontal="left" vertical="top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3" xfId="0" quotePrefix="1" applyFont="1" applyBorder="1" applyAlignment="1">
      <alignment horizontal="left" vertical="top"/>
    </xf>
    <xf numFmtId="0" fontId="8" fillId="0" borderId="3" xfId="0" applyFont="1" applyBorder="1" applyAlignment="1">
      <alignment vertical="top"/>
    </xf>
    <xf numFmtId="0" fontId="8" fillId="0" borderId="0" xfId="0" quotePrefix="1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quotePrefix="1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4" xfId="0" quotePrefix="1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0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8" fillId="0" borderId="5" xfId="0" quotePrefix="1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23" fillId="10" borderId="4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0" fontId="23" fillId="10" borderId="6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5" fillId="3" borderId="9" xfId="0" quotePrefix="1" applyFont="1" applyFill="1" applyBorder="1" applyAlignment="1">
      <alignment horizontal="center" vertical="top"/>
    </xf>
    <xf numFmtId="0" fontId="15" fillId="3" borderId="10" xfId="0" applyFont="1" applyFill="1" applyBorder="1" applyAlignment="1">
      <alignment vertical="top"/>
    </xf>
    <xf numFmtId="0" fontId="15" fillId="3" borderId="11" xfId="0" applyFont="1" applyFill="1" applyBorder="1" applyAlignment="1">
      <alignment vertical="top"/>
    </xf>
    <xf numFmtId="0" fontId="15" fillId="0" borderId="0" xfId="0" quotePrefix="1" applyFont="1" applyFill="1" applyAlignment="1">
      <alignment horizontal="center" vertical="top"/>
    </xf>
    <xf numFmtId="0" fontId="8" fillId="0" borderId="0" xfId="0" quotePrefix="1" applyFont="1" applyFill="1" applyAlignment="1">
      <alignment horizontal="left" vertical="top"/>
    </xf>
    <xf numFmtId="0" fontId="15" fillId="3" borderId="10" xfId="0" quotePrefix="1" applyFont="1" applyFill="1" applyBorder="1" applyAlignment="1">
      <alignment horizontal="center" vertical="top"/>
    </xf>
    <xf numFmtId="0" fontId="15" fillId="3" borderId="11" xfId="0" quotePrefix="1" applyFont="1" applyFill="1" applyBorder="1" applyAlignment="1">
      <alignment horizontal="center" vertical="top"/>
    </xf>
    <xf numFmtId="0" fontId="8" fillId="0" borderId="0" xfId="0" quotePrefix="1" applyFont="1" applyFill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0" fontId="15" fillId="0" borderId="2" xfId="0" quotePrefix="1" applyFont="1" applyBorder="1" applyAlignment="1">
      <alignment horizontal="center" vertical="top"/>
    </xf>
    <xf numFmtId="0" fontId="15" fillId="0" borderId="0" xfId="0" quotePrefix="1" applyFont="1" applyFill="1" applyAlignment="1">
      <alignment horizontal="left" vertical="top"/>
    </xf>
    <xf numFmtId="0" fontId="15" fillId="0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0" xfId="0" quotePrefix="1" applyFont="1" applyAlignment="1">
      <alignment horizontal="center"/>
    </xf>
    <xf numFmtId="0" fontId="10" fillId="0" borderId="0" xfId="0" quotePrefix="1" applyFont="1" applyAlignment="1">
      <alignment horizontal="left" vertical="top"/>
    </xf>
    <xf numFmtId="0" fontId="11" fillId="0" borderId="0" xfId="0" quotePrefix="1" applyFont="1" applyAlignment="1">
      <alignment horizontal="left" vertical="top"/>
    </xf>
    <xf numFmtId="0" fontId="0" fillId="0" borderId="0" xfId="0" applyAlignment="1"/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left" vertical="center"/>
    </xf>
    <xf numFmtId="0" fontId="18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1" fillId="4" borderId="0" xfId="0" quotePrefix="1" applyFont="1" applyFill="1" applyAlignment="1">
      <alignment horizontal="left" vertical="top"/>
    </xf>
    <xf numFmtId="0" fontId="0" fillId="4" borderId="0" xfId="0" applyFill="1" applyAlignment="1"/>
    <xf numFmtId="0" fontId="4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quotePrefix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" fillId="8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4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6" Type="http://schemas.openxmlformats.org/officeDocument/2006/relationships/customXml" Target="../ink/ink2.xml"/><Relationship Id="rId5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329441</xdr:colOff>
      <xdr:row>83</xdr:row>
      <xdr:rowOff>0</xdr:rowOff>
    </xdr:from>
    <xdr:to>
      <xdr:col>31</xdr:col>
      <xdr:colOff>339326</xdr:colOff>
      <xdr:row>83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A70424C0-173C-4C90-BB66-42AD4A17D7E1}"/>
                </a:ext>
              </a:extLst>
            </xdr14:cNvPr>
            <xdr14:cNvContentPartPr/>
          </xdr14:nvContentPartPr>
          <xdr14:nvPr macro=""/>
          <xdr14:xfrm>
            <a:off x="13422653" y="61985435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A70424C0-173C-4C90-BB66-42AD4A17D7E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3369013" y="61877795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32</xdr:col>
      <xdr:colOff>0</xdr:colOff>
      <xdr:row>83</xdr:row>
      <xdr:rowOff>0</xdr:rowOff>
    </xdr:from>
    <xdr:to>
      <xdr:col>32</xdr:col>
      <xdr:colOff>0</xdr:colOff>
      <xdr:row>83</xdr:row>
      <xdr:rowOff>5308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CB92C6D1-0BBB-49F0-9298-88A8C72C3C76}"/>
                </a:ext>
              </a:extLst>
            </xdr14:cNvPr>
            <xdr14:cNvContentPartPr/>
          </xdr14:nvContentPartPr>
          <xdr14:nvPr macro=""/>
          <xdr14:xfrm>
            <a:off x="14433893" y="61948715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CB92C6D1-0BBB-49F0-9298-88A8C72C3C76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380253" y="61841075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2T19:41:45.357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2T19:41:46.324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1,'0'0</inkml:trace>
</inkml:ink>
</file>

<file path=xl/persons/person.xml><?xml version="1.0" encoding="utf-8"?>
<personList xmlns="http://schemas.microsoft.com/office/spreadsheetml/2018/threadedcomments" xmlns:x="http://schemas.openxmlformats.org/spreadsheetml/2006/main">
  <person displayName="Faye Huie" id="{C23F88C4-CC68-460B-A023-69D1697DD57C}" userId="S::FHUIE@studentclearinghouse.org::3c04577a-0d41-4037-852c-8d0bbf0b6758" providerId="AD"/>
  <person displayName="Faye Huie" id="{30C127E6-B3F4-4F30-8164-F1C24D30AC76}" userId="S::fhuie@studentclearinghouse.org::3c04577a-0d41-4037-852c-8d0bbf0b675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62" dT="2021-05-07T18:02:54.42" personId="{C23F88C4-CC68-460B-A023-69D1697DD57C}" id="{0FAB390E-A1CE-4832-9EAB-CFE94D79AC4D}">
    <text>Transfer enrollments improved across all r/e's in public 4 institutions (main four anyway), though still declining for Black and White students. Hispanic students made the strongest gain in transfer enrollments.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82" dT="2021-04-13T18:15:39.00" personId="{30C127E6-B3F4-4F30-8164-F1C24D30AC76}" id="{803F13D7-6055-4BDE-A5AE-973F8B5676F0}">
    <text>Wouldnt expect to see much here--but good to check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BD88-7E8F-43C9-B646-FC7B6563CD23}">
  <sheetPr codeName="Sheet1"/>
  <dimension ref="A1:S171"/>
  <sheetViews>
    <sheetView tabSelected="1" zoomScale="80" zoomScaleNormal="80" workbookViewId="0">
      <pane xSplit="2" ySplit="2" topLeftCell="C3" activePane="bottomRight" state="frozen"/>
      <selection activeCell="B6" sqref="B6"/>
      <selection pane="topRight" activeCell="B6" sqref="B6"/>
      <selection pane="bottomLeft" activeCell="B6" sqref="B6"/>
      <selection pane="bottomRight" sqref="A1:B2"/>
    </sheetView>
  </sheetViews>
  <sheetFormatPr defaultColWidth="8.88671875" defaultRowHeight="14.4" x14ac:dyDescent="0.3"/>
  <cols>
    <col min="1" max="1" width="18" style="187" customWidth="1"/>
    <col min="2" max="2" width="26.109375" style="145" bestFit="1" customWidth="1"/>
    <col min="3" max="3" width="10.5546875" style="142" bestFit="1" customWidth="1"/>
    <col min="4" max="4" width="9.6640625" style="140" bestFit="1" customWidth="1"/>
    <col min="5" max="5" width="11.88671875" style="141" bestFit="1" customWidth="1"/>
    <col min="6" max="6" width="9.6640625" style="140" bestFit="1" customWidth="1"/>
    <col min="7" max="7" width="12.88671875" style="140" bestFit="1" customWidth="1"/>
    <col min="8" max="8" width="12.88671875" style="144" bestFit="1" customWidth="1"/>
    <col min="9" max="9" width="11.88671875" style="141" bestFit="1" customWidth="1"/>
    <col min="10" max="10" width="9.6640625" style="144" bestFit="1" customWidth="1"/>
    <col min="11" max="12" width="12.88671875" style="144" bestFit="1" customWidth="1"/>
    <col min="13" max="13" width="10.5546875" style="144" bestFit="1" customWidth="1"/>
    <col min="14" max="14" width="10.5546875" style="144" customWidth="1"/>
    <col min="15" max="16384" width="8.88671875" style="145"/>
  </cols>
  <sheetData>
    <row r="1" spans="1:14" s="209" customFormat="1" ht="20.399999999999999" customHeight="1" x14ac:dyDescent="0.3">
      <c r="A1" s="342" t="s">
        <v>303</v>
      </c>
      <c r="B1" s="343"/>
      <c r="C1" s="351" t="s">
        <v>61</v>
      </c>
      <c r="D1" s="351"/>
      <c r="E1" s="350" t="s">
        <v>62</v>
      </c>
      <c r="F1" s="351"/>
      <c r="G1" s="351"/>
      <c r="H1" s="351"/>
      <c r="I1" s="350" t="s">
        <v>63</v>
      </c>
      <c r="J1" s="351"/>
      <c r="K1" s="351"/>
      <c r="L1" s="352"/>
      <c r="M1" s="351" t="s">
        <v>271</v>
      </c>
      <c r="N1" s="352"/>
    </row>
    <row r="2" spans="1:14" s="196" customFormat="1" ht="43.2" x14ac:dyDescent="0.3">
      <c r="A2" s="344"/>
      <c r="B2" s="345"/>
      <c r="C2" s="274" t="s">
        <v>272</v>
      </c>
      <c r="D2" s="275" t="s">
        <v>1</v>
      </c>
      <c r="E2" s="276" t="s">
        <v>272</v>
      </c>
      <c r="F2" s="275" t="s">
        <v>1</v>
      </c>
      <c r="G2" s="277" t="s">
        <v>273</v>
      </c>
      <c r="H2" s="278" t="s">
        <v>274</v>
      </c>
      <c r="I2" s="276" t="s">
        <v>272</v>
      </c>
      <c r="J2" s="275" t="s">
        <v>1</v>
      </c>
      <c r="K2" s="278" t="s">
        <v>273</v>
      </c>
      <c r="L2" s="279" t="s">
        <v>274</v>
      </c>
      <c r="M2" s="278" t="s">
        <v>279</v>
      </c>
      <c r="N2" s="279" t="s">
        <v>280</v>
      </c>
    </row>
    <row r="3" spans="1:14" s="197" customFormat="1" ht="23.4" customHeight="1" x14ac:dyDescent="0.3">
      <c r="A3" s="337" t="s">
        <v>332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9"/>
    </row>
    <row r="4" spans="1:14" x14ac:dyDescent="0.3">
      <c r="A4" s="211"/>
      <c r="B4" s="218" t="s">
        <v>4</v>
      </c>
      <c r="C4" s="142">
        <v>2387220</v>
      </c>
      <c r="D4" s="140">
        <v>0.18356735309044492</v>
      </c>
      <c r="E4" s="221">
        <v>2146260</v>
      </c>
      <c r="F4" s="140">
        <v>0.17289081439108642</v>
      </c>
      <c r="G4" s="142">
        <v>-240960</v>
      </c>
      <c r="H4" s="144">
        <v>-0.10093749214567573</v>
      </c>
      <c r="I4" s="221">
        <v>2082880</v>
      </c>
      <c r="J4" s="144">
        <v>0.17400815070057563</v>
      </c>
      <c r="K4" s="143">
        <v>-63380</v>
      </c>
      <c r="L4" s="210">
        <v>-2.9530438996207355E-2</v>
      </c>
      <c r="M4" s="143">
        <v>-304340</v>
      </c>
      <c r="N4" s="210">
        <v>-0.12748720268764505</v>
      </c>
    </row>
    <row r="5" spans="1:14" x14ac:dyDescent="0.3">
      <c r="A5" s="211"/>
      <c r="B5" s="218" t="s">
        <v>5</v>
      </c>
      <c r="C5" s="142">
        <v>9407296</v>
      </c>
      <c r="D5" s="140">
        <v>0.72338218784122543</v>
      </c>
      <c r="E5" s="222">
        <v>9153836</v>
      </c>
      <c r="F5" s="140">
        <v>0.73738231194843351</v>
      </c>
      <c r="G5" s="142">
        <v>-253460</v>
      </c>
      <c r="H5" s="144">
        <v>-2.6942917497227683E-2</v>
      </c>
      <c r="I5" s="221">
        <v>8783157</v>
      </c>
      <c r="J5" s="144">
        <v>0.73376330219830987</v>
      </c>
      <c r="K5" s="143">
        <v>-370679</v>
      </c>
      <c r="L5" s="210">
        <v>-4.0494389455961413E-2</v>
      </c>
      <c r="M5" s="143">
        <v>-624139</v>
      </c>
      <c r="N5" s="210">
        <v>-6.6346269958976523E-2</v>
      </c>
    </row>
    <row r="6" spans="1:14" x14ac:dyDescent="0.3">
      <c r="A6" s="211"/>
      <c r="B6" s="218" t="s">
        <v>6</v>
      </c>
      <c r="C6" s="142">
        <v>1210084</v>
      </c>
      <c r="D6" s="140">
        <v>9.3050459068329663E-2</v>
      </c>
      <c r="E6" s="222">
        <v>1113866</v>
      </c>
      <c r="F6" s="140">
        <v>8.972687366048003E-2</v>
      </c>
      <c r="G6" s="142">
        <v>-96218</v>
      </c>
      <c r="H6" s="144">
        <v>-7.9513488319819123E-2</v>
      </c>
      <c r="I6" s="221">
        <v>1103977</v>
      </c>
      <c r="J6" s="144">
        <v>9.22285471011145E-2</v>
      </c>
      <c r="K6" s="143">
        <v>-9889</v>
      </c>
      <c r="L6" s="210">
        <v>-8.8780876694324086E-3</v>
      </c>
      <c r="M6" s="143">
        <v>-106107</v>
      </c>
      <c r="N6" s="210">
        <v>-8.7685648269045791E-2</v>
      </c>
    </row>
    <row r="7" spans="1:14" x14ac:dyDescent="0.3">
      <c r="A7" s="219"/>
      <c r="B7" s="220" t="s">
        <v>7</v>
      </c>
      <c r="C7" s="213">
        <v>13004600</v>
      </c>
      <c r="D7" s="214">
        <v>1</v>
      </c>
      <c r="E7" s="223">
        <v>12413962</v>
      </c>
      <c r="F7" s="214">
        <v>1</v>
      </c>
      <c r="G7" s="213">
        <v>-590638</v>
      </c>
      <c r="H7" s="215">
        <v>-4.5417621457022897E-2</v>
      </c>
      <c r="I7" s="224">
        <v>11970014</v>
      </c>
      <c r="J7" s="215">
        <v>1</v>
      </c>
      <c r="K7" s="216">
        <v>-443948</v>
      </c>
      <c r="L7" s="217">
        <v>-3.5761991216019508E-2</v>
      </c>
      <c r="M7" s="216">
        <v>-1034586</v>
      </c>
      <c r="N7" s="217">
        <v>-7.9555388093443855E-2</v>
      </c>
    </row>
    <row r="8" spans="1:14" x14ac:dyDescent="0.3">
      <c r="A8" s="212" t="s">
        <v>297</v>
      </c>
      <c r="G8" s="142"/>
      <c r="K8" s="143"/>
      <c r="M8" s="143"/>
      <c r="N8" s="210"/>
    </row>
    <row r="9" spans="1:14" s="197" customFormat="1" ht="19.8" customHeight="1" x14ac:dyDescent="0.3">
      <c r="A9" s="340" t="s">
        <v>300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</row>
    <row r="10" spans="1:14" x14ac:dyDescent="0.3">
      <c r="A10" s="225"/>
      <c r="B10" s="226" t="s">
        <v>8</v>
      </c>
      <c r="C10" s="237">
        <v>1496451</v>
      </c>
      <c r="D10" s="238">
        <v>0.14094352844110317</v>
      </c>
      <c r="E10" s="229">
        <v>1359472</v>
      </c>
      <c r="F10" s="228">
        <v>0.13240275185236189</v>
      </c>
      <c r="G10" s="227">
        <v>-136979</v>
      </c>
      <c r="H10" s="230">
        <v>-9.1535907289981427E-2</v>
      </c>
      <c r="I10" s="251">
        <v>1348195</v>
      </c>
      <c r="J10" s="230">
        <v>0.13635852411831376</v>
      </c>
      <c r="K10" s="231">
        <v>-11277</v>
      </c>
      <c r="L10" s="232">
        <v>-8.2951322278060902E-3</v>
      </c>
      <c r="M10" s="231">
        <v>-148256</v>
      </c>
      <c r="N10" s="232">
        <v>-9.9071737063224918E-2</v>
      </c>
    </row>
    <row r="11" spans="1:14" x14ac:dyDescent="0.3">
      <c r="A11" s="211"/>
      <c r="B11" s="145" t="s">
        <v>9</v>
      </c>
      <c r="C11" s="239">
        <v>9120929</v>
      </c>
      <c r="D11" s="240">
        <v>0.85905647155889686</v>
      </c>
      <c r="E11" s="153">
        <v>8908230</v>
      </c>
      <c r="F11" s="140">
        <v>0.86759724814763806</v>
      </c>
      <c r="G11" s="142">
        <v>-212699</v>
      </c>
      <c r="H11" s="144">
        <v>-2.3319883314517634E-2</v>
      </c>
      <c r="I11" s="221">
        <v>8538939</v>
      </c>
      <c r="J11" s="144">
        <v>0.86364147588168627</v>
      </c>
      <c r="K11" s="143">
        <v>-369291</v>
      </c>
      <c r="L11" s="210">
        <v>-4.1455036522406806E-2</v>
      </c>
      <c r="M11" s="143">
        <v>-581990</v>
      </c>
      <c r="N11" s="210">
        <v>-6.3808193222422843E-2</v>
      </c>
    </row>
    <row r="12" spans="1:14" x14ac:dyDescent="0.3">
      <c r="A12" s="211"/>
      <c r="B12" s="145" t="s">
        <v>10</v>
      </c>
      <c r="C12" s="239">
        <v>10617380</v>
      </c>
      <c r="D12" s="240">
        <v>1</v>
      </c>
      <c r="E12" s="153">
        <v>10267702</v>
      </c>
      <c r="F12" s="140">
        <v>1</v>
      </c>
      <c r="G12" s="142">
        <v>-349678</v>
      </c>
      <c r="H12" s="144">
        <v>-3.2934490429842388E-2</v>
      </c>
      <c r="I12" s="221">
        <v>9887134</v>
      </c>
      <c r="J12" s="144">
        <v>1</v>
      </c>
      <c r="K12" s="143">
        <v>-380568</v>
      </c>
      <c r="L12" s="210">
        <v>-3.7064573942640719E-2</v>
      </c>
      <c r="M12" s="143">
        <v>-730246</v>
      </c>
      <c r="N12" s="210">
        <v>-6.8778361516683026E-2</v>
      </c>
    </row>
    <row r="13" spans="1:14" x14ac:dyDescent="0.3">
      <c r="A13" s="211"/>
      <c r="C13" s="234"/>
      <c r="D13" s="240"/>
      <c r="E13" s="154"/>
      <c r="G13" s="142"/>
      <c r="I13" s="221"/>
      <c r="K13" s="143"/>
      <c r="L13" s="210"/>
      <c r="M13" s="143"/>
      <c r="N13" s="210"/>
    </row>
    <row r="14" spans="1:14" x14ac:dyDescent="0.3">
      <c r="A14" s="335" t="s">
        <v>5</v>
      </c>
      <c r="B14" s="145" t="s">
        <v>11</v>
      </c>
      <c r="C14" s="239">
        <v>928444</v>
      </c>
      <c r="D14" s="210">
        <v>9.8694034927783711E-2</v>
      </c>
      <c r="E14" s="143">
        <v>832540</v>
      </c>
      <c r="F14" s="144">
        <v>9.0949848784706216E-2</v>
      </c>
      <c r="G14" s="142">
        <v>-95904</v>
      </c>
      <c r="H14" s="144">
        <v>-0.10329540607726476</v>
      </c>
      <c r="I14" s="246">
        <v>851842</v>
      </c>
      <c r="J14" s="144">
        <v>9.6985855996881309E-2</v>
      </c>
      <c r="K14" s="143">
        <v>19302</v>
      </c>
      <c r="L14" s="210">
        <v>2.3184471616979365E-2</v>
      </c>
      <c r="M14" s="143">
        <v>-76602</v>
      </c>
      <c r="N14" s="210">
        <v>-8.2505783870648094E-2</v>
      </c>
    </row>
    <row r="15" spans="1:14" x14ac:dyDescent="0.3">
      <c r="A15" s="335"/>
      <c r="B15" s="145" t="s">
        <v>9</v>
      </c>
      <c r="C15" s="239">
        <v>8478852</v>
      </c>
      <c r="D15" s="210">
        <v>0.90130596507221628</v>
      </c>
      <c r="E15" s="143">
        <v>8321296</v>
      </c>
      <c r="F15" s="144">
        <v>0.90905015121529376</v>
      </c>
      <c r="G15" s="142">
        <v>-157556</v>
      </c>
      <c r="H15" s="144">
        <v>-1.8582232594695602E-2</v>
      </c>
      <c r="I15" s="246">
        <v>7931315</v>
      </c>
      <c r="J15" s="144">
        <v>0.90301414400311875</v>
      </c>
      <c r="K15" s="143">
        <v>-389981</v>
      </c>
      <c r="L15" s="210">
        <v>-4.6865416156329498E-2</v>
      </c>
      <c r="M15" s="143">
        <v>-547537</v>
      </c>
      <c r="N15" s="210">
        <v>-6.4576784687360972E-2</v>
      </c>
    </row>
    <row r="16" spans="1:14" x14ac:dyDescent="0.3">
      <c r="A16" s="335"/>
      <c r="B16" s="145" t="s">
        <v>7</v>
      </c>
      <c r="C16" s="239">
        <v>9407296</v>
      </c>
      <c r="D16" s="210">
        <v>1</v>
      </c>
      <c r="E16" s="143">
        <v>9153836</v>
      </c>
      <c r="F16" s="144">
        <v>1</v>
      </c>
      <c r="G16" s="142">
        <v>-253460</v>
      </c>
      <c r="H16" s="144">
        <v>-2.6942917497227683E-2</v>
      </c>
      <c r="I16" s="246">
        <v>8783157</v>
      </c>
      <c r="J16" s="144">
        <v>1</v>
      </c>
      <c r="K16" s="143">
        <v>-370679</v>
      </c>
      <c r="L16" s="210">
        <v>-4.0494389455961413E-2</v>
      </c>
      <c r="M16" s="143">
        <v>-624139</v>
      </c>
      <c r="N16" s="210">
        <v>-6.6346269958976523E-2</v>
      </c>
    </row>
    <row r="17" spans="1:14" x14ac:dyDescent="0.3">
      <c r="A17" s="335" t="s">
        <v>6</v>
      </c>
      <c r="B17" s="145" t="s">
        <v>11</v>
      </c>
      <c r="C17" s="239">
        <v>568007</v>
      </c>
      <c r="D17" s="210">
        <v>0.4693946866498524</v>
      </c>
      <c r="E17" s="143">
        <v>526932</v>
      </c>
      <c r="F17" s="144">
        <v>0.4730658804559974</v>
      </c>
      <c r="G17" s="142">
        <v>-41075</v>
      </c>
      <c r="H17" s="144">
        <v>-7.2314249648331802E-2</v>
      </c>
      <c r="I17" s="246">
        <v>496353</v>
      </c>
      <c r="J17" s="144">
        <v>0.44960447545555748</v>
      </c>
      <c r="K17" s="143">
        <v>-30579</v>
      </c>
      <c r="L17" s="210">
        <v>-5.8032155951811618E-2</v>
      </c>
      <c r="M17" s="143">
        <v>-71654</v>
      </c>
      <c r="N17" s="210">
        <v>-0.12614985378701318</v>
      </c>
    </row>
    <row r="18" spans="1:14" x14ac:dyDescent="0.3">
      <c r="A18" s="335"/>
      <c r="B18" s="145" t="s">
        <v>9</v>
      </c>
      <c r="C18" s="239">
        <v>642077</v>
      </c>
      <c r="D18" s="210">
        <v>0.5306053133501476</v>
      </c>
      <c r="E18" s="143">
        <v>586934</v>
      </c>
      <c r="F18" s="144">
        <v>0.5269341195440026</v>
      </c>
      <c r="G18" s="142">
        <v>-55143</v>
      </c>
      <c r="H18" s="144">
        <v>-8.5882222848661455E-2</v>
      </c>
      <c r="I18" s="246">
        <v>607624</v>
      </c>
      <c r="J18" s="144">
        <v>0.55039552454444252</v>
      </c>
      <c r="K18" s="143">
        <v>20690</v>
      </c>
      <c r="L18" s="210">
        <v>3.5250982222873442E-2</v>
      </c>
      <c r="M18" s="143">
        <v>-34453</v>
      </c>
      <c r="N18" s="210">
        <v>-5.3658673336687029E-2</v>
      </c>
    </row>
    <row r="19" spans="1:14" x14ac:dyDescent="0.3">
      <c r="A19" s="335"/>
      <c r="B19" s="145" t="s">
        <v>7</v>
      </c>
      <c r="C19" s="239">
        <v>1210084</v>
      </c>
      <c r="D19" s="210">
        <v>1</v>
      </c>
      <c r="E19" s="143">
        <v>1113866</v>
      </c>
      <c r="F19" s="144">
        <v>1</v>
      </c>
      <c r="G19" s="142">
        <v>-96218</v>
      </c>
      <c r="H19" s="144">
        <v>-7.9513488319819123E-2</v>
      </c>
      <c r="I19" s="246">
        <v>1103977</v>
      </c>
      <c r="J19" s="144">
        <v>1</v>
      </c>
      <c r="K19" s="143">
        <v>-9889</v>
      </c>
      <c r="L19" s="210">
        <v>-8.8780876694324086E-3</v>
      </c>
      <c r="M19" s="143">
        <v>-106107</v>
      </c>
      <c r="N19" s="210">
        <v>-8.7685648269045791E-2</v>
      </c>
    </row>
    <row r="20" spans="1:14" s="267" customFormat="1" x14ac:dyDescent="0.3">
      <c r="A20" s="235" t="s">
        <v>316</v>
      </c>
      <c r="B20" s="137" t="s">
        <v>5</v>
      </c>
      <c r="C20" s="266">
        <f>C14/C16</f>
        <v>9.8694034927783711E-2</v>
      </c>
      <c r="D20" s="202"/>
      <c r="E20" s="138">
        <f>E14/E16</f>
        <v>9.0949848784706216E-2</v>
      </c>
      <c r="F20" s="139"/>
      <c r="G20" s="136"/>
      <c r="H20" s="139"/>
      <c r="I20" s="266">
        <f>I14/I16</f>
        <v>9.6985855996881309E-2</v>
      </c>
      <c r="J20" s="139"/>
      <c r="K20" s="136"/>
      <c r="L20" s="202"/>
      <c r="M20" s="136"/>
      <c r="N20" s="202"/>
    </row>
    <row r="21" spans="1:14" s="267" customFormat="1" x14ac:dyDescent="0.3">
      <c r="A21" s="235"/>
      <c r="B21" s="137" t="s">
        <v>6</v>
      </c>
      <c r="C21" s="266">
        <f>C17/C19</f>
        <v>0.4693946866498524</v>
      </c>
      <c r="D21" s="202"/>
      <c r="E21" s="138">
        <f>E17/E19</f>
        <v>0.4730658804559974</v>
      </c>
      <c r="F21" s="139"/>
      <c r="G21" s="136"/>
      <c r="H21" s="139"/>
      <c r="I21" s="266">
        <f>I17/I19</f>
        <v>0.44960447545555748</v>
      </c>
      <c r="J21" s="139"/>
      <c r="K21" s="136"/>
      <c r="L21" s="202"/>
      <c r="M21" s="136"/>
      <c r="N21" s="202"/>
    </row>
    <row r="22" spans="1:14" s="267" customFormat="1" x14ac:dyDescent="0.3">
      <c r="A22" s="235"/>
      <c r="B22" s="137" t="s">
        <v>141</v>
      </c>
      <c r="C22" s="266">
        <f>C10/C12</f>
        <v>0.14094352844110317</v>
      </c>
      <c r="D22" s="202"/>
      <c r="E22" s="138">
        <f>E10/E12</f>
        <v>0.13240275185236189</v>
      </c>
      <c r="F22" s="139"/>
      <c r="G22" s="136"/>
      <c r="H22" s="139"/>
      <c r="I22" s="266">
        <f>I10/I12</f>
        <v>0.13635852411831376</v>
      </c>
      <c r="J22" s="139"/>
      <c r="K22" s="136"/>
      <c r="L22" s="202"/>
      <c r="M22" s="136"/>
      <c r="N22" s="202"/>
    </row>
    <row r="23" spans="1:14" s="267" customFormat="1" x14ac:dyDescent="0.3">
      <c r="A23" s="211"/>
      <c r="C23" s="268"/>
      <c r="D23" s="269"/>
      <c r="E23" s="134"/>
      <c r="F23" s="270"/>
      <c r="G23" s="271"/>
      <c r="H23" s="139"/>
      <c r="I23" s="272"/>
      <c r="J23" s="139"/>
      <c r="K23" s="136"/>
      <c r="L23" s="202"/>
      <c r="M23" s="136"/>
      <c r="N23" s="202"/>
    </row>
    <row r="24" spans="1:14" s="267" customFormat="1" x14ac:dyDescent="0.3">
      <c r="A24" s="335" t="s">
        <v>12</v>
      </c>
      <c r="B24" s="267" t="s">
        <v>259</v>
      </c>
      <c r="C24" s="268">
        <v>526608</v>
      </c>
      <c r="D24" s="269">
        <v>0.1165888644492389</v>
      </c>
      <c r="E24" s="271">
        <v>501617</v>
      </c>
      <c r="F24" s="270">
        <v>0.11152886078330361</v>
      </c>
      <c r="G24" s="271">
        <v>-24991</v>
      </c>
      <c r="H24" s="139">
        <v>-4.7456552122261721E-2</v>
      </c>
      <c r="I24" s="273">
        <v>509188</v>
      </c>
      <c r="J24" s="139">
        <v>0.11530264260320192</v>
      </c>
      <c r="K24" s="136">
        <v>7571</v>
      </c>
      <c r="L24" s="202">
        <v>1.5093188627977122E-2</v>
      </c>
      <c r="M24" s="136">
        <v>-17420</v>
      </c>
      <c r="N24" s="202">
        <v>-3.3079634187099326E-2</v>
      </c>
    </row>
    <row r="25" spans="1:14" s="267" customFormat="1" x14ac:dyDescent="0.3">
      <c r="A25" s="335"/>
      <c r="B25" s="267" t="s">
        <v>260</v>
      </c>
      <c r="C25" s="268">
        <v>3990187</v>
      </c>
      <c r="D25" s="269">
        <v>0.88341113555076112</v>
      </c>
      <c r="E25" s="271">
        <v>3996026</v>
      </c>
      <c r="F25" s="270">
        <v>0.8884711392166964</v>
      </c>
      <c r="G25" s="271">
        <v>5839</v>
      </c>
      <c r="H25" s="139">
        <v>1.4633399387046272E-3</v>
      </c>
      <c r="I25" s="273">
        <v>3906912</v>
      </c>
      <c r="J25" s="139">
        <v>0.88469735739679811</v>
      </c>
      <c r="K25" s="136">
        <v>-89114</v>
      </c>
      <c r="L25" s="202">
        <v>-2.2300655701439381E-2</v>
      </c>
      <c r="M25" s="136">
        <v>-83275</v>
      </c>
      <c r="N25" s="202">
        <v>-2.086994920288197E-2</v>
      </c>
    </row>
    <row r="26" spans="1:14" x14ac:dyDescent="0.3">
      <c r="A26" s="335"/>
      <c r="B26" s="145" t="s">
        <v>261</v>
      </c>
      <c r="C26" s="239">
        <v>145403</v>
      </c>
      <c r="D26" s="240">
        <v>0.47326005656870757</v>
      </c>
      <c r="E26" s="142">
        <v>143762</v>
      </c>
      <c r="F26" s="140">
        <v>0.4686205289184</v>
      </c>
      <c r="G26" s="142">
        <v>-1641</v>
      </c>
      <c r="H26" s="144">
        <v>-1.1285874431751752E-2</v>
      </c>
      <c r="I26" s="246">
        <v>139135</v>
      </c>
      <c r="J26" s="144">
        <v>0.48975159542825764</v>
      </c>
      <c r="K26" s="143">
        <v>-4627</v>
      </c>
      <c r="L26" s="210">
        <v>-3.2185139327499619E-2</v>
      </c>
      <c r="M26" s="143">
        <v>-6268</v>
      </c>
      <c r="N26" s="210">
        <v>-4.3107776318232774E-2</v>
      </c>
    </row>
    <row r="27" spans="1:14" x14ac:dyDescent="0.3">
      <c r="A27" s="335"/>
      <c r="B27" s="145" t="s">
        <v>262</v>
      </c>
      <c r="C27" s="239">
        <v>161834</v>
      </c>
      <c r="D27" s="240">
        <v>0.52673994343129249</v>
      </c>
      <c r="E27" s="142">
        <v>163015</v>
      </c>
      <c r="F27" s="140">
        <v>0.5313794710816</v>
      </c>
      <c r="G27" s="142">
        <v>1181</v>
      </c>
      <c r="H27" s="144">
        <v>7.2976012457209236E-3</v>
      </c>
      <c r="I27" s="246">
        <v>144958</v>
      </c>
      <c r="J27" s="144">
        <v>0.51024840457174236</v>
      </c>
      <c r="K27" s="143">
        <v>-18057</v>
      </c>
      <c r="L27" s="210">
        <v>-0.11076894764285496</v>
      </c>
      <c r="M27" s="143">
        <v>-16876</v>
      </c>
      <c r="N27" s="210">
        <v>-0.10427969400743972</v>
      </c>
    </row>
    <row r="28" spans="1:14" x14ac:dyDescent="0.3">
      <c r="A28" s="335"/>
      <c r="B28" s="145" t="s">
        <v>7</v>
      </c>
      <c r="C28" s="239">
        <v>4824032</v>
      </c>
      <c r="D28" s="240">
        <v>1</v>
      </c>
      <c r="E28" s="142">
        <v>4804420</v>
      </c>
      <c r="F28" s="140">
        <v>1</v>
      </c>
      <c r="G28" s="142">
        <v>-19612</v>
      </c>
      <c r="H28" s="144">
        <v>-4.0654788359612871E-3</v>
      </c>
      <c r="I28" s="246">
        <v>4700193</v>
      </c>
      <c r="J28" s="144">
        <v>1</v>
      </c>
      <c r="K28" s="143">
        <v>-104227</v>
      </c>
      <c r="L28" s="210">
        <v>-2.1693981791766747E-2</v>
      </c>
      <c r="M28" s="143">
        <v>-123839</v>
      </c>
      <c r="N28" s="210">
        <v>-2.567126420388588E-2</v>
      </c>
    </row>
    <row r="29" spans="1:14" x14ac:dyDescent="0.3">
      <c r="A29" s="335" t="s">
        <v>13</v>
      </c>
      <c r="B29" s="145" t="s">
        <v>259</v>
      </c>
      <c r="C29" s="239">
        <v>139808</v>
      </c>
      <c r="D29" s="240">
        <v>7.8590444668297593E-2</v>
      </c>
      <c r="E29" s="142">
        <v>131681</v>
      </c>
      <c r="F29" s="140">
        <v>7.4659843310771509E-2</v>
      </c>
      <c r="G29" s="142">
        <v>-8127</v>
      </c>
      <c r="H29" s="144">
        <v>-5.8129720759899292E-2</v>
      </c>
      <c r="I29" s="246">
        <v>141808</v>
      </c>
      <c r="J29" s="144">
        <v>8.1399113270406609E-2</v>
      </c>
      <c r="K29" s="143">
        <v>10127</v>
      </c>
      <c r="L29" s="210">
        <v>7.6905552053827056E-2</v>
      </c>
      <c r="M29" s="143">
        <v>2000</v>
      </c>
      <c r="N29" s="210">
        <v>1.4305333028152895E-2</v>
      </c>
    </row>
    <row r="30" spans="1:14" x14ac:dyDescent="0.3">
      <c r="A30" s="335"/>
      <c r="B30" s="145" t="s">
        <v>260</v>
      </c>
      <c r="C30" s="239">
        <v>1639136</v>
      </c>
      <c r="D30" s="240">
        <v>0.92140955533170243</v>
      </c>
      <c r="E30" s="142">
        <v>1632065</v>
      </c>
      <c r="F30" s="140">
        <v>0.92534015668922853</v>
      </c>
      <c r="G30" s="142">
        <v>-7071</v>
      </c>
      <c r="H30" s="144">
        <v>-4.3138580325244522E-3</v>
      </c>
      <c r="I30" s="246">
        <v>1600324</v>
      </c>
      <c r="J30" s="144">
        <v>0.91860088672959339</v>
      </c>
      <c r="K30" s="143">
        <v>-31741</v>
      </c>
      <c r="L30" s="210">
        <v>-1.9448367558890119E-2</v>
      </c>
      <c r="M30" s="143">
        <v>-38812</v>
      </c>
      <c r="N30" s="210">
        <v>-2.3678328094801162E-2</v>
      </c>
    </row>
    <row r="31" spans="1:14" x14ac:dyDescent="0.3">
      <c r="A31" s="335"/>
      <c r="B31" s="145" t="s">
        <v>261</v>
      </c>
      <c r="C31" s="239">
        <v>84403</v>
      </c>
      <c r="D31" s="240">
        <v>0.64153567845307224</v>
      </c>
      <c r="E31" s="142">
        <v>87323</v>
      </c>
      <c r="F31" s="140">
        <v>0.650523335940701</v>
      </c>
      <c r="G31" s="142">
        <v>2920</v>
      </c>
      <c r="H31" s="144">
        <v>3.4595926685070437E-2</v>
      </c>
      <c r="I31" s="246">
        <v>79899</v>
      </c>
      <c r="J31" s="144">
        <v>0.57464345049302001</v>
      </c>
      <c r="K31" s="143">
        <v>-7424</v>
      </c>
      <c r="L31" s="210">
        <v>-8.5017692933133313E-2</v>
      </c>
      <c r="M31" s="143">
        <v>-4504</v>
      </c>
      <c r="N31" s="210">
        <v>-5.3363032119711384E-2</v>
      </c>
    </row>
    <row r="32" spans="1:14" x14ac:dyDescent="0.3">
      <c r="A32" s="335"/>
      <c r="B32" s="145" t="s">
        <v>262</v>
      </c>
      <c r="C32" s="239">
        <v>47161</v>
      </c>
      <c r="D32" s="240">
        <v>0.35846432154692776</v>
      </c>
      <c r="E32" s="142">
        <v>46912</v>
      </c>
      <c r="F32" s="140">
        <v>0.349476664059299</v>
      </c>
      <c r="G32" s="142">
        <v>-249</v>
      </c>
      <c r="H32" s="144">
        <v>-5.2797862640741287E-3</v>
      </c>
      <c r="I32" s="246">
        <v>59142</v>
      </c>
      <c r="J32" s="144">
        <v>0.42535654950697993</v>
      </c>
      <c r="K32" s="143">
        <v>12230</v>
      </c>
      <c r="L32" s="210">
        <v>0.26070088676671216</v>
      </c>
      <c r="M32" s="143">
        <v>11981</v>
      </c>
      <c r="N32" s="210">
        <v>0.25404465554165517</v>
      </c>
    </row>
    <row r="33" spans="1:16" x14ac:dyDescent="0.3">
      <c r="A33" s="335"/>
      <c r="B33" s="145" t="s">
        <v>7</v>
      </c>
      <c r="C33" s="239">
        <v>1910508</v>
      </c>
      <c r="D33" s="240">
        <v>1</v>
      </c>
      <c r="E33" s="142">
        <v>1897981</v>
      </c>
      <c r="F33" s="140">
        <v>1</v>
      </c>
      <c r="G33" s="142">
        <v>-12527</v>
      </c>
      <c r="H33" s="144">
        <v>-6.5568948154103518E-3</v>
      </c>
      <c r="I33" s="246">
        <v>1881173</v>
      </c>
      <c r="J33" s="144">
        <v>1</v>
      </c>
      <c r="K33" s="143">
        <v>-16808</v>
      </c>
      <c r="L33" s="210">
        <v>-8.8557261637497945E-3</v>
      </c>
      <c r="M33" s="143">
        <v>-29335</v>
      </c>
      <c r="N33" s="210">
        <v>-1.5354554914190362E-2</v>
      </c>
    </row>
    <row r="34" spans="1:16" x14ac:dyDescent="0.3">
      <c r="A34" s="335" t="s">
        <v>14</v>
      </c>
      <c r="B34" s="145" t="s">
        <v>259</v>
      </c>
      <c r="C34" s="239">
        <v>17291</v>
      </c>
      <c r="D34" s="240">
        <v>6.4530936857387033E-2</v>
      </c>
      <c r="E34" s="142">
        <v>14729</v>
      </c>
      <c r="F34" s="140">
        <v>5.3439518177200496E-2</v>
      </c>
      <c r="G34" s="142">
        <v>-2562</v>
      </c>
      <c r="H34" s="144">
        <v>-0.14816956798334394</v>
      </c>
      <c r="I34" s="246">
        <v>14256</v>
      </c>
      <c r="J34" s="144">
        <v>6.0326514721937757E-2</v>
      </c>
      <c r="K34" s="143">
        <v>-473</v>
      </c>
      <c r="L34" s="210">
        <v>-3.2113517550410753E-2</v>
      </c>
      <c r="M34" s="143">
        <v>-3035</v>
      </c>
      <c r="N34" s="210">
        <v>-0.1755248395118848</v>
      </c>
    </row>
    <row r="35" spans="1:16" x14ac:dyDescent="0.3">
      <c r="A35" s="335"/>
      <c r="B35" s="145" t="s">
        <v>260</v>
      </c>
      <c r="C35" s="239">
        <v>250658</v>
      </c>
      <c r="D35" s="240">
        <v>0.93546906314261291</v>
      </c>
      <c r="E35" s="142">
        <v>260891</v>
      </c>
      <c r="F35" s="140">
        <v>0.9465604818227995</v>
      </c>
      <c r="G35" s="142">
        <v>10233</v>
      </c>
      <c r="H35" s="144">
        <v>4.0824549784965969E-2</v>
      </c>
      <c r="I35" s="246">
        <v>222058</v>
      </c>
      <c r="J35" s="144">
        <v>0.93967348527806227</v>
      </c>
      <c r="K35" s="143">
        <v>-38833</v>
      </c>
      <c r="L35" s="210">
        <v>-0.14884760302195169</v>
      </c>
      <c r="M35" s="143">
        <v>-28600</v>
      </c>
      <c r="N35" s="210">
        <v>-0.11409968961692825</v>
      </c>
    </row>
    <row r="36" spans="1:16" x14ac:dyDescent="0.3">
      <c r="A36" s="335"/>
      <c r="B36" s="145" t="s">
        <v>261</v>
      </c>
      <c r="C36" s="239">
        <v>53543</v>
      </c>
      <c r="D36" s="240">
        <v>0.72674584323040381</v>
      </c>
      <c r="E36" s="142">
        <v>51165</v>
      </c>
      <c r="F36" s="140">
        <v>0.70545168762409005</v>
      </c>
      <c r="G36" s="142">
        <v>-2378</v>
      </c>
      <c r="H36" s="144">
        <v>-4.4412901779877854E-2</v>
      </c>
      <c r="I36" s="246">
        <v>40583</v>
      </c>
      <c r="J36" s="144">
        <v>0.67750121033037847</v>
      </c>
      <c r="K36" s="143">
        <v>-10582</v>
      </c>
      <c r="L36" s="210">
        <v>-0.20682106909019837</v>
      </c>
      <c r="M36" s="143">
        <v>-12960</v>
      </c>
      <c r="N36" s="210">
        <v>-0.24204844704256392</v>
      </c>
    </row>
    <row r="37" spans="1:16" x14ac:dyDescent="0.3">
      <c r="A37" s="335"/>
      <c r="B37" s="145" t="s">
        <v>262</v>
      </c>
      <c r="C37" s="239">
        <v>20132</v>
      </c>
      <c r="D37" s="240">
        <v>0.27325415676959619</v>
      </c>
      <c r="E37" s="142">
        <v>21363</v>
      </c>
      <c r="F37" s="140">
        <v>0.29454831237591</v>
      </c>
      <c r="G37" s="142">
        <v>1231</v>
      </c>
      <c r="H37" s="144">
        <v>6.1146433538644941E-2</v>
      </c>
      <c r="I37" s="246">
        <v>19318</v>
      </c>
      <c r="J37" s="144">
        <v>0.32249878966962153</v>
      </c>
      <c r="K37" s="143">
        <v>-2045</v>
      </c>
      <c r="L37" s="210">
        <v>-9.5726255675700977E-2</v>
      </c>
      <c r="M37" s="143">
        <v>-814</v>
      </c>
      <c r="N37" s="210">
        <v>-4.0433141267633615E-2</v>
      </c>
    </row>
    <row r="38" spans="1:16" x14ac:dyDescent="0.3">
      <c r="A38" s="335"/>
      <c r="B38" s="145" t="s">
        <v>7</v>
      </c>
      <c r="C38" s="239">
        <v>341624</v>
      </c>
      <c r="D38" s="240">
        <v>1</v>
      </c>
      <c r="E38" s="142">
        <v>348148</v>
      </c>
      <c r="F38" s="140">
        <v>1</v>
      </c>
      <c r="G38" s="142">
        <v>6524</v>
      </c>
      <c r="H38" s="144">
        <v>1.9097018944804815E-2</v>
      </c>
      <c r="I38" s="246">
        <v>296215</v>
      </c>
      <c r="J38" s="144">
        <v>1</v>
      </c>
      <c r="K38" s="143">
        <v>-51933</v>
      </c>
      <c r="L38" s="210">
        <v>-0.14916931879545481</v>
      </c>
      <c r="M38" s="143">
        <v>-45409</v>
      </c>
      <c r="N38" s="210">
        <v>-0.13292098915767042</v>
      </c>
    </row>
    <row r="39" spans="1:16" x14ac:dyDescent="0.3">
      <c r="A39" s="335" t="s">
        <v>15</v>
      </c>
      <c r="B39" s="145" t="s">
        <v>259</v>
      </c>
      <c r="C39" s="239">
        <v>241199</v>
      </c>
      <c r="D39" s="240">
        <v>8.5820214444683629E-2</v>
      </c>
      <c r="E39" s="142">
        <v>181344</v>
      </c>
      <c r="F39" s="140">
        <v>7.0141265740727488E-2</v>
      </c>
      <c r="G39" s="142">
        <v>-59855</v>
      </c>
      <c r="H39" s="144">
        <v>-0.24815608688261559</v>
      </c>
      <c r="I39" s="246">
        <v>183181</v>
      </c>
      <c r="J39" s="144">
        <v>7.7674987204771576E-2</v>
      </c>
      <c r="K39" s="143">
        <v>1837</v>
      </c>
      <c r="L39" s="210">
        <v>1.0129918828304217E-2</v>
      </c>
      <c r="M39" s="143">
        <v>-58018</v>
      </c>
      <c r="N39" s="210">
        <v>-0.24053996907118189</v>
      </c>
    </row>
    <row r="40" spans="1:16" x14ac:dyDescent="0.3">
      <c r="A40" s="335"/>
      <c r="B40" s="145" t="s">
        <v>260</v>
      </c>
      <c r="C40" s="239">
        <v>2569316</v>
      </c>
      <c r="D40" s="240">
        <v>0.91417978555531643</v>
      </c>
      <c r="E40" s="142">
        <v>2404067</v>
      </c>
      <c r="F40" s="140">
        <v>0.92985873425927246</v>
      </c>
      <c r="G40" s="142">
        <v>-165249</v>
      </c>
      <c r="H40" s="144">
        <v>-6.4316339445984846E-2</v>
      </c>
      <c r="I40" s="246">
        <v>2175120</v>
      </c>
      <c r="J40" s="144">
        <v>0.92232501279522838</v>
      </c>
      <c r="K40" s="143">
        <v>-228947</v>
      </c>
      <c r="L40" s="210">
        <v>-9.5233202735198308E-2</v>
      </c>
      <c r="M40" s="143">
        <v>-394196</v>
      </c>
      <c r="N40" s="210">
        <v>-0.15342449118753784</v>
      </c>
    </row>
    <row r="41" spans="1:16" x14ac:dyDescent="0.3">
      <c r="A41" s="335"/>
      <c r="B41" s="145" t="s">
        <v>261</v>
      </c>
      <c r="C41" s="239">
        <v>277823</v>
      </c>
      <c r="D41" s="240">
        <v>0.40312519498007032</v>
      </c>
      <c r="E41" s="142">
        <v>238256</v>
      </c>
      <c r="F41" s="140">
        <v>0.40228346044551455</v>
      </c>
      <c r="G41" s="142">
        <v>-39567</v>
      </c>
      <c r="H41" s="144">
        <v>-0.14241801434726425</v>
      </c>
      <c r="I41" s="246">
        <v>230135</v>
      </c>
      <c r="J41" s="144">
        <v>0.3756196128164575</v>
      </c>
      <c r="K41" s="143">
        <v>-8121</v>
      </c>
      <c r="L41" s="210">
        <v>-3.4085185682627091E-2</v>
      </c>
      <c r="M41" s="143">
        <v>-47688</v>
      </c>
      <c r="N41" s="210">
        <v>-0.17164885556631379</v>
      </c>
    </row>
    <row r="42" spans="1:16" x14ac:dyDescent="0.3">
      <c r="A42" s="335"/>
      <c r="B42" s="145" t="s">
        <v>262</v>
      </c>
      <c r="C42" s="239">
        <v>411350</v>
      </c>
      <c r="D42" s="240">
        <v>0.59687480501992973</v>
      </c>
      <c r="E42" s="142">
        <v>354003</v>
      </c>
      <c r="F42" s="140">
        <v>0.59771653955448545</v>
      </c>
      <c r="G42" s="142">
        <v>-57347</v>
      </c>
      <c r="H42" s="144">
        <v>-0.13941169320529961</v>
      </c>
      <c r="I42" s="246">
        <v>382546</v>
      </c>
      <c r="J42" s="144">
        <v>0.6243803871835425</v>
      </c>
      <c r="K42" s="143">
        <v>28543</v>
      </c>
      <c r="L42" s="210">
        <v>8.0629260204009567E-2</v>
      </c>
      <c r="M42" s="143">
        <v>-28804</v>
      </c>
      <c r="N42" s="210">
        <v>-7.002309468822171E-2</v>
      </c>
    </row>
    <row r="43" spans="1:16" x14ac:dyDescent="0.3">
      <c r="A43" s="335"/>
      <c r="B43" s="145" t="s">
        <v>7</v>
      </c>
      <c r="C43" s="239">
        <v>3499688</v>
      </c>
      <c r="D43" s="240">
        <v>1</v>
      </c>
      <c r="E43" s="142">
        <v>3177670</v>
      </c>
      <c r="F43" s="140">
        <v>1</v>
      </c>
      <c r="G43" s="142">
        <v>-322018</v>
      </c>
      <c r="H43" s="144">
        <v>-9.2013345189628337E-2</v>
      </c>
      <c r="I43" s="246">
        <v>2970982</v>
      </c>
      <c r="J43" s="144">
        <v>1</v>
      </c>
      <c r="K43" s="143">
        <v>-206688</v>
      </c>
      <c r="L43" s="210">
        <v>-6.5043884355518347E-2</v>
      </c>
      <c r="M43" s="143">
        <v>-528706</v>
      </c>
      <c r="N43" s="210">
        <v>-0.1510723241614681</v>
      </c>
    </row>
    <row r="44" spans="1:16" x14ac:dyDescent="0.3">
      <c r="A44" s="211"/>
      <c r="C44" s="241"/>
      <c r="D44" s="218"/>
      <c r="E44" s="155"/>
      <c r="F44" s="145"/>
      <c r="G44" s="142"/>
      <c r="H44" s="160"/>
      <c r="I44" s="252"/>
      <c r="J44" s="160"/>
      <c r="K44" s="143"/>
      <c r="L44" s="253"/>
      <c r="M44" s="143"/>
      <c r="N44" s="210"/>
    </row>
    <row r="45" spans="1:16" x14ac:dyDescent="0.3">
      <c r="A45" s="233"/>
      <c r="B45" s="157" t="s">
        <v>21</v>
      </c>
      <c r="C45" s="242"/>
      <c r="D45" s="243"/>
      <c r="E45" s="147"/>
      <c r="F45" s="146"/>
      <c r="G45" s="142"/>
      <c r="H45" s="161"/>
      <c r="I45" s="254"/>
      <c r="J45" s="161"/>
      <c r="K45" s="143"/>
      <c r="L45" s="255"/>
      <c r="M45" s="143"/>
      <c r="N45" s="210"/>
    </row>
    <row r="46" spans="1:16" x14ac:dyDescent="0.3">
      <c r="A46" s="335" t="s">
        <v>22</v>
      </c>
      <c r="B46" s="145" t="s">
        <v>12</v>
      </c>
      <c r="C46" s="239">
        <v>672011</v>
      </c>
      <c r="D46" s="240">
        <v>0.4490698325571636</v>
      </c>
      <c r="E46" s="153">
        <v>645379</v>
      </c>
      <c r="F46" s="140">
        <v>0.47472768839667168</v>
      </c>
      <c r="G46" s="142">
        <v>-26632</v>
      </c>
      <c r="H46" s="144">
        <v>-3.9630303670624437E-2</v>
      </c>
      <c r="I46" s="221">
        <v>648323</v>
      </c>
      <c r="J46" s="144">
        <v>0.48088221659329694</v>
      </c>
      <c r="K46" s="143">
        <v>2944</v>
      </c>
      <c r="L46" s="210">
        <v>4.561660667607716E-3</v>
      </c>
      <c r="M46" s="143">
        <v>-23688</v>
      </c>
      <c r="N46" s="210">
        <v>-3.524942300051636E-2</v>
      </c>
      <c r="P46" s="262"/>
    </row>
    <row r="47" spans="1:16" x14ac:dyDescent="0.3">
      <c r="A47" s="335"/>
      <c r="B47" s="145" t="s">
        <v>23</v>
      </c>
      <c r="C47" s="239">
        <v>224211</v>
      </c>
      <c r="D47" s="240">
        <v>0.14982849421731817</v>
      </c>
      <c r="E47" s="153">
        <v>219004</v>
      </c>
      <c r="F47" s="140">
        <v>0.16109489566537596</v>
      </c>
      <c r="G47" s="142">
        <v>-5207</v>
      </c>
      <c r="H47" s="144">
        <v>-2.3223659856117674E-2</v>
      </c>
      <c r="I47" s="221">
        <v>221707</v>
      </c>
      <c r="J47" s="144">
        <v>0.16444727951075327</v>
      </c>
      <c r="K47" s="143">
        <v>2703</v>
      </c>
      <c r="L47" s="210">
        <v>1.2342240324377637E-2</v>
      </c>
      <c r="M47" s="143">
        <v>-2504</v>
      </c>
      <c r="N47" s="210">
        <v>-1.1168051522895843E-2</v>
      </c>
    </row>
    <row r="48" spans="1:16" x14ac:dyDescent="0.3">
      <c r="A48" s="335"/>
      <c r="B48" s="145" t="s">
        <v>14</v>
      </c>
      <c r="C48" s="239">
        <v>70834</v>
      </c>
      <c r="D48" s="240">
        <v>4.7334660473346606E-2</v>
      </c>
      <c r="E48" s="153">
        <v>65894</v>
      </c>
      <c r="F48" s="140">
        <v>4.8470288464933446E-2</v>
      </c>
      <c r="G48" s="142">
        <v>-4940</v>
      </c>
      <c r="H48" s="144">
        <v>-6.9740520089222685E-2</v>
      </c>
      <c r="I48" s="221">
        <v>54839</v>
      </c>
      <c r="J48" s="144">
        <v>4.0675866621668229E-2</v>
      </c>
      <c r="K48" s="143">
        <v>-11055</v>
      </c>
      <c r="L48" s="210">
        <v>-0.16776944790117462</v>
      </c>
      <c r="M48" s="143">
        <v>-15995</v>
      </c>
      <c r="N48" s="210">
        <v>-0.22580963943868765</v>
      </c>
    </row>
    <row r="49" spans="1:18" x14ac:dyDescent="0.3">
      <c r="A49" s="335"/>
      <c r="B49" s="145" t="s">
        <v>15</v>
      </c>
      <c r="C49" s="239">
        <v>519022</v>
      </c>
      <c r="D49" s="240">
        <v>0.34683527893663074</v>
      </c>
      <c r="E49" s="153">
        <v>419600</v>
      </c>
      <c r="F49" s="140">
        <v>0.30864924029329033</v>
      </c>
      <c r="G49" s="142">
        <v>-99422</v>
      </c>
      <c r="H49" s="144">
        <v>-0.19155642728053918</v>
      </c>
      <c r="I49" s="221">
        <v>413316</v>
      </c>
      <c r="J49" s="144">
        <v>0.30656989530446266</v>
      </c>
      <c r="K49" s="143">
        <v>-6284</v>
      </c>
      <c r="L49" s="210">
        <v>-1.4976167778836988E-2</v>
      </c>
      <c r="M49" s="143">
        <v>-105706</v>
      </c>
      <c r="N49" s="210">
        <v>-0.20366381386530821</v>
      </c>
    </row>
    <row r="50" spans="1:18" x14ac:dyDescent="0.3">
      <c r="A50" s="335"/>
      <c r="B50" s="145" t="s">
        <v>24</v>
      </c>
      <c r="C50" s="239">
        <v>3142</v>
      </c>
      <c r="D50" s="240">
        <v>2.0996344016609965E-3</v>
      </c>
      <c r="E50" s="153">
        <v>2913</v>
      </c>
      <c r="F50" s="140">
        <v>2.1427436534183861E-3</v>
      </c>
      <c r="G50" s="142">
        <v>-229</v>
      </c>
      <c r="H50" s="144">
        <v>-7.2883513685550599E-2</v>
      </c>
      <c r="I50" s="221">
        <v>3152</v>
      </c>
      <c r="J50" s="144">
        <v>2.3379407281587604E-3</v>
      </c>
      <c r="K50" s="143">
        <v>239</v>
      </c>
      <c r="L50" s="210">
        <v>8.2046000686577414E-2</v>
      </c>
      <c r="M50" s="143">
        <v>10</v>
      </c>
      <c r="N50" s="210">
        <v>3.1826861871419479E-3</v>
      </c>
    </row>
    <row r="51" spans="1:18" x14ac:dyDescent="0.3">
      <c r="A51" s="335"/>
      <c r="B51" s="145" t="s">
        <v>25</v>
      </c>
      <c r="C51" s="239">
        <v>7231</v>
      </c>
      <c r="D51" s="240">
        <v>4.8320994138799063E-3</v>
      </c>
      <c r="E51" s="153">
        <v>6682</v>
      </c>
      <c r="F51" s="140">
        <v>4.9151435263102145E-3</v>
      </c>
      <c r="G51" s="142">
        <v>-549</v>
      </c>
      <c r="H51" s="144">
        <v>-7.5923108836952011E-2</v>
      </c>
      <c r="I51" s="221">
        <v>6858</v>
      </c>
      <c r="J51" s="144">
        <v>5.0868012416601452E-3</v>
      </c>
      <c r="K51" s="143">
        <v>176</v>
      </c>
      <c r="L51" s="210">
        <v>2.6339419335528285E-2</v>
      </c>
      <c r="M51" s="143">
        <v>-373</v>
      </c>
      <c r="N51" s="210">
        <v>-5.1583460102337157E-2</v>
      </c>
    </row>
    <row r="52" spans="1:18" x14ac:dyDescent="0.3">
      <c r="A52" s="335"/>
      <c r="B52" s="145" t="s">
        <v>7</v>
      </c>
      <c r="C52" s="239">
        <v>1496451</v>
      </c>
      <c r="D52" s="240">
        <v>1</v>
      </c>
      <c r="E52" s="153">
        <v>1359472</v>
      </c>
      <c r="F52" s="140">
        <v>1</v>
      </c>
      <c r="G52" s="142">
        <v>-136979</v>
      </c>
      <c r="H52" s="144">
        <v>-9.1535907289981427E-2</v>
      </c>
      <c r="I52" s="221">
        <v>1348195</v>
      </c>
      <c r="J52" s="144">
        <v>1</v>
      </c>
      <c r="K52" s="143">
        <v>-11277</v>
      </c>
      <c r="L52" s="210">
        <v>-8.2951322278060902E-3</v>
      </c>
      <c r="M52" s="143">
        <v>-148256</v>
      </c>
      <c r="N52" s="210">
        <v>-9.9071737063224918E-2</v>
      </c>
      <c r="P52" s="262"/>
      <c r="Q52" s="262"/>
      <c r="R52" s="262"/>
    </row>
    <row r="53" spans="1:18" x14ac:dyDescent="0.3">
      <c r="A53" s="335" t="s">
        <v>118</v>
      </c>
      <c r="B53" s="145" t="s">
        <v>12</v>
      </c>
      <c r="C53" s="239">
        <v>4152021</v>
      </c>
      <c r="D53" s="240">
        <v>0.45521909007295203</v>
      </c>
      <c r="E53" s="153">
        <v>4159041</v>
      </c>
      <c r="F53" s="140">
        <v>0.46687624814357059</v>
      </c>
      <c r="G53" s="142">
        <v>7020</v>
      </c>
      <c r="H53" s="144">
        <v>1.6907428936414339E-3</v>
      </c>
      <c r="I53" s="221">
        <v>4051870</v>
      </c>
      <c r="J53" s="144">
        <v>0.47451679886693182</v>
      </c>
      <c r="K53" s="143">
        <v>-107171</v>
      </c>
      <c r="L53" s="210">
        <v>-2.5768199928781658E-2</v>
      </c>
      <c r="M53" s="143">
        <v>-100151</v>
      </c>
      <c r="N53" s="210">
        <v>-2.4121024436051745E-2</v>
      </c>
    </row>
    <row r="54" spans="1:18" x14ac:dyDescent="0.3">
      <c r="A54" s="335"/>
      <c r="B54" s="145" t="s">
        <v>23</v>
      </c>
      <c r="C54" s="239">
        <v>1686297</v>
      </c>
      <c r="D54" s="240">
        <v>0.18488215399988311</v>
      </c>
      <c r="E54" s="153">
        <v>1678977</v>
      </c>
      <c r="F54" s="140">
        <v>0.18847481486221168</v>
      </c>
      <c r="G54" s="142">
        <v>-7320</v>
      </c>
      <c r="H54" s="144">
        <v>-4.3408723374352204E-3</v>
      </c>
      <c r="I54" s="221">
        <v>1659466</v>
      </c>
      <c r="J54" s="144">
        <v>0.19434100653488684</v>
      </c>
      <c r="K54" s="143">
        <v>-19511</v>
      </c>
      <c r="L54" s="210">
        <v>-1.162076669305178E-2</v>
      </c>
      <c r="M54" s="143">
        <v>-26831</v>
      </c>
      <c r="N54" s="210">
        <v>-1.5911194765809343E-2</v>
      </c>
    </row>
    <row r="55" spans="1:18" x14ac:dyDescent="0.3">
      <c r="A55" s="335"/>
      <c r="B55" s="145" t="s">
        <v>14</v>
      </c>
      <c r="C55" s="239">
        <v>270790</v>
      </c>
      <c r="D55" s="240">
        <v>2.9688861737658521E-2</v>
      </c>
      <c r="E55" s="153">
        <v>282254</v>
      </c>
      <c r="F55" s="140">
        <v>3.1684633198738696E-2</v>
      </c>
      <c r="G55" s="142">
        <v>11464</v>
      </c>
      <c r="H55" s="144">
        <v>4.2335389046862883E-2</v>
      </c>
      <c r="I55" s="221">
        <v>241376</v>
      </c>
      <c r="J55" s="144">
        <v>2.8267680563123825E-2</v>
      </c>
      <c r="K55" s="143">
        <v>-40878</v>
      </c>
      <c r="L55" s="210">
        <v>-0.14482699979451133</v>
      </c>
      <c r="M55" s="143">
        <v>-29414</v>
      </c>
      <c r="N55" s="210">
        <v>-0.10862291812843901</v>
      </c>
    </row>
    <row r="56" spans="1:18" x14ac:dyDescent="0.3">
      <c r="A56" s="335"/>
      <c r="B56" s="145" t="s">
        <v>15</v>
      </c>
      <c r="C56" s="239">
        <v>2980666</v>
      </c>
      <c r="D56" s="240">
        <v>0.32679412371261746</v>
      </c>
      <c r="E56" s="153">
        <v>2758070</v>
      </c>
      <c r="F56" s="140">
        <v>0.30960920407308745</v>
      </c>
      <c r="G56" s="142">
        <v>-222596</v>
      </c>
      <c r="H56" s="144">
        <v>-7.4679954077377333E-2</v>
      </c>
      <c r="I56" s="221">
        <v>2557666</v>
      </c>
      <c r="J56" s="144">
        <v>0.29952971909039283</v>
      </c>
      <c r="K56" s="143">
        <v>-200404</v>
      </c>
      <c r="L56" s="210">
        <v>-7.2660954943130518E-2</v>
      </c>
      <c r="M56" s="143">
        <v>-423000</v>
      </c>
      <c r="N56" s="210">
        <v>-0.14191459224213648</v>
      </c>
    </row>
    <row r="57" spans="1:18" x14ac:dyDescent="0.3">
      <c r="A57" s="335"/>
      <c r="B57" s="145" t="s">
        <v>24</v>
      </c>
      <c r="C57" s="239">
        <v>10199</v>
      </c>
      <c r="D57" s="240">
        <v>1.118197499399458E-3</v>
      </c>
      <c r="E57" s="153">
        <v>10175</v>
      </c>
      <c r="F57" s="140">
        <v>1.1422022107646524E-3</v>
      </c>
      <c r="G57" s="142">
        <v>-24</v>
      </c>
      <c r="H57" s="144">
        <v>-2.3531718795960386E-3</v>
      </c>
      <c r="I57" s="221">
        <v>10244</v>
      </c>
      <c r="J57" s="144">
        <v>1.1996806629020304E-3</v>
      </c>
      <c r="K57" s="143">
        <v>69</v>
      </c>
      <c r="L57" s="210">
        <v>6.7813267813267809E-3</v>
      </c>
      <c r="M57" s="143">
        <v>45</v>
      </c>
      <c r="N57" s="210">
        <v>4.4121972742425727E-3</v>
      </c>
    </row>
    <row r="58" spans="1:18" x14ac:dyDescent="0.3">
      <c r="A58" s="335"/>
      <c r="B58" s="145" t="s">
        <v>25</v>
      </c>
      <c r="C58" s="239">
        <v>20956</v>
      </c>
      <c r="D58" s="240">
        <v>2.2975729774894643E-3</v>
      </c>
      <c r="E58" s="153">
        <v>19713</v>
      </c>
      <c r="F58" s="140">
        <v>2.212897511626889E-3</v>
      </c>
      <c r="G58" s="142">
        <v>-1243</v>
      </c>
      <c r="H58" s="144">
        <v>-5.9314754724184002E-2</v>
      </c>
      <c r="I58" s="221">
        <v>18317</v>
      </c>
      <c r="J58" s="144">
        <v>2.1451142817626406E-3</v>
      </c>
      <c r="K58" s="143">
        <v>-1396</v>
      </c>
      <c r="L58" s="210">
        <v>-7.0816212651549734E-2</v>
      </c>
      <c r="M58" s="143">
        <v>-2639</v>
      </c>
      <c r="N58" s="210">
        <v>-0.12593052109181141</v>
      </c>
    </row>
    <row r="59" spans="1:18" x14ac:dyDescent="0.3">
      <c r="A59" s="335"/>
      <c r="B59" s="156" t="s">
        <v>7</v>
      </c>
      <c r="C59" s="239">
        <v>9120929</v>
      </c>
      <c r="D59" s="240">
        <v>1</v>
      </c>
      <c r="E59" s="153">
        <v>8908230</v>
      </c>
      <c r="F59" s="140">
        <v>1</v>
      </c>
      <c r="G59" s="142">
        <v>-212699</v>
      </c>
      <c r="H59" s="144">
        <v>-2.3319883314517634E-2</v>
      </c>
      <c r="I59" s="221">
        <v>8538939</v>
      </c>
      <c r="J59" s="144">
        <v>1</v>
      </c>
      <c r="K59" s="143">
        <v>-369291</v>
      </c>
      <c r="L59" s="210">
        <v>-4.1455036522406806E-2</v>
      </c>
      <c r="M59" s="143">
        <v>-581990</v>
      </c>
      <c r="N59" s="210">
        <v>-6.3808193222422843E-2</v>
      </c>
    </row>
    <row r="60" spans="1:18" x14ac:dyDescent="0.3">
      <c r="A60" s="335" t="s">
        <v>298</v>
      </c>
      <c r="B60" s="156" t="s">
        <v>12</v>
      </c>
      <c r="C60" s="239">
        <v>4824032</v>
      </c>
      <c r="D60" s="240">
        <v>0.45435239202138383</v>
      </c>
      <c r="E60" s="141">
        <v>4804420</v>
      </c>
      <c r="F60" s="140">
        <v>0.46791580043908559</v>
      </c>
      <c r="G60" s="142">
        <v>-19612</v>
      </c>
      <c r="H60" s="144">
        <v>-4.0654788359612871E-3</v>
      </c>
      <c r="I60" s="221">
        <v>4700193</v>
      </c>
      <c r="J60" s="144">
        <v>0.47538477783349553</v>
      </c>
      <c r="K60" s="143">
        <v>-104227</v>
      </c>
      <c r="L60" s="210">
        <v>-2.1693981791766747E-2</v>
      </c>
      <c r="M60" s="143">
        <v>-123839</v>
      </c>
      <c r="N60" s="210">
        <v>-2.567126420388588E-2</v>
      </c>
    </row>
    <row r="61" spans="1:18" x14ac:dyDescent="0.3">
      <c r="A61" s="335"/>
      <c r="B61" s="156" t="s">
        <v>13</v>
      </c>
      <c r="C61" s="239">
        <v>1910508</v>
      </c>
      <c r="D61" s="240">
        <v>0.17994156750535442</v>
      </c>
      <c r="E61" s="141">
        <v>1897981</v>
      </c>
      <c r="F61" s="140">
        <v>0.18484963821505532</v>
      </c>
      <c r="G61" s="142">
        <v>-12527</v>
      </c>
      <c r="H61" s="144">
        <v>-6.5568948154103518E-3</v>
      </c>
      <c r="I61" s="221">
        <v>1881173</v>
      </c>
      <c r="J61" s="144">
        <v>0.19026474203748023</v>
      </c>
      <c r="K61" s="143">
        <v>-16808</v>
      </c>
      <c r="L61" s="210">
        <v>-8.8557261637497945E-3</v>
      </c>
      <c r="M61" s="143">
        <v>-29335</v>
      </c>
      <c r="N61" s="210">
        <v>-1.5354554914190362E-2</v>
      </c>
    </row>
    <row r="62" spans="1:18" x14ac:dyDescent="0.3">
      <c r="A62" s="335"/>
      <c r="B62" s="156" t="s">
        <v>14</v>
      </c>
      <c r="C62" s="239">
        <v>341624</v>
      </c>
      <c r="D62" s="240">
        <v>3.2175922873627957E-2</v>
      </c>
      <c r="E62" s="141">
        <v>348148</v>
      </c>
      <c r="F62" s="140">
        <v>3.3907100147627968E-2</v>
      </c>
      <c r="G62" s="142">
        <v>6524</v>
      </c>
      <c r="H62" s="144">
        <v>1.9097018944804815E-2</v>
      </c>
      <c r="I62" s="221">
        <v>296215</v>
      </c>
      <c r="J62" s="144">
        <v>2.9959642501052378E-2</v>
      </c>
      <c r="K62" s="143">
        <v>-51933</v>
      </c>
      <c r="L62" s="210">
        <v>-0.14916931879545481</v>
      </c>
      <c r="M62" s="143">
        <v>-45409</v>
      </c>
      <c r="N62" s="210">
        <v>-0.13292098915767042</v>
      </c>
    </row>
    <row r="63" spans="1:18" x14ac:dyDescent="0.3">
      <c r="A63" s="335"/>
      <c r="B63" s="156" t="s">
        <v>15</v>
      </c>
      <c r="C63" s="239">
        <v>3499688</v>
      </c>
      <c r="D63" s="240">
        <v>0.3296187948439257</v>
      </c>
      <c r="E63" s="141">
        <v>3177670</v>
      </c>
      <c r="F63" s="140">
        <v>0.30948210222696376</v>
      </c>
      <c r="G63" s="142">
        <v>-322018</v>
      </c>
      <c r="H63" s="144">
        <v>-9.2013345189628337E-2</v>
      </c>
      <c r="I63" s="221">
        <v>2970982</v>
      </c>
      <c r="J63" s="144">
        <v>0.30048970712847628</v>
      </c>
      <c r="K63" s="143">
        <v>-206688</v>
      </c>
      <c r="L63" s="210">
        <v>-6.5043884355518347E-2</v>
      </c>
      <c r="M63" s="143">
        <v>-528706</v>
      </c>
      <c r="N63" s="210">
        <v>-0.1510723241614681</v>
      </c>
    </row>
    <row r="64" spans="1:18" x14ac:dyDescent="0.3">
      <c r="A64" s="335"/>
      <c r="B64" s="156" t="s">
        <v>24</v>
      </c>
      <c r="C64" s="239">
        <v>13341</v>
      </c>
      <c r="D64" s="240">
        <v>1.2565246793465054E-3</v>
      </c>
      <c r="E64" s="141">
        <v>13088</v>
      </c>
      <c r="F64" s="140">
        <v>1.2746766511143389E-3</v>
      </c>
      <c r="G64" s="142">
        <v>-253</v>
      </c>
      <c r="H64" s="144">
        <v>-1.8964095645004123E-2</v>
      </c>
      <c r="I64" s="221">
        <v>13396</v>
      </c>
      <c r="J64" s="144">
        <v>1.3548921254632536E-3</v>
      </c>
      <c r="K64" s="143">
        <v>308</v>
      </c>
      <c r="L64" s="210">
        <v>2.3533007334963326E-2</v>
      </c>
      <c r="M64" s="143">
        <v>55</v>
      </c>
      <c r="N64" s="210">
        <v>4.1226294880443741E-3</v>
      </c>
    </row>
    <row r="65" spans="1:14" x14ac:dyDescent="0.3">
      <c r="A65" s="335"/>
      <c r="B65" s="156" t="s">
        <v>25</v>
      </c>
      <c r="C65" s="239">
        <v>28187</v>
      </c>
      <c r="D65" s="240">
        <v>2.6547980763615884E-3</v>
      </c>
      <c r="E65" s="141">
        <v>26395</v>
      </c>
      <c r="F65" s="140">
        <v>2.570682320153039E-3</v>
      </c>
      <c r="G65" s="142">
        <v>-1792</v>
      </c>
      <c r="H65" s="144">
        <v>-6.3575407102565012E-2</v>
      </c>
      <c r="I65" s="221">
        <v>25175</v>
      </c>
      <c r="J65" s="144">
        <v>2.5462383740323534E-3</v>
      </c>
      <c r="K65" s="143">
        <v>-1220</v>
      </c>
      <c r="L65" s="210">
        <v>-4.6220875165751088E-2</v>
      </c>
      <c r="M65" s="143">
        <v>-3012</v>
      </c>
      <c r="N65" s="210">
        <v>-0.10685777131301664</v>
      </c>
    </row>
    <row r="66" spans="1:14" x14ac:dyDescent="0.3">
      <c r="A66" s="335"/>
      <c r="B66" s="156" t="s">
        <v>7</v>
      </c>
      <c r="C66" s="239">
        <v>10617380</v>
      </c>
      <c r="D66" s="240">
        <v>1</v>
      </c>
      <c r="E66" s="141">
        <v>10267702</v>
      </c>
      <c r="F66" s="140">
        <v>1</v>
      </c>
      <c r="G66" s="142">
        <v>-349678</v>
      </c>
      <c r="H66" s="144">
        <v>-3.2934490429842388E-2</v>
      </c>
      <c r="I66" s="221">
        <v>9887134</v>
      </c>
      <c r="J66" s="144">
        <v>1</v>
      </c>
      <c r="K66" s="143">
        <v>-380568</v>
      </c>
      <c r="L66" s="210">
        <v>-3.7064573942640719E-2</v>
      </c>
      <c r="M66" s="143">
        <v>-730246</v>
      </c>
      <c r="N66" s="210">
        <v>-6.8778361516683026E-2</v>
      </c>
    </row>
    <row r="67" spans="1:14" x14ac:dyDescent="0.3">
      <c r="A67" s="234"/>
      <c r="C67" s="234"/>
      <c r="D67" s="218"/>
      <c r="E67" s="145"/>
      <c r="F67" s="145"/>
      <c r="G67" s="142"/>
      <c r="H67" s="160"/>
      <c r="I67" s="249"/>
      <c r="J67" s="160"/>
      <c r="K67" s="143"/>
      <c r="L67" s="253"/>
      <c r="M67" s="143"/>
      <c r="N67" s="210"/>
    </row>
    <row r="68" spans="1:14" s="158" customFormat="1" x14ac:dyDescent="0.3">
      <c r="A68" s="211"/>
      <c r="B68" s="152" t="s">
        <v>27</v>
      </c>
      <c r="C68" s="244"/>
      <c r="D68" s="245"/>
      <c r="E68" s="149"/>
      <c r="F68" s="148"/>
      <c r="G68" s="142"/>
      <c r="H68" s="162"/>
      <c r="I68" s="256"/>
      <c r="J68" s="162"/>
      <c r="K68" s="143"/>
      <c r="L68" s="248"/>
      <c r="M68" s="143"/>
      <c r="N68" s="210"/>
    </row>
    <row r="69" spans="1:14" x14ac:dyDescent="0.3">
      <c r="A69" s="335" t="s">
        <v>5</v>
      </c>
      <c r="B69" s="145" t="s">
        <v>28</v>
      </c>
      <c r="C69" s="239">
        <v>3924070</v>
      </c>
      <c r="D69" s="240">
        <v>0.41713049105715394</v>
      </c>
      <c r="E69" s="142">
        <v>3727360</v>
      </c>
      <c r="F69" s="140">
        <v>0.40719103990938882</v>
      </c>
      <c r="G69" s="142">
        <v>-196710</v>
      </c>
      <c r="H69" s="144">
        <v>-5.0129075169403195E-2</v>
      </c>
      <c r="I69" s="246">
        <v>3546052</v>
      </c>
      <c r="J69" s="144">
        <v>0.40373319069669367</v>
      </c>
      <c r="K69" s="143">
        <v>-181308</v>
      </c>
      <c r="L69" s="210">
        <v>-4.8642470810439563E-2</v>
      </c>
      <c r="M69" s="143">
        <v>-378018</v>
      </c>
      <c r="N69" s="210">
        <v>-9.6333143904160728E-2</v>
      </c>
    </row>
    <row r="70" spans="1:14" x14ac:dyDescent="0.3">
      <c r="A70" s="335"/>
      <c r="B70" s="145" t="s">
        <v>29</v>
      </c>
      <c r="C70" s="239">
        <v>5107121</v>
      </c>
      <c r="D70" s="240">
        <v>0.54288937012293437</v>
      </c>
      <c r="E70" s="142">
        <v>5038590</v>
      </c>
      <c r="F70" s="140">
        <v>0.55043481224701862</v>
      </c>
      <c r="G70" s="142">
        <v>-68531</v>
      </c>
      <c r="H70" s="144">
        <v>-1.3418714771003076E-2</v>
      </c>
      <c r="I70" s="246">
        <v>4845009</v>
      </c>
      <c r="J70" s="144">
        <v>0.55162500226285383</v>
      </c>
      <c r="K70" s="143">
        <v>-193581</v>
      </c>
      <c r="L70" s="210">
        <v>-3.8419676933427807E-2</v>
      </c>
      <c r="M70" s="143">
        <v>-262112</v>
      </c>
      <c r="N70" s="210">
        <v>-5.1322849018067128E-2</v>
      </c>
    </row>
    <row r="71" spans="1:14" x14ac:dyDescent="0.3">
      <c r="A71" s="335"/>
      <c r="B71" s="145" t="s">
        <v>30</v>
      </c>
      <c r="C71" s="239">
        <v>376105</v>
      </c>
      <c r="D71" s="240">
        <v>3.9980138819911692E-2</v>
      </c>
      <c r="E71" s="142">
        <v>387886</v>
      </c>
      <c r="F71" s="140">
        <v>4.2374147843592565E-2</v>
      </c>
      <c r="G71" s="142">
        <v>11781</v>
      </c>
      <c r="H71" s="144">
        <v>3.132369949881017E-2</v>
      </c>
      <c r="I71" s="246">
        <v>392096</v>
      </c>
      <c r="J71" s="144">
        <v>4.4641807040452536E-2</v>
      </c>
      <c r="K71" s="143">
        <v>4210</v>
      </c>
      <c r="L71" s="210">
        <v>1.0853704438933088E-2</v>
      </c>
      <c r="M71" s="143">
        <v>15991</v>
      </c>
      <c r="N71" s="210">
        <v>4.2517382114037307E-2</v>
      </c>
    </row>
    <row r="72" spans="1:14" x14ac:dyDescent="0.3">
      <c r="A72" s="335"/>
      <c r="B72" s="145" t="s">
        <v>7</v>
      </c>
      <c r="C72" s="239">
        <v>9407296</v>
      </c>
      <c r="D72" s="240">
        <v>1</v>
      </c>
      <c r="E72" s="142">
        <v>9153836</v>
      </c>
      <c r="F72" s="140">
        <v>1</v>
      </c>
      <c r="G72" s="142">
        <v>-253460</v>
      </c>
      <c r="H72" s="144">
        <v>-2.6942917497227683E-2</v>
      </c>
      <c r="I72" s="246">
        <v>8783157</v>
      </c>
      <c r="J72" s="144">
        <v>1</v>
      </c>
      <c r="K72" s="143">
        <v>-370679</v>
      </c>
      <c r="L72" s="210">
        <v>-4.0494389455961413E-2</v>
      </c>
      <c r="M72" s="143">
        <v>-624139</v>
      </c>
      <c r="N72" s="210">
        <v>-6.6346269958976523E-2</v>
      </c>
    </row>
    <row r="73" spans="1:14" x14ac:dyDescent="0.3">
      <c r="A73" s="346" t="s">
        <v>6</v>
      </c>
      <c r="B73" s="160" t="s">
        <v>28</v>
      </c>
      <c r="C73" s="246">
        <v>480003</v>
      </c>
      <c r="D73" s="210">
        <v>0.396669156851921</v>
      </c>
      <c r="E73" s="143">
        <v>418101</v>
      </c>
      <c r="F73" s="144">
        <v>0.37536023184117301</v>
      </c>
      <c r="G73" s="142">
        <v>-61902</v>
      </c>
      <c r="H73" s="144">
        <v>-0.12896169398941257</v>
      </c>
      <c r="I73" s="246">
        <v>443831</v>
      </c>
      <c r="J73" s="144">
        <v>0.40202920894185296</v>
      </c>
      <c r="K73" s="143">
        <v>25730</v>
      </c>
      <c r="L73" s="210">
        <v>6.1540154173273923E-2</v>
      </c>
      <c r="M73" s="143">
        <v>-36172</v>
      </c>
      <c r="N73" s="210">
        <v>-7.5357862346693671E-2</v>
      </c>
    </row>
    <row r="74" spans="1:14" x14ac:dyDescent="0.3">
      <c r="A74" s="346"/>
      <c r="B74" s="160" t="s">
        <v>29</v>
      </c>
      <c r="C74" s="246">
        <v>695856</v>
      </c>
      <c r="D74" s="210">
        <v>0.57504768264021344</v>
      </c>
      <c r="E74" s="143">
        <v>664010</v>
      </c>
      <c r="F74" s="144">
        <v>0.59613095291534168</v>
      </c>
      <c r="G74" s="142">
        <v>-31846</v>
      </c>
      <c r="H74" s="144">
        <v>-4.5765215791773013E-2</v>
      </c>
      <c r="I74" s="246">
        <v>625076</v>
      </c>
      <c r="J74" s="144">
        <v>0.56620382489852594</v>
      </c>
      <c r="K74" s="143">
        <v>-38934</v>
      </c>
      <c r="L74" s="210">
        <v>-5.8634659116579571E-2</v>
      </c>
      <c r="M74" s="143">
        <v>-70780</v>
      </c>
      <c r="N74" s="210">
        <v>-0.10171644708100526</v>
      </c>
    </row>
    <row r="75" spans="1:14" x14ac:dyDescent="0.3">
      <c r="A75" s="346"/>
      <c r="B75" s="160" t="s">
        <v>30</v>
      </c>
      <c r="C75" s="246">
        <v>34225</v>
      </c>
      <c r="D75" s="210">
        <v>2.8283160507865571E-2</v>
      </c>
      <c r="E75" s="143">
        <v>31755</v>
      </c>
      <c r="F75" s="144">
        <v>2.8508815243485301E-2</v>
      </c>
      <c r="G75" s="142">
        <v>-2470</v>
      </c>
      <c r="H75" s="144">
        <v>-7.2169466764061357E-2</v>
      </c>
      <c r="I75" s="246">
        <v>35070</v>
      </c>
      <c r="J75" s="144">
        <v>3.1766966159621081E-2</v>
      </c>
      <c r="K75" s="143">
        <v>3315</v>
      </c>
      <c r="L75" s="210">
        <v>0.10439300897496458</v>
      </c>
      <c r="M75" s="143">
        <v>845</v>
      </c>
      <c r="N75" s="210">
        <v>2.4689554419284148E-2</v>
      </c>
    </row>
    <row r="76" spans="1:14" x14ac:dyDescent="0.3">
      <c r="A76" s="346"/>
      <c r="B76" s="160" t="s">
        <v>7</v>
      </c>
      <c r="C76" s="246">
        <v>1210084</v>
      </c>
      <c r="D76" s="210">
        <v>1</v>
      </c>
      <c r="E76" s="143">
        <v>1113866</v>
      </c>
      <c r="F76" s="144">
        <v>1</v>
      </c>
      <c r="G76" s="142">
        <v>-96218</v>
      </c>
      <c r="H76" s="144">
        <v>-7.9513488319819123E-2</v>
      </c>
      <c r="I76" s="246">
        <v>1103977</v>
      </c>
      <c r="J76" s="144">
        <v>1</v>
      </c>
      <c r="K76" s="143">
        <v>-9889</v>
      </c>
      <c r="L76" s="210">
        <v>-8.8780876694324086E-3</v>
      </c>
      <c r="M76" s="143">
        <v>-106107</v>
      </c>
      <c r="N76" s="210">
        <v>-8.7685648269045791E-2</v>
      </c>
    </row>
    <row r="77" spans="1:14" x14ac:dyDescent="0.3">
      <c r="A77" s="235"/>
      <c r="B77" s="160"/>
      <c r="C77" s="246"/>
      <c r="D77" s="210"/>
      <c r="F77" s="144"/>
      <c r="G77" s="142"/>
      <c r="I77" s="221"/>
      <c r="K77" s="143"/>
      <c r="L77" s="210"/>
      <c r="M77" s="143"/>
      <c r="N77" s="210"/>
    </row>
    <row r="78" spans="1:14" s="158" customFormat="1" x14ac:dyDescent="0.3">
      <c r="A78" s="235"/>
      <c r="B78" s="185" t="s">
        <v>31</v>
      </c>
      <c r="C78" s="247"/>
      <c r="D78" s="248"/>
      <c r="E78" s="149"/>
      <c r="F78" s="162"/>
      <c r="G78" s="142"/>
      <c r="H78" s="162"/>
      <c r="I78" s="256"/>
      <c r="J78" s="162"/>
      <c r="K78" s="143"/>
      <c r="L78" s="248"/>
      <c r="M78" s="143"/>
      <c r="N78" s="210"/>
    </row>
    <row r="79" spans="1:14" x14ac:dyDescent="0.3">
      <c r="A79" s="235" t="s">
        <v>5</v>
      </c>
      <c r="B79" s="160" t="s">
        <v>32</v>
      </c>
      <c r="C79" s="246">
        <v>3887921</v>
      </c>
      <c r="D79" s="210">
        <v>0.41330057618757765</v>
      </c>
      <c r="E79" s="143">
        <v>3830355</v>
      </c>
      <c r="F79" s="144">
        <v>0.41845549826875988</v>
      </c>
      <c r="G79" s="142">
        <v>-57566</v>
      </c>
      <c r="H79" s="144">
        <v>-1.4806370808460357E-2</v>
      </c>
      <c r="I79" s="246">
        <v>3723177</v>
      </c>
      <c r="J79" s="144">
        <v>0.4239060487595161</v>
      </c>
      <c r="K79" s="143">
        <v>-107178</v>
      </c>
      <c r="L79" s="210">
        <v>-2.7981218451031301E-2</v>
      </c>
      <c r="M79" s="143">
        <v>-164744</v>
      </c>
      <c r="N79" s="210">
        <v>-4.2373288963433155E-2</v>
      </c>
    </row>
    <row r="80" spans="1:14" x14ac:dyDescent="0.3">
      <c r="A80" s="235"/>
      <c r="B80" s="160" t="s">
        <v>33</v>
      </c>
      <c r="C80" s="246">
        <v>3164994</v>
      </c>
      <c r="D80" s="210">
        <v>0.33645072619279714</v>
      </c>
      <c r="E80" s="143">
        <v>3065232</v>
      </c>
      <c r="F80" s="144">
        <v>0.33486796494563753</v>
      </c>
      <c r="G80" s="142">
        <v>-99762</v>
      </c>
      <c r="H80" s="144">
        <v>-3.1520438901305972E-2</v>
      </c>
      <c r="I80" s="246">
        <v>2931716</v>
      </c>
      <c r="J80" s="144">
        <v>0.33379346339028565</v>
      </c>
      <c r="K80" s="143">
        <v>-133516</v>
      </c>
      <c r="L80" s="210">
        <v>-4.3558203750972191E-2</v>
      </c>
      <c r="M80" s="143">
        <v>-233278</v>
      </c>
      <c r="N80" s="210">
        <v>-7.3705668952295009E-2</v>
      </c>
    </row>
    <row r="81" spans="1:14" x14ac:dyDescent="0.3">
      <c r="A81" s="235"/>
      <c r="B81" s="160" t="s">
        <v>34</v>
      </c>
      <c r="C81" s="246">
        <v>938407</v>
      </c>
      <c r="D81" s="210">
        <v>9.9756181722431128E-2</v>
      </c>
      <c r="E81" s="143">
        <v>897613</v>
      </c>
      <c r="F81" s="144">
        <v>9.806169275889999E-2</v>
      </c>
      <c r="G81" s="142">
        <v>-40794</v>
      </c>
      <c r="H81" s="144">
        <v>-4.3471542731458736E-2</v>
      </c>
      <c r="I81" s="246">
        <v>821322</v>
      </c>
      <c r="J81" s="144">
        <v>9.3512439451378021E-2</v>
      </c>
      <c r="K81" s="143">
        <v>-76291</v>
      </c>
      <c r="L81" s="210">
        <v>-8.4993198627916489E-2</v>
      </c>
      <c r="M81" s="143">
        <v>-117085</v>
      </c>
      <c r="N81" s="210">
        <v>-0.12476995589333839</v>
      </c>
    </row>
    <row r="82" spans="1:14" x14ac:dyDescent="0.3">
      <c r="A82" s="235"/>
      <c r="B82" s="160" t="s">
        <v>35</v>
      </c>
      <c r="C82" s="246">
        <v>1414144</v>
      </c>
      <c r="D82" s="210">
        <v>0.15032880812449784</v>
      </c>
      <c r="E82" s="143">
        <v>1358566</v>
      </c>
      <c r="F82" s="144">
        <v>0.14841951006133791</v>
      </c>
      <c r="G82" s="142">
        <v>-55578</v>
      </c>
      <c r="H82" s="144">
        <v>-3.9301513848660388E-2</v>
      </c>
      <c r="I82" s="246">
        <v>1305705</v>
      </c>
      <c r="J82" s="144">
        <v>0.14866235137237471</v>
      </c>
      <c r="K82" s="143">
        <v>-52861</v>
      </c>
      <c r="L82" s="210">
        <v>-3.8909408891434058E-2</v>
      </c>
      <c r="M82" s="143">
        <v>-108439</v>
      </c>
      <c r="N82" s="210">
        <v>-7.6681724067704557E-2</v>
      </c>
    </row>
    <row r="83" spans="1:14" x14ac:dyDescent="0.3">
      <c r="A83" s="235"/>
      <c r="B83" s="160" t="s">
        <v>36</v>
      </c>
      <c r="C83" s="246">
        <v>1540</v>
      </c>
      <c r="D83" s="210">
        <v>1.6370777269622238E-4</v>
      </c>
      <c r="E83" s="143">
        <v>1788</v>
      </c>
      <c r="F83" s="144">
        <v>1.953339653647097E-4</v>
      </c>
      <c r="G83" s="142">
        <v>248</v>
      </c>
      <c r="H83" s="144">
        <v>0.16103896103896104</v>
      </c>
      <c r="I83" s="246">
        <v>1104</v>
      </c>
      <c r="J83" s="144">
        <v>1.2569702644556134E-4</v>
      </c>
      <c r="K83" s="143">
        <v>-684</v>
      </c>
      <c r="L83" s="210">
        <v>-0.3825503355704698</v>
      </c>
      <c r="M83" s="143">
        <v>-436</v>
      </c>
      <c r="N83" s="210">
        <v>-0.2831168831168831</v>
      </c>
    </row>
    <row r="84" spans="1:14" x14ac:dyDescent="0.3">
      <c r="A84" s="235"/>
      <c r="B84" s="160" t="s">
        <v>7</v>
      </c>
      <c r="C84" s="246">
        <v>9407006</v>
      </c>
      <c r="D84" s="210">
        <v>1</v>
      </c>
      <c r="E84" s="143">
        <v>9153554</v>
      </c>
      <c r="F84" s="144">
        <v>1</v>
      </c>
      <c r="G84" s="142">
        <v>-253452</v>
      </c>
      <c r="H84" s="144">
        <v>-2.6942897665846073E-2</v>
      </c>
      <c r="I84" s="246">
        <v>8783024</v>
      </c>
      <c r="J84" s="144">
        <v>1</v>
      </c>
      <c r="K84" s="143">
        <v>-370530</v>
      </c>
      <c r="L84" s="210">
        <v>-4.0479359164757207E-2</v>
      </c>
      <c r="M84" s="143">
        <v>-623982</v>
      </c>
      <c r="N84" s="210">
        <v>-6.6331625599048205E-2</v>
      </c>
    </row>
    <row r="85" spans="1:14" x14ac:dyDescent="0.3">
      <c r="A85" s="235" t="s">
        <v>6</v>
      </c>
      <c r="B85" s="160" t="s">
        <v>32</v>
      </c>
      <c r="C85" s="246">
        <v>164207</v>
      </c>
      <c r="D85" s="210">
        <v>0.13570613354005184</v>
      </c>
      <c r="E85" s="143">
        <v>141721</v>
      </c>
      <c r="F85" s="144">
        <v>0.12724109107657666</v>
      </c>
      <c r="G85" s="142">
        <v>-22486</v>
      </c>
      <c r="H85" s="144">
        <v>-0.13693691499144373</v>
      </c>
      <c r="I85" s="246">
        <v>165123</v>
      </c>
      <c r="J85" s="144">
        <v>0.14957281215691817</v>
      </c>
      <c r="K85" s="143">
        <v>23402</v>
      </c>
      <c r="L85" s="210">
        <v>0.16512725707552162</v>
      </c>
      <c r="M85" s="143">
        <v>916</v>
      </c>
      <c r="N85" s="210">
        <v>5.5783249191569181E-3</v>
      </c>
    </row>
    <row r="86" spans="1:14" x14ac:dyDescent="0.3">
      <c r="A86" s="235"/>
      <c r="B86" s="160" t="s">
        <v>33</v>
      </c>
      <c r="C86" s="246">
        <v>350145</v>
      </c>
      <c r="D86" s="210">
        <v>0.28937148920802069</v>
      </c>
      <c r="E86" s="143">
        <v>311460</v>
      </c>
      <c r="F86" s="144">
        <v>0.27963752885394944</v>
      </c>
      <c r="G86" s="142">
        <v>-38685</v>
      </c>
      <c r="H86" s="144">
        <v>-0.11048279998286424</v>
      </c>
      <c r="I86" s="246">
        <v>328988</v>
      </c>
      <c r="J86" s="144">
        <v>0.29800609440162906</v>
      </c>
      <c r="K86" s="143">
        <v>17528</v>
      </c>
      <c r="L86" s="210">
        <v>5.6276889488216783E-2</v>
      </c>
      <c r="M86" s="143">
        <v>-21157</v>
      </c>
      <c r="N86" s="210">
        <v>-6.0423538819631868E-2</v>
      </c>
    </row>
    <row r="87" spans="1:14" x14ac:dyDescent="0.3">
      <c r="A87" s="235"/>
      <c r="B87" s="160" t="s">
        <v>34</v>
      </c>
      <c r="C87" s="246">
        <v>261914</v>
      </c>
      <c r="D87" s="210">
        <v>0.21645445236810332</v>
      </c>
      <c r="E87" s="143">
        <v>247457</v>
      </c>
      <c r="F87" s="144">
        <v>0.22217383926543299</v>
      </c>
      <c r="G87" s="142">
        <v>-14457</v>
      </c>
      <c r="H87" s="144">
        <v>-5.5197507578823586E-2</v>
      </c>
      <c r="I87" s="246">
        <v>218126</v>
      </c>
      <c r="J87" s="144">
        <v>0.19758434151838283</v>
      </c>
      <c r="K87" s="143">
        <v>-29331</v>
      </c>
      <c r="L87" s="210">
        <v>-0.11852968394508945</v>
      </c>
      <c r="M87" s="143">
        <v>-43788</v>
      </c>
      <c r="N87" s="210">
        <v>-0.16718464839603839</v>
      </c>
    </row>
    <row r="88" spans="1:14" x14ac:dyDescent="0.3">
      <c r="A88" s="235"/>
      <c r="B88" s="160" t="s">
        <v>35</v>
      </c>
      <c r="C88" s="246">
        <v>433331</v>
      </c>
      <c r="D88" s="210">
        <v>0.35811917002956151</v>
      </c>
      <c r="E88" s="143">
        <v>412729</v>
      </c>
      <c r="F88" s="144">
        <v>0.37055967908033677</v>
      </c>
      <c r="G88" s="142">
        <v>-20602</v>
      </c>
      <c r="H88" s="144">
        <v>-4.754333292563883E-2</v>
      </c>
      <c r="I88" s="246">
        <v>391548</v>
      </c>
      <c r="J88" s="144">
        <v>0.35467460895463981</v>
      </c>
      <c r="K88" s="143">
        <v>-21181</v>
      </c>
      <c r="L88" s="210">
        <v>-5.1319388751456765E-2</v>
      </c>
      <c r="M88" s="143">
        <v>-41783</v>
      </c>
      <c r="N88" s="210">
        <v>-9.6422826892144806E-2</v>
      </c>
    </row>
    <row r="89" spans="1:14" x14ac:dyDescent="0.3">
      <c r="A89" s="235"/>
      <c r="B89" s="160" t="s">
        <v>36</v>
      </c>
      <c r="C89" s="249">
        <v>422</v>
      </c>
      <c r="D89" s="210">
        <v>3.4875485426261903E-4</v>
      </c>
      <c r="E89" s="160">
        <v>432</v>
      </c>
      <c r="F89" s="144">
        <v>3.8786172370418721E-4</v>
      </c>
      <c r="G89" s="142">
        <v>10</v>
      </c>
      <c r="H89" s="144">
        <v>2.3696682464454975E-2</v>
      </c>
      <c r="I89" s="249">
        <v>179</v>
      </c>
      <c r="J89" s="144">
        <v>1.6214296843012997E-4</v>
      </c>
      <c r="K89" s="143">
        <v>-253</v>
      </c>
      <c r="L89" s="210">
        <v>-0.58564814814814814</v>
      </c>
      <c r="M89" s="143">
        <v>-243</v>
      </c>
      <c r="N89" s="210">
        <v>-0.57582938388625593</v>
      </c>
    </row>
    <row r="90" spans="1:14" x14ac:dyDescent="0.3">
      <c r="A90" s="235"/>
      <c r="B90" s="160" t="s">
        <v>7</v>
      </c>
      <c r="C90" s="246">
        <v>1210019</v>
      </c>
      <c r="D90" s="210">
        <v>1</v>
      </c>
      <c r="E90" s="143">
        <v>1113799</v>
      </c>
      <c r="F90" s="144">
        <v>1</v>
      </c>
      <c r="G90" s="142">
        <v>-96220</v>
      </c>
      <c r="H90" s="144">
        <v>-7.9519412505092896E-2</v>
      </c>
      <c r="I90" s="246">
        <v>1103964</v>
      </c>
      <c r="J90" s="144">
        <v>1</v>
      </c>
      <c r="K90" s="143">
        <v>-9835</v>
      </c>
      <c r="L90" s="210">
        <v>-8.8301390107191693E-3</v>
      </c>
      <c r="M90" s="143">
        <v>-106055</v>
      </c>
      <c r="N90" s="210">
        <v>-8.7647384049341373E-2</v>
      </c>
    </row>
    <row r="91" spans="1:14" x14ac:dyDescent="0.3">
      <c r="A91" s="235"/>
      <c r="B91" s="160"/>
      <c r="C91" s="246"/>
      <c r="D91" s="210"/>
      <c r="F91" s="144"/>
      <c r="G91" s="142"/>
      <c r="I91" s="221"/>
      <c r="K91" s="143"/>
      <c r="L91" s="210"/>
      <c r="M91" s="143"/>
      <c r="N91" s="210"/>
    </row>
    <row r="92" spans="1:14" s="158" customFormat="1" x14ac:dyDescent="0.3">
      <c r="A92" s="235"/>
      <c r="B92" s="185" t="s">
        <v>37</v>
      </c>
      <c r="C92" s="247"/>
      <c r="D92" s="248"/>
      <c r="E92" s="149"/>
      <c r="F92" s="162"/>
      <c r="G92" s="142"/>
      <c r="H92" s="162"/>
      <c r="I92" s="256"/>
      <c r="J92" s="162"/>
      <c r="K92" s="143"/>
      <c r="L92" s="248"/>
      <c r="M92" s="143"/>
      <c r="N92" s="210"/>
    </row>
    <row r="93" spans="1:14" x14ac:dyDescent="0.3">
      <c r="A93" s="335" t="s">
        <v>5</v>
      </c>
      <c r="B93" s="145" t="s">
        <v>38</v>
      </c>
      <c r="C93" s="239">
        <v>4399824</v>
      </c>
      <c r="D93" s="240">
        <v>0.46770336555796693</v>
      </c>
      <c r="E93" s="142">
        <v>4164785</v>
      </c>
      <c r="F93" s="140">
        <v>0.45497701728543094</v>
      </c>
      <c r="G93" s="142">
        <v>-235039</v>
      </c>
      <c r="H93" s="144">
        <v>-5.3420091349108509E-2</v>
      </c>
      <c r="I93" s="246">
        <v>3873337</v>
      </c>
      <c r="J93" s="144">
        <v>0.4409959881168013</v>
      </c>
      <c r="K93" s="143">
        <v>-291448</v>
      </c>
      <c r="L93" s="210">
        <v>-6.9979122571753399E-2</v>
      </c>
      <c r="M93" s="143">
        <v>-526487</v>
      </c>
      <c r="N93" s="210">
        <v>-0.11966092280054838</v>
      </c>
    </row>
    <row r="94" spans="1:14" x14ac:dyDescent="0.3">
      <c r="A94" s="335"/>
      <c r="B94" s="145" t="s">
        <v>39</v>
      </c>
      <c r="C94" s="239">
        <v>587061</v>
      </c>
      <c r="D94" s="240">
        <v>6.2404861078039851E-2</v>
      </c>
      <c r="E94" s="142">
        <v>573781</v>
      </c>
      <c r="F94" s="140">
        <v>6.2682027512837246E-2</v>
      </c>
      <c r="G94" s="142">
        <v>-13280</v>
      </c>
      <c r="H94" s="144">
        <v>-2.2621158618951011E-2</v>
      </c>
      <c r="I94" s="246">
        <v>541318</v>
      </c>
      <c r="J94" s="144">
        <v>6.1631370132629988E-2</v>
      </c>
      <c r="K94" s="143">
        <v>-32463</v>
      </c>
      <c r="L94" s="210">
        <v>-5.6577335255088616E-2</v>
      </c>
      <c r="M94" s="143">
        <v>-45743</v>
      </c>
      <c r="N94" s="210">
        <v>-7.7918648998996698E-2</v>
      </c>
    </row>
    <row r="95" spans="1:14" s="160" customFormat="1" x14ac:dyDescent="0.3">
      <c r="A95" s="335"/>
      <c r="B95" s="160" t="s">
        <v>40</v>
      </c>
      <c r="C95" s="246">
        <v>1009763</v>
      </c>
      <c r="D95" s="210">
        <v>0.10733828296675262</v>
      </c>
      <c r="E95" s="143">
        <v>966472</v>
      </c>
      <c r="F95" s="144">
        <v>0.10558109190507674</v>
      </c>
      <c r="G95" s="143">
        <v>-43291</v>
      </c>
      <c r="H95" s="144">
        <v>-4.2872436403393666E-2</v>
      </c>
      <c r="I95" s="246">
        <v>893711</v>
      </c>
      <c r="J95" s="144">
        <v>0.10175282076820441</v>
      </c>
      <c r="K95" s="143">
        <v>-72761</v>
      </c>
      <c r="L95" s="210">
        <v>-7.5285160873775958E-2</v>
      </c>
      <c r="M95" s="143">
        <v>-116052</v>
      </c>
      <c r="N95" s="210">
        <v>-0.11492993900548941</v>
      </c>
    </row>
    <row r="96" spans="1:14" s="160" customFormat="1" x14ac:dyDescent="0.3">
      <c r="A96" s="335"/>
      <c r="B96" s="160" t="s">
        <v>264</v>
      </c>
      <c r="C96" s="246">
        <v>1570954</v>
      </c>
      <c r="D96" s="210">
        <v>0.16699315084802263</v>
      </c>
      <c r="E96" s="143">
        <v>1529327</v>
      </c>
      <c r="F96" s="144">
        <v>0.16706952145526749</v>
      </c>
      <c r="G96" s="143">
        <v>-41627</v>
      </c>
      <c r="H96" s="144">
        <v>-2.6497911460170061E-2</v>
      </c>
      <c r="I96" s="246">
        <v>1438241</v>
      </c>
      <c r="J96" s="144">
        <v>0.16374989084221084</v>
      </c>
      <c r="K96" s="143">
        <v>-91086</v>
      </c>
      <c r="L96" s="210">
        <v>-5.9559531741739995E-2</v>
      </c>
      <c r="M96" s="143">
        <v>-132713</v>
      </c>
      <c r="N96" s="210">
        <v>-8.4479240003208236E-2</v>
      </c>
    </row>
    <row r="97" spans="1:14" s="160" customFormat="1" x14ac:dyDescent="0.3">
      <c r="A97" s="335"/>
      <c r="B97" s="160" t="s">
        <v>310</v>
      </c>
      <c r="C97" s="246">
        <v>1839694</v>
      </c>
      <c r="D97" s="210">
        <v>0.19556033954921798</v>
      </c>
      <c r="E97" s="143">
        <v>1919471</v>
      </c>
      <c r="F97" s="144">
        <v>0.2096903418413876</v>
      </c>
      <c r="G97" s="143">
        <v>79777</v>
      </c>
      <c r="H97" s="144">
        <v>4.3364276885177647E-2</v>
      </c>
      <c r="I97" s="246">
        <v>2036550</v>
      </c>
      <c r="J97" s="144">
        <v>0.23186993014015347</v>
      </c>
      <c r="K97" s="143">
        <v>117079</v>
      </c>
      <c r="L97" s="257">
        <v>6.0995451350919085E-2</v>
      </c>
      <c r="M97" s="143">
        <v>196856</v>
      </c>
      <c r="N97" s="210">
        <v>0.10700475187721437</v>
      </c>
    </row>
    <row r="98" spans="1:14" s="160" customFormat="1" x14ac:dyDescent="0.3">
      <c r="A98" s="335"/>
      <c r="B98" s="160" t="s">
        <v>7</v>
      </c>
      <c r="C98" s="246">
        <v>9407296</v>
      </c>
      <c r="D98" s="210">
        <v>1</v>
      </c>
      <c r="E98" s="143">
        <v>9153836</v>
      </c>
      <c r="F98" s="144">
        <v>1</v>
      </c>
      <c r="G98" s="143">
        <v>-253460</v>
      </c>
      <c r="H98" s="144">
        <v>-2.6942917497227683E-2</v>
      </c>
      <c r="I98" s="246">
        <v>8783157</v>
      </c>
      <c r="J98" s="144">
        <v>1</v>
      </c>
      <c r="K98" s="143">
        <v>-370679</v>
      </c>
      <c r="L98" s="210">
        <v>-4.0494389455961413E-2</v>
      </c>
      <c r="M98" s="143">
        <v>-624139</v>
      </c>
      <c r="N98" s="210">
        <v>-6.6346269958976523E-2</v>
      </c>
    </row>
    <row r="99" spans="1:14" s="160" customFormat="1" x14ac:dyDescent="0.3">
      <c r="A99" s="346" t="s">
        <v>6</v>
      </c>
      <c r="B99" s="160" t="s">
        <v>38</v>
      </c>
      <c r="C99" s="246">
        <v>495463</v>
      </c>
      <c r="D99" s="210">
        <v>0.40944512942903138</v>
      </c>
      <c r="E99" s="143">
        <v>458210</v>
      </c>
      <c r="F99" s="144">
        <v>0.4113690515735286</v>
      </c>
      <c r="G99" s="143">
        <v>-37253</v>
      </c>
      <c r="H99" s="144">
        <v>-7.518825825540959E-2</v>
      </c>
      <c r="I99" s="246">
        <v>428628</v>
      </c>
      <c r="J99" s="144">
        <v>0.38825808871018147</v>
      </c>
      <c r="K99" s="143">
        <v>-29582</v>
      </c>
      <c r="L99" s="210">
        <v>-6.4559917941555175E-2</v>
      </c>
      <c r="M99" s="143">
        <v>-66835</v>
      </c>
      <c r="N99" s="210">
        <v>-0.13489402841382706</v>
      </c>
    </row>
    <row r="100" spans="1:14" s="160" customFormat="1" x14ac:dyDescent="0.3">
      <c r="A100" s="346"/>
      <c r="B100" s="160" t="s">
        <v>39</v>
      </c>
      <c r="C100" s="246">
        <v>40915</v>
      </c>
      <c r="D100" s="210">
        <v>3.3811702328102843E-2</v>
      </c>
      <c r="E100" s="143">
        <v>37723</v>
      </c>
      <c r="F100" s="144">
        <v>3.3866730827586081E-2</v>
      </c>
      <c r="G100" s="143">
        <v>-3192</v>
      </c>
      <c r="H100" s="144">
        <v>-7.8015397775876821E-2</v>
      </c>
      <c r="I100" s="246">
        <v>38877</v>
      </c>
      <c r="J100" s="144">
        <v>3.5215407567367796E-2</v>
      </c>
      <c r="K100" s="143">
        <v>1154</v>
      </c>
      <c r="L100" s="210">
        <v>3.0591416377276463E-2</v>
      </c>
      <c r="M100" s="143">
        <v>-2038</v>
      </c>
      <c r="N100" s="210">
        <v>-4.9810582915801052E-2</v>
      </c>
    </row>
    <row r="101" spans="1:14" s="160" customFormat="1" x14ac:dyDescent="0.3">
      <c r="A101" s="346"/>
      <c r="B101" s="160" t="s">
        <v>40</v>
      </c>
      <c r="C101" s="246">
        <v>203824</v>
      </c>
      <c r="D101" s="210">
        <v>0.16843789356771927</v>
      </c>
      <c r="E101" s="143">
        <v>182788</v>
      </c>
      <c r="F101" s="144">
        <v>0.16410232469614838</v>
      </c>
      <c r="G101" s="143">
        <v>-21036</v>
      </c>
      <c r="H101" s="144">
        <v>-0.10320668812308659</v>
      </c>
      <c r="I101" s="246">
        <v>179978</v>
      </c>
      <c r="J101" s="144">
        <v>0.16302694711936933</v>
      </c>
      <c r="K101" s="143">
        <v>-2810</v>
      </c>
      <c r="L101" s="210">
        <v>-1.5373000415782217E-2</v>
      </c>
      <c r="M101" s="143">
        <v>-23846</v>
      </c>
      <c r="N101" s="210">
        <v>-0.11699309207944109</v>
      </c>
    </row>
    <row r="102" spans="1:14" s="160" customFormat="1" x14ac:dyDescent="0.3">
      <c r="A102" s="346"/>
      <c r="B102" s="160" t="s">
        <v>264</v>
      </c>
      <c r="C102" s="246">
        <v>226443</v>
      </c>
      <c r="D102" s="210">
        <v>0.18712998436472178</v>
      </c>
      <c r="E102" s="143">
        <v>208470</v>
      </c>
      <c r="F102" s="144">
        <v>0.18715895807933808</v>
      </c>
      <c r="G102" s="143">
        <v>-17973</v>
      </c>
      <c r="H102" s="144">
        <v>-7.9370967528252137E-2</v>
      </c>
      <c r="I102" s="246">
        <v>218365</v>
      </c>
      <c r="J102" s="144">
        <v>0.1977985048601556</v>
      </c>
      <c r="K102" s="143">
        <v>9895</v>
      </c>
      <c r="L102" s="210">
        <v>4.7464863049839302E-2</v>
      </c>
      <c r="M102" s="143">
        <v>-8078</v>
      </c>
      <c r="N102" s="210">
        <v>-3.5673436582274565E-2</v>
      </c>
    </row>
    <row r="103" spans="1:14" s="160" customFormat="1" x14ac:dyDescent="0.3">
      <c r="A103" s="346"/>
      <c r="B103" s="160" t="s">
        <v>310</v>
      </c>
      <c r="C103" s="246">
        <v>243439</v>
      </c>
      <c r="D103" s="210">
        <v>0.20117529031042472</v>
      </c>
      <c r="E103" s="143">
        <v>226675</v>
      </c>
      <c r="F103" s="144">
        <v>0.20350293482339887</v>
      </c>
      <c r="G103" s="143">
        <v>-16764</v>
      </c>
      <c r="H103" s="144">
        <v>-6.8863247055730589E-2</v>
      </c>
      <c r="I103" s="246">
        <v>238129</v>
      </c>
      <c r="J103" s="144">
        <v>0.21570105174292581</v>
      </c>
      <c r="K103" s="143">
        <v>11454</v>
      </c>
      <c r="L103" s="210">
        <v>5.0530495202382265E-2</v>
      </c>
      <c r="M103" s="143">
        <v>-5310</v>
      </c>
      <c r="N103" s="210">
        <v>-2.1812445828318389E-2</v>
      </c>
    </row>
    <row r="104" spans="1:14" s="160" customFormat="1" x14ac:dyDescent="0.3">
      <c r="A104" s="347"/>
      <c r="B104" s="236" t="s">
        <v>7</v>
      </c>
      <c r="C104" s="250">
        <v>1210084</v>
      </c>
      <c r="D104" s="217">
        <v>1</v>
      </c>
      <c r="E104" s="216">
        <v>1113866</v>
      </c>
      <c r="F104" s="215">
        <v>1</v>
      </c>
      <c r="G104" s="216">
        <v>-96218</v>
      </c>
      <c r="H104" s="215">
        <v>-7.9513488319819123E-2</v>
      </c>
      <c r="I104" s="250">
        <v>1103977</v>
      </c>
      <c r="J104" s="215">
        <v>1</v>
      </c>
      <c r="K104" s="216">
        <v>-9889</v>
      </c>
      <c r="L104" s="217">
        <v>-8.8780876694324086E-3</v>
      </c>
      <c r="M104" s="216">
        <v>-106107</v>
      </c>
      <c r="N104" s="217">
        <v>-8.7685648269045791E-2</v>
      </c>
    </row>
    <row r="105" spans="1:14" s="160" customFormat="1" ht="17.399999999999999" customHeight="1" x14ac:dyDescent="0.3">
      <c r="A105" s="341" t="s">
        <v>299</v>
      </c>
      <c r="B105" s="341"/>
      <c r="C105" s="341"/>
      <c r="D105" s="341"/>
      <c r="E105" s="341"/>
      <c r="F105" s="341"/>
      <c r="G105" s="341"/>
      <c r="H105" s="341"/>
      <c r="I105" s="341"/>
      <c r="J105" s="341"/>
      <c r="K105" s="341"/>
      <c r="L105" s="341"/>
      <c r="M105" s="341"/>
      <c r="N105" s="341"/>
    </row>
    <row r="106" spans="1:14" s="160" customFormat="1" x14ac:dyDescent="0.3">
      <c r="A106" s="186" t="s">
        <v>319</v>
      </c>
      <c r="C106" s="258"/>
      <c r="D106" s="232"/>
      <c r="E106" s="141"/>
      <c r="F106" s="144"/>
      <c r="G106" s="143"/>
      <c r="H106" s="144"/>
      <c r="I106" s="251"/>
      <c r="J106" s="230"/>
      <c r="K106" s="231"/>
      <c r="L106" s="230"/>
      <c r="M106" s="258"/>
      <c r="N106" s="232"/>
    </row>
    <row r="107" spans="1:14" s="160" customFormat="1" x14ac:dyDescent="0.3">
      <c r="A107" s="348" t="s">
        <v>5</v>
      </c>
      <c r="B107" s="160" t="s">
        <v>158</v>
      </c>
      <c r="C107" s="246">
        <v>497314</v>
      </c>
      <c r="D107" s="210">
        <v>0.39918063117406211</v>
      </c>
      <c r="E107" s="141">
        <v>479639</v>
      </c>
      <c r="F107" s="144">
        <v>0.43689892569496441</v>
      </c>
      <c r="G107" s="143">
        <v>-17675</v>
      </c>
      <c r="H107" s="144">
        <v>-3.5540925853685998E-2</v>
      </c>
      <c r="I107" s="221">
        <v>481691</v>
      </c>
      <c r="J107" s="144">
        <v>0.42481131393234289</v>
      </c>
      <c r="K107" s="143">
        <v>2052</v>
      </c>
      <c r="L107" s="144">
        <v>4.278217576135385E-3</v>
      </c>
      <c r="M107" s="246">
        <v>-15623</v>
      </c>
      <c r="N107" s="210">
        <v>-3.1414760091209977E-2</v>
      </c>
    </row>
    <row r="108" spans="1:14" s="160" customFormat="1" x14ac:dyDescent="0.3">
      <c r="A108" s="348"/>
      <c r="B108" s="160" t="s">
        <v>48</v>
      </c>
      <c r="C108" s="246">
        <v>113737</v>
      </c>
      <c r="D108" s="210">
        <v>9.1293644353153749E-2</v>
      </c>
      <c r="E108" s="143">
        <v>87615</v>
      </c>
      <c r="F108" s="144">
        <v>7.9807729093681515E-2</v>
      </c>
      <c r="G108" s="143">
        <v>-26122</v>
      </c>
      <c r="H108" s="144">
        <v>-0.22967020406727801</v>
      </c>
      <c r="I108" s="246">
        <v>88099</v>
      </c>
      <c r="J108" s="144">
        <v>7.7695975108784412E-2</v>
      </c>
      <c r="K108" s="143">
        <v>484</v>
      </c>
      <c r="L108" s="144">
        <v>5.5241682360326425E-3</v>
      </c>
      <c r="M108" s="246">
        <v>-25638</v>
      </c>
      <c r="N108" s="210">
        <v>-0.22541477267731697</v>
      </c>
    </row>
    <row r="109" spans="1:14" s="160" customFormat="1" x14ac:dyDescent="0.3">
      <c r="A109" s="348"/>
      <c r="B109" s="160" t="s">
        <v>51</v>
      </c>
      <c r="C109" s="239">
        <v>317393</v>
      </c>
      <c r="D109" s="240">
        <v>0.25476286223639211</v>
      </c>
      <c r="E109" s="142">
        <v>265286</v>
      </c>
      <c r="F109" s="140">
        <v>0.24164667260567704</v>
      </c>
      <c r="G109" s="142">
        <v>-52107</v>
      </c>
      <c r="H109" s="144">
        <v>-0.16417186264347355</v>
      </c>
      <c r="I109" s="246">
        <v>282052</v>
      </c>
      <c r="J109" s="144">
        <v>0.24874635547943635</v>
      </c>
      <c r="K109" s="143">
        <v>16766</v>
      </c>
      <c r="L109" s="144">
        <v>6.3199716532346226E-2</v>
      </c>
      <c r="M109" s="246">
        <v>-35341</v>
      </c>
      <c r="N109" s="210">
        <v>-0.11134776129278214</v>
      </c>
    </row>
    <row r="110" spans="1:14" x14ac:dyDescent="0.3">
      <c r="A110" s="348"/>
      <c r="B110" s="264" t="s">
        <v>301</v>
      </c>
      <c r="C110" s="239">
        <v>131000</v>
      </c>
      <c r="D110" s="240">
        <v>0.10515019220010323</v>
      </c>
      <c r="E110" s="142">
        <v>96898</v>
      </c>
      <c r="F110" s="140">
        <v>8.8263531743646081E-2</v>
      </c>
      <c r="G110" s="142">
        <v>-34102</v>
      </c>
      <c r="H110" s="144">
        <v>-0.26032061068702289</v>
      </c>
      <c r="I110" s="246">
        <v>98491</v>
      </c>
      <c r="J110" s="144">
        <v>8.6860852954508974E-2</v>
      </c>
      <c r="K110" s="143">
        <v>1593</v>
      </c>
      <c r="L110" s="144">
        <v>1.6439967801193008E-2</v>
      </c>
      <c r="M110" s="246">
        <v>-32509</v>
      </c>
      <c r="N110" s="210">
        <v>-0.24816030534351144</v>
      </c>
    </row>
    <row r="111" spans="1:14" x14ac:dyDescent="0.3">
      <c r="A111" s="348"/>
      <c r="B111" s="264" t="s">
        <v>302</v>
      </c>
      <c r="C111" s="239">
        <v>186393</v>
      </c>
      <c r="D111" s="240">
        <v>0.58726247900867379</v>
      </c>
      <c r="E111" s="142">
        <v>168388</v>
      </c>
      <c r="F111" s="140">
        <v>0.63474137346109483</v>
      </c>
      <c r="G111" s="142">
        <v>-18005</v>
      </c>
      <c r="H111" s="144">
        <v>-9.6596975208296451E-2</v>
      </c>
      <c r="I111" s="246">
        <v>183561</v>
      </c>
      <c r="J111" s="144">
        <v>0.6508055252222994</v>
      </c>
      <c r="K111" s="143">
        <v>15173</v>
      </c>
      <c r="L111" s="144">
        <v>9.0107371071572795E-2</v>
      </c>
      <c r="M111" s="246">
        <v>-2832</v>
      </c>
      <c r="N111" s="210">
        <v>-1.5193703626209139E-2</v>
      </c>
    </row>
    <row r="112" spans="1:14" x14ac:dyDescent="0.3">
      <c r="A112" s="348"/>
      <c r="B112" s="160" t="s">
        <v>52</v>
      </c>
      <c r="C112" s="239">
        <v>1245837</v>
      </c>
      <c r="D112" s="240">
        <v>1</v>
      </c>
      <c r="E112" s="142">
        <v>1097826</v>
      </c>
      <c r="F112" s="140">
        <v>1</v>
      </c>
      <c r="G112" s="142">
        <v>-148011</v>
      </c>
      <c r="H112" s="144">
        <v>-0.11880446639488151</v>
      </c>
      <c r="I112" s="246">
        <v>1133894</v>
      </c>
      <c r="J112" s="144">
        <v>1</v>
      </c>
      <c r="K112" s="143">
        <v>36068</v>
      </c>
      <c r="L112" s="144">
        <v>3.2854022404279003E-2</v>
      </c>
      <c r="M112" s="246">
        <v>-111943</v>
      </c>
      <c r="N112" s="210">
        <v>-8.9853648591268362E-2</v>
      </c>
    </row>
    <row r="113" spans="1:14" x14ac:dyDescent="0.3">
      <c r="A113" s="348" t="s">
        <v>6</v>
      </c>
      <c r="B113" s="160" t="s">
        <v>158</v>
      </c>
      <c r="C113" s="239">
        <v>173548</v>
      </c>
      <c r="D113" s="240">
        <v>0.20369101049745544</v>
      </c>
      <c r="E113" s="142">
        <v>173430</v>
      </c>
      <c r="F113" s="140">
        <v>0.22146653420133877</v>
      </c>
      <c r="G113" s="142">
        <v>-118</v>
      </c>
      <c r="H113" s="144">
        <v>-6.7992716712379287E-4</v>
      </c>
      <c r="I113" s="246">
        <v>160818</v>
      </c>
      <c r="J113" s="144">
        <v>0.2182678422132705</v>
      </c>
      <c r="K113" s="143">
        <v>-12612</v>
      </c>
      <c r="L113" s="144">
        <v>-7.2720982528974229E-2</v>
      </c>
      <c r="M113" s="246">
        <v>-12730</v>
      </c>
      <c r="N113" s="210">
        <v>-7.3351464724456639E-2</v>
      </c>
    </row>
    <row r="114" spans="1:14" x14ac:dyDescent="0.3">
      <c r="A114" s="348"/>
      <c r="B114" s="160" t="s">
        <v>48</v>
      </c>
      <c r="C114" s="239">
        <v>110450</v>
      </c>
      <c r="D114" s="240">
        <v>0.12963371579876434</v>
      </c>
      <c r="E114" s="142">
        <v>97336</v>
      </c>
      <c r="F114" s="140">
        <v>0.12429606511573264</v>
      </c>
      <c r="G114" s="142">
        <v>-13114</v>
      </c>
      <c r="H114" s="144">
        <v>-0.1187324581258488</v>
      </c>
      <c r="I114" s="246">
        <v>95096</v>
      </c>
      <c r="J114" s="144">
        <v>0.1290676337419516</v>
      </c>
      <c r="K114" s="143">
        <v>-2240</v>
      </c>
      <c r="L114" s="144">
        <v>-2.3013068135119587E-2</v>
      </c>
      <c r="M114" s="246">
        <v>-15354</v>
      </c>
      <c r="N114" s="210">
        <v>-0.13901312811226799</v>
      </c>
    </row>
    <row r="115" spans="1:14" x14ac:dyDescent="0.3">
      <c r="A115" s="348"/>
      <c r="B115" s="160" t="s">
        <v>51</v>
      </c>
      <c r="C115" s="239">
        <v>284009</v>
      </c>
      <c r="D115" s="240">
        <v>0.33333763685189011</v>
      </c>
      <c r="E115" s="142">
        <v>256166</v>
      </c>
      <c r="F115" s="140">
        <v>0.32711870034146429</v>
      </c>
      <c r="G115" s="142">
        <v>-27843</v>
      </c>
      <c r="H115" s="144">
        <v>-9.8035625631582093E-2</v>
      </c>
      <c r="I115" s="246">
        <v>240439</v>
      </c>
      <c r="J115" s="144">
        <v>0.32633226202238896</v>
      </c>
      <c r="K115" s="143">
        <v>-15727</v>
      </c>
      <c r="L115" s="144">
        <v>-6.1393783718370121E-2</v>
      </c>
      <c r="M115" s="246">
        <v>-43570</v>
      </c>
      <c r="N115" s="210">
        <v>-0.15341063135323177</v>
      </c>
    </row>
    <row r="116" spans="1:14" x14ac:dyDescent="0.3">
      <c r="A116" s="348"/>
      <c r="B116" s="264" t="s">
        <v>301</v>
      </c>
      <c r="C116" s="239">
        <v>174208</v>
      </c>
      <c r="D116" s="240">
        <v>0.2044656438376744</v>
      </c>
      <c r="E116" s="142">
        <v>147346</v>
      </c>
      <c r="F116" s="140">
        <v>0.18815780400409654</v>
      </c>
      <c r="G116" s="142">
        <v>-26862</v>
      </c>
      <c r="H116" s="144">
        <v>-0.15419498530492284</v>
      </c>
      <c r="I116" s="246">
        <v>141640</v>
      </c>
      <c r="J116" s="144">
        <v>0.19223878652319787</v>
      </c>
      <c r="K116" s="143">
        <v>-5706</v>
      </c>
      <c r="L116" s="144">
        <v>-3.8725177473429885E-2</v>
      </c>
      <c r="M116" s="246">
        <v>-32568</v>
      </c>
      <c r="N116" s="210">
        <v>-0.18694893460690667</v>
      </c>
    </row>
    <row r="117" spans="1:14" x14ac:dyDescent="0.3">
      <c r="A117" s="348"/>
      <c r="B117" s="264" t="s">
        <v>302</v>
      </c>
      <c r="C117" s="239">
        <v>109801</v>
      </c>
      <c r="D117" s="240">
        <v>0.38661098767996788</v>
      </c>
      <c r="E117" s="142">
        <v>108820</v>
      </c>
      <c r="F117" s="140">
        <v>0.42480266702060382</v>
      </c>
      <c r="G117" s="142">
        <v>-981</v>
      </c>
      <c r="H117" s="144">
        <v>-8.9343448602471742E-3</v>
      </c>
      <c r="I117" s="246">
        <v>98799</v>
      </c>
      <c r="J117" s="144">
        <v>0.41091087552352157</v>
      </c>
      <c r="K117" s="143">
        <v>-10021</v>
      </c>
      <c r="L117" s="144">
        <v>-9.2087851497886411E-2</v>
      </c>
      <c r="M117" s="246">
        <v>-11002</v>
      </c>
      <c r="N117" s="210">
        <v>-0.10019945173541224</v>
      </c>
    </row>
    <row r="118" spans="1:14" x14ac:dyDescent="0.3">
      <c r="A118" s="348"/>
      <c r="B118" s="160" t="s">
        <v>52</v>
      </c>
      <c r="C118" s="239">
        <v>852016</v>
      </c>
      <c r="D118" s="240">
        <v>1</v>
      </c>
      <c r="E118" s="142">
        <v>783098</v>
      </c>
      <c r="F118" s="140">
        <v>1</v>
      </c>
      <c r="G118" s="142">
        <v>-68918</v>
      </c>
      <c r="H118" s="144">
        <v>-8.0888152335167413E-2</v>
      </c>
      <c r="I118" s="246">
        <v>736792</v>
      </c>
      <c r="J118" s="144">
        <v>1</v>
      </c>
      <c r="K118" s="143">
        <v>-46306</v>
      </c>
      <c r="L118" s="144">
        <v>-5.9131807257840015E-2</v>
      </c>
      <c r="M118" s="246">
        <v>-115224</v>
      </c>
      <c r="N118" s="210">
        <v>-0.1352368969596815</v>
      </c>
    </row>
    <row r="119" spans="1:14" ht="14.4" customHeight="1" x14ac:dyDescent="0.3">
      <c r="A119" s="348" t="s">
        <v>323</v>
      </c>
      <c r="B119" s="160" t="s">
        <v>158</v>
      </c>
      <c r="C119" s="239">
        <v>670862</v>
      </c>
      <c r="D119" s="240">
        <v>0.31978503736915792</v>
      </c>
      <c r="E119" s="142">
        <v>653069</v>
      </c>
      <c r="F119" s="140">
        <v>0.34720647936865073</v>
      </c>
      <c r="G119" s="142">
        <v>-17793</v>
      </c>
      <c r="H119" s="144">
        <v>-2.6522593320235755E-2</v>
      </c>
      <c r="I119" s="246">
        <v>642509</v>
      </c>
      <c r="J119" s="144">
        <v>0.34346170335374293</v>
      </c>
      <c r="K119" s="143">
        <v>-10560</v>
      </c>
      <c r="L119" s="144">
        <v>-1.6169807478229711E-2</v>
      </c>
      <c r="M119" s="246">
        <v>-28353</v>
      </c>
      <c r="N119" s="210">
        <v>-4.2263535570653876E-2</v>
      </c>
    </row>
    <row r="120" spans="1:14" x14ac:dyDescent="0.3">
      <c r="A120" s="348"/>
      <c r="B120" s="160" t="s">
        <v>48</v>
      </c>
      <c r="C120" s="239">
        <v>224187</v>
      </c>
      <c r="D120" s="240">
        <v>0.10686497099653788</v>
      </c>
      <c r="E120" s="142">
        <v>184951</v>
      </c>
      <c r="F120" s="140">
        <v>9.8329863407559268E-2</v>
      </c>
      <c r="G120" s="142">
        <v>-39236</v>
      </c>
      <c r="H120" s="144">
        <v>-0.17501460834035873</v>
      </c>
      <c r="I120" s="246">
        <v>183195</v>
      </c>
      <c r="J120" s="144">
        <v>9.7929315769722983E-2</v>
      </c>
      <c r="K120" s="143">
        <v>-1756</v>
      </c>
      <c r="L120" s="144">
        <v>-9.4944066266200236E-3</v>
      </c>
      <c r="M120" s="246">
        <v>-40992</v>
      </c>
      <c r="N120" s="210">
        <v>-0.18284735510979674</v>
      </c>
    </row>
    <row r="121" spans="1:14" x14ac:dyDescent="0.3">
      <c r="A121" s="348"/>
      <c r="B121" s="160" t="s">
        <v>51</v>
      </c>
      <c r="C121" s="239">
        <v>601402</v>
      </c>
      <c r="D121" s="240">
        <v>0.28667499581715211</v>
      </c>
      <c r="E121" s="142">
        <v>521452</v>
      </c>
      <c r="F121" s="140">
        <v>0.27723182861189499</v>
      </c>
      <c r="G121" s="142">
        <v>-79950</v>
      </c>
      <c r="H121" s="144">
        <v>-0.13293936501707676</v>
      </c>
      <c r="I121" s="246">
        <v>522491</v>
      </c>
      <c r="J121" s="144">
        <v>0.27930449043826705</v>
      </c>
      <c r="K121" s="143">
        <v>1039</v>
      </c>
      <c r="L121" s="144">
        <v>1.9925132131049456E-3</v>
      </c>
      <c r="M121" s="246">
        <v>-78911</v>
      </c>
      <c r="N121" s="210">
        <v>-0.13121173524531013</v>
      </c>
    </row>
    <row r="122" spans="1:14" x14ac:dyDescent="0.3">
      <c r="A122" s="348"/>
      <c r="B122" s="264" t="s">
        <v>301</v>
      </c>
      <c r="C122" s="239">
        <v>305208</v>
      </c>
      <c r="D122" s="240">
        <v>0.14548588485465855</v>
      </c>
      <c r="E122" s="142">
        <v>244244</v>
      </c>
      <c r="F122" s="140">
        <v>0.12985319981030599</v>
      </c>
      <c r="G122" s="142">
        <v>-60964</v>
      </c>
      <c r="H122" s="144">
        <v>-0.19974574716259075</v>
      </c>
      <c r="I122" s="246">
        <v>240131</v>
      </c>
      <c r="J122" s="144">
        <v>0.12836520934031687</v>
      </c>
      <c r="K122" s="143">
        <v>-4113</v>
      </c>
      <c r="L122" s="144">
        <v>-1.683971765938979E-2</v>
      </c>
      <c r="M122" s="246">
        <v>-65077</v>
      </c>
      <c r="N122" s="210">
        <v>-0.21322180283609865</v>
      </c>
    </row>
    <row r="123" spans="1:14" x14ac:dyDescent="0.3">
      <c r="A123" s="348"/>
      <c r="B123" s="264" t="s">
        <v>302</v>
      </c>
      <c r="C123" s="239">
        <v>296194</v>
      </c>
      <c r="D123" s="240">
        <v>0.49250584467627312</v>
      </c>
      <c r="E123" s="142">
        <v>277208</v>
      </c>
      <c r="F123" s="140">
        <v>0.53160789487814797</v>
      </c>
      <c r="G123" s="142">
        <v>-18986</v>
      </c>
      <c r="H123" s="144">
        <v>-6.4099880483737007E-2</v>
      </c>
      <c r="I123" s="246">
        <v>282360</v>
      </c>
      <c r="J123" s="144">
        <v>0.54041122239426131</v>
      </c>
      <c r="K123" s="143">
        <v>5152</v>
      </c>
      <c r="L123" s="144">
        <v>1.8585322212923149E-2</v>
      </c>
      <c r="M123" s="246">
        <v>-13834</v>
      </c>
      <c r="N123" s="210">
        <v>-4.6705875203413981E-2</v>
      </c>
    </row>
    <row r="124" spans="1:14" x14ac:dyDescent="0.3">
      <c r="A124" s="348"/>
      <c r="B124" s="145" t="s">
        <v>52</v>
      </c>
      <c r="C124" s="239">
        <v>2097853</v>
      </c>
      <c r="D124" s="240">
        <v>1</v>
      </c>
      <c r="E124" s="142">
        <v>1880924</v>
      </c>
      <c r="F124" s="140">
        <v>1</v>
      </c>
      <c r="G124" s="142">
        <v>-216929</v>
      </c>
      <c r="H124" s="144">
        <v>-0.10340524336071212</v>
      </c>
      <c r="I124" s="246">
        <v>1870686</v>
      </c>
      <c r="J124" s="144">
        <v>1</v>
      </c>
      <c r="K124" s="143">
        <v>-10238</v>
      </c>
      <c r="L124" s="144">
        <v>-5.4430694701114984E-3</v>
      </c>
      <c r="M124" s="246">
        <v>-227167</v>
      </c>
      <c r="N124" s="210">
        <v>-0.10828547090763747</v>
      </c>
    </row>
    <row r="125" spans="1:14" x14ac:dyDescent="0.3">
      <c r="A125" s="194"/>
      <c r="C125" s="239"/>
      <c r="D125" s="240"/>
      <c r="G125" s="142"/>
      <c r="I125" s="221"/>
      <c r="K125" s="143"/>
      <c r="M125" s="246"/>
      <c r="N125" s="210"/>
    </row>
    <row r="126" spans="1:14" s="158" customFormat="1" x14ac:dyDescent="0.3">
      <c r="A126" s="151" t="s">
        <v>53</v>
      </c>
      <c r="C126" s="244"/>
      <c r="D126" s="245"/>
      <c r="E126" s="149"/>
      <c r="F126" s="148"/>
      <c r="G126" s="142"/>
      <c r="H126" s="162"/>
      <c r="I126" s="256"/>
      <c r="J126" s="162"/>
      <c r="K126" s="143"/>
      <c r="L126" s="162"/>
      <c r="M126" s="246"/>
      <c r="N126" s="210"/>
    </row>
    <row r="127" spans="1:14" x14ac:dyDescent="0.3">
      <c r="A127" s="348" t="s">
        <v>5</v>
      </c>
      <c r="B127" s="145" t="s">
        <v>56</v>
      </c>
      <c r="C127" s="239">
        <v>723374</v>
      </c>
      <c r="D127" s="240">
        <v>0.8006716408824307</v>
      </c>
      <c r="E127" s="142">
        <v>643048</v>
      </c>
      <c r="F127" s="140">
        <v>0.79342114192294644</v>
      </c>
      <c r="G127" s="142">
        <v>-80326</v>
      </c>
      <c r="H127" s="144">
        <v>-0.1110435265851413</v>
      </c>
      <c r="I127" s="246">
        <v>641167</v>
      </c>
      <c r="J127" s="144">
        <v>0.77148000149202189</v>
      </c>
      <c r="K127" s="143">
        <v>-1881</v>
      </c>
      <c r="L127" s="144">
        <v>-2.9251315609410185E-3</v>
      </c>
      <c r="M127" s="246">
        <v>-82207</v>
      </c>
      <c r="N127" s="210">
        <v>-0.11364384122182992</v>
      </c>
    </row>
    <row r="128" spans="1:14" x14ac:dyDescent="0.3">
      <c r="A128" s="348"/>
      <c r="B128" s="145" t="s">
        <v>57</v>
      </c>
      <c r="C128" s="239">
        <v>180085</v>
      </c>
      <c r="D128" s="240">
        <v>0.19932835911756924</v>
      </c>
      <c r="E128" s="142">
        <v>167427</v>
      </c>
      <c r="F128" s="140">
        <v>0.20657885807705359</v>
      </c>
      <c r="G128" s="142">
        <v>-12658</v>
      </c>
      <c r="H128" s="144">
        <v>-7.0289030180192683E-2</v>
      </c>
      <c r="I128" s="246">
        <v>189920</v>
      </c>
      <c r="J128" s="144">
        <v>0.22851999850797811</v>
      </c>
      <c r="K128" s="143">
        <v>22493</v>
      </c>
      <c r="L128" s="144">
        <v>0.1343451175736291</v>
      </c>
      <c r="M128" s="246">
        <v>9835</v>
      </c>
      <c r="N128" s="210">
        <v>5.4613099369742069E-2</v>
      </c>
    </row>
    <row r="129" spans="1:14" x14ac:dyDescent="0.3">
      <c r="A129" s="348"/>
      <c r="B129" s="145" t="s">
        <v>7</v>
      </c>
      <c r="C129" s="239">
        <v>903459</v>
      </c>
      <c r="D129" s="240">
        <v>1</v>
      </c>
      <c r="E129" s="142">
        <v>810475</v>
      </c>
      <c r="F129" s="140">
        <v>1</v>
      </c>
      <c r="G129" s="142">
        <v>-92984</v>
      </c>
      <c r="H129" s="144">
        <v>-0.10291999969008002</v>
      </c>
      <c r="I129" s="246">
        <v>831087</v>
      </c>
      <c r="J129" s="144">
        <v>1</v>
      </c>
      <c r="K129" s="143">
        <v>20612</v>
      </c>
      <c r="L129" s="144">
        <v>2.5431999753231131E-2</v>
      </c>
      <c r="M129" s="246">
        <v>-72372</v>
      </c>
      <c r="N129" s="210">
        <v>-8.0105461343569551E-2</v>
      </c>
    </row>
    <row r="130" spans="1:14" x14ac:dyDescent="0.3">
      <c r="A130" s="348" t="s">
        <v>6</v>
      </c>
      <c r="B130" s="145" t="s">
        <v>56</v>
      </c>
      <c r="C130" s="239">
        <v>313222</v>
      </c>
      <c r="D130" s="240">
        <v>0.63988804788608666</v>
      </c>
      <c r="E130" s="142">
        <v>280740</v>
      </c>
      <c r="F130" s="140">
        <v>0.6169201458246808</v>
      </c>
      <c r="G130" s="142">
        <v>-32482</v>
      </c>
      <c r="H130" s="144">
        <v>-0.10370280503923734</v>
      </c>
      <c r="I130" s="246">
        <v>269587</v>
      </c>
      <c r="J130" s="144">
        <v>0.61657655432356273</v>
      </c>
      <c r="K130" s="143">
        <v>-11153</v>
      </c>
      <c r="L130" s="144">
        <v>-3.9727149675856666E-2</v>
      </c>
      <c r="M130" s="246">
        <v>-43635</v>
      </c>
      <c r="N130" s="210">
        <v>-0.13931013785749405</v>
      </c>
    </row>
    <row r="131" spans="1:14" x14ac:dyDescent="0.3">
      <c r="A131" s="348"/>
      <c r="B131" s="145" t="s">
        <v>57</v>
      </c>
      <c r="C131" s="239">
        <v>176273</v>
      </c>
      <c r="D131" s="240">
        <v>0.36011195211391334</v>
      </c>
      <c r="E131" s="142">
        <v>174327</v>
      </c>
      <c r="F131" s="140">
        <v>0.38307985417531926</v>
      </c>
      <c r="G131" s="142">
        <v>-1946</v>
      </c>
      <c r="H131" s="144">
        <v>-1.1039694110839436E-2</v>
      </c>
      <c r="I131" s="246">
        <v>167645</v>
      </c>
      <c r="J131" s="144">
        <v>0.38342344567643721</v>
      </c>
      <c r="K131" s="143">
        <v>-6682</v>
      </c>
      <c r="L131" s="144">
        <v>-3.8330264388190011E-2</v>
      </c>
      <c r="M131" s="246">
        <v>-8628</v>
      </c>
      <c r="N131" s="210">
        <v>-4.894680410499623E-2</v>
      </c>
    </row>
    <row r="132" spans="1:14" x14ac:dyDescent="0.3">
      <c r="A132" s="348"/>
      <c r="B132" s="145" t="s">
        <v>7</v>
      </c>
      <c r="C132" s="239">
        <v>489495</v>
      </c>
      <c r="D132" s="240">
        <v>1</v>
      </c>
      <c r="E132" s="142">
        <v>455067</v>
      </c>
      <c r="F132" s="140">
        <v>1</v>
      </c>
      <c r="G132" s="142">
        <v>-34428</v>
      </c>
      <c r="H132" s="144">
        <v>-7.0333711273863883E-2</v>
      </c>
      <c r="I132" s="246">
        <v>437232</v>
      </c>
      <c r="J132" s="144">
        <v>1</v>
      </c>
      <c r="K132" s="143">
        <v>-17835</v>
      </c>
      <c r="L132" s="144">
        <v>-3.9192031063557675E-2</v>
      </c>
      <c r="M132" s="246">
        <v>-52263</v>
      </c>
      <c r="N132" s="210">
        <v>-0.10676922134036099</v>
      </c>
    </row>
    <row r="133" spans="1:14" x14ac:dyDescent="0.3">
      <c r="A133" s="348" t="s">
        <v>323</v>
      </c>
      <c r="B133" s="145" t="s">
        <v>56</v>
      </c>
      <c r="C133" s="239">
        <v>1036596</v>
      </c>
      <c r="D133" s="240">
        <v>0.74417102072286667</v>
      </c>
      <c r="E133" s="142">
        <v>923788</v>
      </c>
      <c r="F133" s="140">
        <v>0.72995443849354669</v>
      </c>
      <c r="G133" s="142">
        <v>-112808</v>
      </c>
      <c r="H133" s="144">
        <v>-0.10882542475564251</v>
      </c>
      <c r="I133" s="246">
        <v>910754</v>
      </c>
      <c r="J133" s="144">
        <v>0.71807959984830316</v>
      </c>
      <c r="K133" s="143">
        <v>-13034</v>
      </c>
      <c r="L133" s="144">
        <v>-1.410929780425812E-2</v>
      </c>
      <c r="M133" s="246">
        <v>-125842</v>
      </c>
      <c r="N133" s="210">
        <v>-0.12139927223334838</v>
      </c>
    </row>
    <row r="134" spans="1:14" x14ac:dyDescent="0.3">
      <c r="A134" s="348"/>
      <c r="B134" s="145" t="s">
        <v>57</v>
      </c>
      <c r="C134" s="239">
        <v>356358</v>
      </c>
      <c r="D134" s="240">
        <v>0.25582897927713333</v>
      </c>
      <c r="E134" s="142">
        <v>341754</v>
      </c>
      <c r="F134" s="140">
        <v>0.27004556150645337</v>
      </c>
      <c r="G134" s="142">
        <v>-14604</v>
      </c>
      <c r="H134" s="144">
        <v>-4.0981260417894363E-2</v>
      </c>
      <c r="I134" s="246">
        <v>357565</v>
      </c>
      <c r="J134" s="144">
        <v>0.28192040015169684</v>
      </c>
      <c r="K134" s="143">
        <v>15811</v>
      </c>
      <c r="L134" s="144">
        <v>4.6264271961703449E-2</v>
      </c>
      <c r="M134" s="246">
        <v>1207</v>
      </c>
      <c r="N134" s="210">
        <v>3.3870433665022254E-3</v>
      </c>
    </row>
    <row r="135" spans="1:14" x14ac:dyDescent="0.3">
      <c r="A135" s="348"/>
      <c r="B135" s="145" t="s">
        <v>52</v>
      </c>
      <c r="C135" s="239">
        <v>1392954</v>
      </c>
      <c r="D135" s="240">
        <v>1</v>
      </c>
      <c r="E135" s="142">
        <v>1265542</v>
      </c>
      <c r="F135" s="140">
        <v>1</v>
      </c>
      <c r="G135" s="142">
        <v>-127412</v>
      </c>
      <c r="H135" s="144">
        <v>-9.1468921443206314E-2</v>
      </c>
      <c r="I135" s="246">
        <v>1268319</v>
      </c>
      <c r="J135" s="140">
        <v>1</v>
      </c>
      <c r="K135" s="143">
        <v>2777</v>
      </c>
      <c r="L135" s="144">
        <v>2.1943167433400076E-3</v>
      </c>
      <c r="M135" s="246">
        <v>-124635</v>
      </c>
      <c r="N135" s="210">
        <v>-8.9475316485684381E-2</v>
      </c>
    </row>
    <row r="136" spans="1:14" x14ac:dyDescent="0.3">
      <c r="B136" s="151"/>
      <c r="C136" s="239"/>
      <c r="D136" s="240"/>
      <c r="G136" s="142"/>
      <c r="I136" s="221"/>
      <c r="K136" s="143"/>
      <c r="M136" s="246"/>
      <c r="N136" s="210"/>
    </row>
    <row r="137" spans="1:14" x14ac:dyDescent="0.3">
      <c r="A137" s="151" t="s">
        <v>275</v>
      </c>
      <c r="C137" s="239"/>
      <c r="D137" s="240"/>
      <c r="G137" s="142"/>
      <c r="I137" s="221"/>
      <c r="K137" s="143"/>
      <c r="M137" s="246"/>
      <c r="N137" s="210"/>
    </row>
    <row r="138" spans="1:14" x14ac:dyDescent="0.3">
      <c r="A138" s="348" t="s">
        <v>5</v>
      </c>
      <c r="B138" s="145" t="s">
        <v>58</v>
      </c>
      <c r="C138" s="239">
        <v>197239</v>
      </c>
      <c r="D138" s="240">
        <v>0.21244038412656013</v>
      </c>
      <c r="E138" s="142">
        <v>185582</v>
      </c>
      <c r="F138" s="140">
        <v>0.22291061090157829</v>
      </c>
      <c r="G138" s="142">
        <v>-11657</v>
      </c>
      <c r="H138" s="144">
        <v>-5.9100887755464182E-2</v>
      </c>
      <c r="I138" s="246">
        <v>177116</v>
      </c>
      <c r="J138" s="144">
        <v>0.20792118726242659</v>
      </c>
      <c r="K138" s="143">
        <v>-8466</v>
      </c>
      <c r="L138" s="144">
        <v>-4.5618648360293564E-2</v>
      </c>
      <c r="M138" s="246">
        <v>-20123</v>
      </c>
      <c r="N138" s="210">
        <v>-0.10202343349946004</v>
      </c>
    </row>
    <row r="139" spans="1:14" x14ac:dyDescent="0.3">
      <c r="A139" s="348"/>
      <c r="B139" s="145" t="s">
        <v>59</v>
      </c>
      <c r="C139" s="239">
        <v>731205</v>
      </c>
      <c r="D139" s="240">
        <v>0.78755961587343981</v>
      </c>
      <c r="E139" s="142">
        <v>646958</v>
      </c>
      <c r="F139" s="140">
        <v>0.77708938909842173</v>
      </c>
      <c r="G139" s="142">
        <v>-84247</v>
      </c>
      <c r="H139" s="144">
        <v>-0.11521666290575147</v>
      </c>
      <c r="I139" s="246">
        <v>674726</v>
      </c>
      <c r="J139" s="144">
        <v>0.79207881273757341</v>
      </c>
      <c r="K139" s="143">
        <v>27768</v>
      </c>
      <c r="L139" s="144">
        <v>4.2920869670055858E-2</v>
      </c>
      <c r="M139" s="246">
        <v>-56479</v>
      </c>
      <c r="N139" s="210">
        <v>-7.7240992608092127E-2</v>
      </c>
    </row>
    <row r="140" spans="1:14" x14ac:dyDescent="0.3">
      <c r="A140" s="348"/>
      <c r="B140" s="145" t="s">
        <v>52</v>
      </c>
      <c r="C140" s="239">
        <v>928444</v>
      </c>
      <c r="D140" s="240">
        <v>1</v>
      </c>
      <c r="E140" s="142">
        <v>832540</v>
      </c>
      <c r="F140" s="140">
        <v>1</v>
      </c>
      <c r="G140" s="142">
        <v>-95904</v>
      </c>
      <c r="H140" s="144">
        <v>-0.10329540607726476</v>
      </c>
      <c r="I140" s="246">
        <v>851842</v>
      </c>
      <c r="J140" s="144">
        <v>1</v>
      </c>
      <c r="K140" s="143">
        <v>19302</v>
      </c>
      <c r="L140" s="144">
        <v>2.3184471616979365E-2</v>
      </c>
      <c r="M140" s="246">
        <v>-76602</v>
      </c>
      <c r="N140" s="210">
        <v>-8.2505783870648094E-2</v>
      </c>
    </row>
    <row r="141" spans="1:14" x14ac:dyDescent="0.3">
      <c r="A141" s="348" t="s">
        <v>6</v>
      </c>
      <c r="B141" s="145" t="s">
        <v>58</v>
      </c>
      <c r="C141" s="239">
        <v>117727</v>
      </c>
      <c r="D141" s="240">
        <v>0.20726329076930389</v>
      </c>
      <c r="E141" s="142">
        <v>114079</v>
      </c>
      <c r="F141" s="140">
        <v>0.21649662575057124</v>
      </c>
      <c r="G141" s="142">
        <v>-3648</v>
      </c>
      <c r="H141" s="144">
        <v>-3.0986944371299702E-2</v>
      </c>
      <c r="I141" s="246">
        <v>102828</v>
      </c>
      <c r="J141" s="144">
        <v>0.20716707665713716</v>
      </c>
      <c r="K141" s="143">
        <v>-11251</v>
      </c>
      <c r="L141" s="144">
        <v>-9.8624637312739419E-2</v>
      </c>
      <c r="M141" s="246">
        <v>-14899</v>
      </c>
      <c r="N141" s="210">
        <v>-0.12655550553398964</v>
      </c>
    </row>
    <row r="142" spans="1:14" x14ac:dyDescent="0.3">
      <c r="A142" s="348"/>
      <c r="B142" s="145" t="s">
        <v>59</v>
      </c>
      <c r="C142" s="239">
        <v>450280</v>
      </c>
      <c r="D142" s="240">
        <v>0.79273670923069606</v>
      </c>
      <c r="E142" s="142">
        <v>412853</v>
      </c>
      <c r="F142" s="140">
        <v>0.78350337424942873</v>
      </c>
      <c r="G142" s="142">
        <v>-37427</v>
      </c>
      <c r="H142" s="144">
        <v>-8.3119392378075863E-2</v>
      </c>
      <c r="I142" s="246">
        <v>393525</v>
      </c>
      <c r="J142" s="144">
        <v>0.79283292334286282</v>
      </c>
      <c r="K142" s="143">
        <v>-19328</v>
      </c>
      <c r="L142" s="144">
        <v>-4.6815694690361946E-2</v>
      </c>
      <c r="M142" s="246">
        <v>-56755</v>
      </c>
      <c r="N142" s="210">
        <v>-0.1260437949720174</v>
      </c>
    </row>
    <row r="143" spans="1:14" x14ac:dyDescent="0.3">
      <c r="A143" s="348"/>
      <c r="B143" s="145" t="s">
        <v>52</v>
      </c>
      <c r="C143" s="239">
        <v>568007</v>
      </c>
      <c r="D143" s="240">
        <v>1</v>
      </c>
      <c r="E143" s="142">
        <v>526932</v>
      </c>
      <c r="F143" s="140">
        <v>1</v>
      </c>
      <c r="G143" s="142">
        <v>-41075</v>
      </c>
      <c r="H143" s="144">
        <v>-7.2314249648331802E-2</v>
      </c>
      <c r="I143" s="246">
        <v>496353</v>
      </c>
      <c r="J143" s="144">
        <v>1</v>
      </c>
      <c r="K143" s="143">
        <v>-30579</v>
      </c>
      <c r="L143" s="144">
        <v>-5.8032155951811618E-2</v>
      </c>
      <c r="M143" s="246">
        <v>-71654</v>
      </c>
      <c r="N143" s="210">
        <v>-0.12614985378701318</v>
      </c>
    </row>
    <row r="144" spans="1:14" x14ac:dyDescent="0.3">
      <c r="A144" s="348" t="s">
        <v>323</v>
      </c>
      <c r="B144" s="145" t="s">
        <v>58</v>
      </c>
      <c r="C144" s="239">
        <v>314966</v>
      </c>
      <c r="D144" s="257">
        <v>0.2104753179355689</v>
      </c>
      <c r="E144" s="142">
        <v>299661</v>
      </c>
      <c r="F144" s="150">
        <v>0.22042454717713936</v>
      </c>
      <c r="G144" s="142">
        <v>-15305</v>
      </c>
      <c r="H144" s="150">
        <v>-4.8592546497082223E-2</v>
      </c>
      <c r="I144" s="246">
        <v>279944</v>
      </c>
      <c r="J144" s="150">
        <v>0.20764355304685153</v>
      </c>
      <c r="K144" s="143">
        <v>-19717</v>
      </c>
      <c r="L144" s="150">
        <v>-6.5797684717063612E-2</v>
      </c>
      <c r="M144" s="246">
        <v>-35022</v>
      </c>
      <c r="N144" s="210">
        <v>-0.11119295416013157</v>
      </c>
    </row>
    <row r="145" spans="1:19" x14ac:dyDescent="0.3">
      <c r="A145" s="348"/>
      <c r="B145" s="145" t="s">
        <v>59</v>
      </c>
      <c r="C145" s="239">
        <v>1181485</v>
      </c>
      <c r="D145" s="257">
        <v>0.78952468206443116</v>
      </c>
      <c r="E145" s="142">
        <v>1059811</v>
      </c>
      <c r="F145" s="150">
        <v>0.77957545282286067</v>
      </c>
      <c r="G145" s="142">
        <v>-121674</v>
      </c>
      <c r="H145" s="150">
        <v>-0.10298395663085017</v>
      </c>
      <c r="I145" s="246">
        <v>1068251</v>
      </c>
      <c r="J145" s="150">
        <v>0.79235644695314844</v>
      </c>
      <c r="K145" s="143">
        <v>8440</v>
      </c>
      <c r="L145" s="150">
        <v>7.9636840908426133E-3</v>
      </c>
      <c r="M145" s="246">
        <v>-113234</v>
      </c>
      <c r="N145" s="210">
        <v>-9.5840404237040669E-2</v>
      </c>
    </row>
    <row r="146" spans="1:19" x14ac:dyDescent="0.3">
      <c r="A146" s="348"/>
      <c r="B146" s="145" t="s">
        <v>52</v>
      </c>
      <c r="C146" s="259">
        <v>1496451</v>
      </c>
      <c r="D146" s="260">
        <v>1</v>
      </c>
      <c r="E146" s="142">
        <v>1359472</v>
      </c>
      <c r="F146" s="140">
        <v>1</v>
      </c>
      <c r="G146" s="142">
        <v>-136979</v>
      </c>
      <c r="H146" s="150">
        <v>-9.1535907289981427E-2</v>
      </c>
      <c r="I146" s="250">
        <v>1348195</v>
      </c>
      <c r="J146" s="140">
        <v>1</v>
      </c>
      <c r="K146" s="216">
        <v>-11277</v>
      </c>
      <c r="L146" s="261">
        <v>-8.2951322278060902E-3</v>
      </c>
      <c r="M146" s="250">
        <v>-148256</v>
      </c>
      <c r="N146" s="217">
        <v>-9.9071737063224918E-2</v>
      </c>
    </row>
    <row r="147" spans="1:19" s="197" customFormat="1" ht="20.399999999999999" customHeight="1" x14ac:dyDescent="0.3">
      <c r="A147" s="340" t="s">
        <v>333</v>
      </c>
      <c r="B147" s="340"/>
      <c r="C147" s="340"/>
      <c r="D147" s="340"/>
      <c r="E147" s="340"/>
      <c r="F147" s="340"/>
      <c r="G147" s="340"/>
      <c r="H147" s="340"/>
      <c r="I147" s="340"/>
      <c r="J147" s="340"/>
      <c r="K147" s="340"/>
      <c r="L147" s="340"/>
      <c r="M147" s="340"/>
      <c r="N147" s="340"/>
    </row>
    <row r="148" spans="1:19" x14ac:dyDescent="0.3">
      <c r="A148" s="349" t="s">
        <v>16</v>
      </c>
      <c r="B148" s="226" t="s">
        <v>17</v>
      </c>
      <c r="C148" s="237">
        <v>29407</v>
      </c>
      <c r="D148" s="238">
        <v>6.0700323245166804E-2</v>
      </c>
      <c r="E148" s="227">
        <v>33442</v>
      </c>
      <c r="F148" s="228">
        <v>6.5077196710528876E-2</v>
      </c>
      <c r="G148" s="227">
        <v>4035</v>
      </c>
      <c r="H148" s="230">
        <v>0.13721222838099773</v>
      </c>
      <c r="I148" s="258">
        <v>30566</v>
      </c>
      <c r="J148" s="230">
        <v>6.4182733698139996E-2</v>
      </c>
      <c r="K148" s="231">
        <v>-2876</v>
      </c>
      <c r="L148" s="232">
        <v>-8.5999641169786492E-2</v>
      </c>
      <c r="M148" s="231">
        <v>1159</v>
      </c>
      <c r="N148" s="232">
        <v>3.941238480633863E-2</v>
      </c>
    </row>
    <row r="149" spans="1:19" x14ac:dyDescent="0.3">
      <c r="A149" s="335"/>
      <c r="B149" s="145" t="s">
        <v>5</v>
      </c>
      <c r="C149" s="239">
        <v>351075</v>
      </c>
      <c r="D149" s="240">
        <v>0.72466983994616707</v>
      </c>
      <c r="E149" s="142">
        <v>369387</v>
      </c>
      <c r="F149" s="140">
        <v>0.7188167711653648</v>
      </c>
      <c r="G149" s="142">
        <v>18312</v>
      </c>
      <c r="H149" s="144">
        <v>5.2159794915616321E-2</v>
      </c>
      <c r="I149" s="246">
        <v>351426</v>
      </c>
      <c r="J149" s="144">
        <v>0.73792715345817395</v>
      </c>
      <c r="K149" s="143">
        <v>-17961</v>
      </c>
      <c r="L149" s="210">
        <v>-4.8623801054178947E-2</v>
      </c>
      <c r="M149" s="143">
        <v>351</v>
      </c>
      <c r="N149" s="210">
        <v>9.9978637043366802E-4</v>
      </c>
    </row>
    <row r="150" spans="1:19" ht="15.6" x14ac:dyDescent="0.3">
      <c r="A150" s="335"/>
      <c r="B150" s="145" t="s">
        <v>6</v>
      </c>
      <c r="C150" s="239">
        <v>103980</v>
      </c>
      <c r="D150" s="240">
        <v>0.2146298368086661</v>
      </c>
      <c r="E150" s="142">
        <v>111053</v>
      </c>
      <c r="F150" s="140">
        <v>0.21610603212410631</v>
      </c>
      <c r="G150" s="142">
        <v>7073</v>
      </c>
      <c r="H150" s="144">
        <v>6.8022696672437002E-2</v>
      </c>
      <c r="I150" s="246">
        <v>94242</v>
      </c>
      <c r="J150" s="144">
        <v>0.1978901128436861</v>
      </c>
      <c r="K150" s="143">
        <v>-16811</v>
      </c>
      <c r="L150" s="210">
        <v>-0.15137817078331967</v>
      </c>
      <c r="M150" s="143">
        <v>-9738</v>
      </c>
      <c r="N150" s="210">
        <v>-9.3652625504904788E-2</v>
      </c>
      <c r="S150" s="332"/>
    </row>
    <row r="151" spans="1:19" x14ac:dyDescent="0.3">
      <c r="A151" s="335"/>
      <c r="B151" s="145" t="s">
        <v>18</v>
      </c>
      <c r="C151" s="239">
        <v>484462</v>
      </c>
      <c r="D151" s="240">
        <v>1</v>
      </c>
      <c r="E151" s="142">
        <v>513882</v>
      </c>
      <c r="F151" s="140">
        <v>1</v>
      </c>
      <c r="G151" s="142">
        <v>29420</v>
      </c>
      <c r="H151" s="144">
        <v>6.0727157135131341E-2</v>
      </c>
      <c r="I151" s="246">
        <v>476234</v>
      </c>
      <c r="J151" s="144">
        <v>1</v>
      </c>
      <c r="K151" s="143">
        <v>-37648</v>
      </c>
      <c r="L151" s="210">
        <v>-7.3261955079181595E-2</v>
      </c>
      <c r="M151" s="143">
        <v>-8228</v>
      </c>
      <c r="N151" s="210">
        <v>-1.6983788202170655E-2</v>
      </c>
    </row>
    <row r="152" spans="1:19" x14ac:dyDescent="0.3">
      <c r="A152" s="335" t="s">
        <v>19</v>
      </c>
      <c r="B152" s="145" t="s">
        <v>11</v>
      </c>
      <c r="C152" s="239">
        <v>22430</v>
      </c>
      <c r="D152" s="240">
        <v>6.3889482304350917E-2</v>
      </c>
      <c r="E152" s="142">
        <v>20613</v>
      </c>
      <c r="F152" s="140">
        <v>5.580326324423978E-2</v>
      </c>
      <c r="G152" s="142">
        <v>-1817</v>
      </c>
      <c r="H152" s="144">
        <v>-8.1007579135086938E-2</v>
      </c>
      <c r="I152" s="246">
        <v>21669</v>
      </c>
      <c r="J152" s="144">
        <v>6.1660207269809295E-2</v>
      </c>
      <c r="K152" s="143">
        <v>1056</v>
      </c>
      <c r="L152" s="210">
        <v>5.1229806432833647E-2</v>
      </c>
      <c r="M152" s="143">
        <v>-761</v>
      </c>
      <c r="N152" s="210">
        <v>-3.3927775300936248E-2</v>
      </c>
    </row>
    <row r="153" spans="1:19" x14ac:dyDescent="0.3">
      <c r="A153" s="335"/>
      <c r="B153" s="145" t="s">
        <v>9</v>
      </c>
      <c r="C153" s="239">
        <v>328645</v>
      </c>
      <c r="D153" s="240">
        <v>0.93611051769564912</v>
      </c>
      <c r="E153" s="142">
        <v>348774</v>
      </c>
      <c r="F153" s="140">
        <v>0.94419673675576021</v>
      </c>
      <c r="G153" s="142">
        <v>20129</v>
      </c>
      <c r="H153" s="144">
        <v>6.1248459584049661E-2</v>
      </c>
      <c r="I153" s="246">
        <v>329757</v>
      </c>
      <c r="J153" s="144">
        <v>0.93833979273019075</v>
      </c>
      <c r="K153" s="143">
        <v>-19017</v>
      </c>
      <c r="L153" s="210">
        <v>-5.4525279980732512E-2</v>
      </c>
      <c r="M153" s="143">
        <v>1112</v>
      </c>
      <c r="N153" s="210">
        <v>3.3835901961082626E-3</v>
      </c>
    </row>
    <row r="154" spans="1:19" x14ac:dyDescent="0.3">
      <c r="A154" s="335"/>
      <c r="B154" s="145" t="s">
        <v>7</v>
      </c>
      <c r="C154" s="239">
        <v>351075</v>
      </c>
      <c r="D154" s="240">
        <v>1</v>
      </c>
      <c r="E154" s="142">
        <v>369387</v>
      </c>
      <c r="F154" s="140">
        <v>1</v>
      </c>
      <c r="G154" s="142">
        <v>18312</v>
      </c>
      <c r="H154" s="144">
        <v>5.2159794915616321E-2</v>
      </c>
      <c r="I154" s="246">
        <v>351426</v>
      </c>
      <c r="J154" s="144">
        <v>1</v>
      </c>
      <c r="K154" s="143">
        <v>-17961</v>
      </c>
      <c r="L154" s="210">
        <v>-4.8623801054178947E-2</v>
      </c>
      <c r="M154" s="143">
        <v>351</v>
      </c>
      <c r="N154" s="210">
        <v>9.9978637043366802E-4</v>
      </c>
    </row>
    <row r="155" spans="1:19" x14ac:dyDescent="0.3">
      <c r="A155" s="335" t="s">
        <v>20</v>
      </c>
      <c r="B155" s="145" t="s">
        <v>11</v>
      </c>
      <c r="C155" s="239">
        <v>75407</v>
      </c>
      <c r="D155" s="240">
        <v>0.72520677053279481</v>
      </c>
      <c r="E155" s="142">
        <v>79753</v>
      </c>
      <c r="F155" s="140">
        <v>0.71815259380656082</v>
      </c>
      <c r="G155" s="142">
        <v>4346</v>
      </c>
      <c r="H155" s="144">
        <v>5.7633906666489848E-2</v>
      </c>
      <c r="I155" s="246">
        <v>67477</v>
      </c>
      <c r="J155" s="144">
        <v>0.71599711381337405</v>
      </c>
      <c r="K155" s="143">
        <v>-12276</v>
      </c>
      <c r="L155" s="210">
        <v>-0.15392524419144107</v>
      </c>
      <c r="M155" s="143">
        <v>-7930</v>
      </c>
      <c r="N155" s="210">
        <v>-0.1051626506822974</v>
      </c>
    </row>
    <row r="156" spans="1:19" x14ac:dyDescent="0.3">
      <c r="A156" s="335"/>
      <c r="B156" s="145" t="s">
        <v>9</v>
      </c>
      <c r="C156" s="239">
        <v>28573</v>
      </c>
      <c r="D156" s="240">
        <v>0.27479322946720525</v>
      </c>
      <c r="E156" s="142">
        <v>31300</v>
      </c>
      <c r="F156" s="140">
        <v>0.28184740619343918</v>
      </c>
      <c r="G156" s="142">
        <v>2727</v>
      </c>
      <c r="H156" s="144">
        <v>9.5439750813705246E-2</v>
      </c>
      <c r="I156" s="246">
        <v>26765</v>
      </c>
      <c r="J156" s="144">
        <v>0.28400288618662595</v>
      </c>
      <c r="K156" s="143">
        <v>-4535</v>
      </c>
      <c r="L156" s="210">
        <v>-0.14488817891373801</v>
      </c>
      <c r="M156" s="143">
        <v>-1808</v>
      </c>
      <c r="N156" s="210">
        <v>-6.3276519791411467E-2</v>
      </c>
    </row>
    <row r="157" spans="1:19" x14ac:dyDescent="0.3">
      <c r="A157" s="335"/>
      <c r="B157" s="145" t="s">
        <v>7</v>
      </c>
      <c r="C157" s="239">
        <v>103980</v>
      </c>
      <c r="D157" s="240">
        <v>1</v>
      </c>
      <c r="E157" s="142">
        <v>111053</v>
      </c>
      <c r="F157" s="140">
        <v>1</v>
      </c>
      <c r="G157" s="142">
        <v>7073</v>
      </c>
      <c r="H157" s="144">
        <v>6.8022696672437002E-2</v>
      </c>
      <c r="I157" s="246">
        <v>94242</v>
      </c>
      <c r="J157" s="144">
        <v>1</v>
      </c>
      <c r="K157" s="143">
        <v>-16811</v>
      </c>
      <c r="L157" s="210">
        <v>-0.15137817078331967</v>
      </c>
      <c r="M157" s="143">
        <v>-9738</v>
      </c>
      <c r="N157" s="210">
        <v>-9.3652625504904788E-2</v>
      </c>
    </row>
    <row r="158" spans="1:19" s="158" customFormat="1" x14ac:dyDescent="0.3">
      <c r="A158" s="211"/>
      <c r="C158" s="244"/>
      <c r="D158" s="245"/>
      <c r="E158" s="149"/>
      <c r="F158" s="148"/>
      <c r="G158" s="142"/>
      <c r="H158" s="162"/>
      <c r="I158" s="256"/>
      <c r="J158" s="162"/>
      <c r="K158" s="143"/>
      <c r="L158" s="248"/>
      <c r="M158" s="143"/>
      <c r="N158" s="210"/>
    </row>
    <row r="159" spans="1:19" x14ac:dyDescent="0.3">
      <c r="A159" s="335" t="s">
        <v>5</v>
      </c>
      <c r="B159" s="160" t="s">
        <v>320</v>
      </c>
      <c r="C159" s="246">
        <v>18557</v>
      </c>
      <c r="D159" s="210">
        <v>0.58342503222561071</v>
      </c>
      <c r="E159" s="143">
        <v>17059</v>
      </c>
      <c r="F159" s="144">
        <v>0.56996324757768124</v>
      </c>
      <c r="G159" s="143">
        <v>-1498</v>
      </c>
      <c r="H159" s="144">
        <v>-8.072425499811392E-2</v>
      </c>
      <c r="I159" s="246">
        <v>17696</v>
      </c>
      <c r="J159" s="144">
        <v>0.59073307517692619</v>
      </c>
      <c r="K159" s="143">
        <v>637</v>
      </c>
      <c r="L159" s="210">
        <v>3.7340993024210095E-2</v>
      </c>
      <c r="M159" s="143">
        <v>-861</v>
      </c>
      <c r="N159" s="210">
        <v>-4.6397585816672957E-2</v>
      </c>
    </row>
    <row r="160" spans="1:19" x14ac:dyDescent="0.3">
      <c r="A160" s="335"/>
      <c r="B160" s="160" t="s">
        <v>321</v>
      </c>
      <c r="C160" s="246">
        <v>9377</v>
      </c>
      <c r="D160" s="210">
        <v>0.29480931870343008</v>
      </c>
      <c r="E160" s="143">
        <v>9317</v>
      </c>
      <c r="F160" s="144">
        <v>0.31129301703975942</v>
      </c>
      <c r="G160" s="143">
        <v>-60</v>
      </c>
      <c r="H160" s="144">
        <v>-6.3986349578756532E-3</v>
      </c>
      <c r="I160" s="246">
        <v>8287</v>
      </c>
      <c r="J160" s="144">
        <v>0.27663907063693416</v>
      </c>
      <c r="K160" s="143">
        <v>-1030</v>
      </c>
      <c r="L160" s="210">
        <v>-0.11055060641837501</v>
      </c>
      <c r="M160" s="143">
        <v>-1090</v>
      </c>
      <c r="N160" s="210">
        <v>-0.1162418684014077</v>
      </c>
    </row>
    <row r="161" spans="1:14" x14ac:dyDescent="0.3">
      <c r="A161" s="335"/>
      <c r="B161" s="160" t="s">
        <v>322</v>
      </c>
      <c r="C161" s="246">
        <v>3873</v>
      </c>
      <c r="D161" s="210">
        <v>0.12176564907095923</v>
      </c>
      <c r="E161" s="143">
        <v>3554</v>
      </c>
      <c r="F161" s="144">
        <v>0.11874373538255931</v>
      </c>
      <c r="G161" s="143">
        <v>-319</v>
      </c>
      <c r="H161" s="144">
        <v>-8.236509166021172E-2</v>
      </c>
      <c r="I161" s="246">
        <v>3973</v>
      </c>
      <c r="J161" s="144">
        <v>0.13262785418613968</v>
      </c>
      <c r="K161" s="143">
        <v>419</v>
      </c>
      <c r="L161" s="210">
        <v>0.11789532920652786</v>
      </c>
      <c r="M161" s="143">
        <v>100</v>
      </c>
      <c r="N161" s="210">
        <v>2.5819777949909632E-2</v>
      </c>
    </row>
    <row r="162" spans="1:14" x14ac:dyDescent="0.3">
      <c r="A162" s="335"/>
      <c r="B162" s="160" t="s">
        <v>7</v>
      </c>
      <c r="C162" s="246">
        <v>31807</v>
      </c>
      <c r="D162" s="210">
        <v>1</v>
      </c>
      <c r="E162" s="143">
        <v>29930</v>
      </c>
      <c r="F162" s="144">
        <v>1</v>
      </c>
      <c r="G162" s="143">
        <v>-1877</v>
      </c>
      <c r="H162" s="144">
        <v>-5.9012167133021036E-2</v>
      </c>
      <c r="I162" s="246">
        <v>29956</v>
      </c>
      <c r="J162" s="144">
        <v>1</v>
      </c>
      <c r="K162" s="143">
        <v>26</v>
      </c>
      <c r="L162" s="210">
        <v>8.6869361844303379E-4</v>
      </c>
      <c r="M162" s="143">
        <v>-1851</v>
      </c>
      <c r="N162" s="210">
        <v>-5.8194737007576949E-2</v>
      </c>
    </row>
    <row r="163" spans="1:14" x14ac:dyDescent="0.3">
      <c r="A163" s="335" t="s">
        <v>6</v>
      </c>
      <c r="B163" s="160" t="s">
        <v>320</v>
      </c>
      <c r="C163" s="246">
        <v>63569</v>
      </c>
      <c r="D163" s="210">
        <v>0.63231344619730634</v>
      </c>
      <c r="E163" s="143">
        <v>68828</v>
      </c>
      <c r="F163" s="144">
        <v>0.66568015861502006</v>
      </c>
      <c r="G163" s="143">
        <v>5259</v>
      </c>
      <c r="H163" s="144">
        <v>8.2729003130456669E-2</v>
      </c>
      <c r="I163" s="246">
        <v>57162</v>
      </c>
      <c r="J163" s="144">
        <v>0.628768795855287</v>
      </c>
      <c r="K163" s="143">
        <v>-11666</v>
      </c>
      <c r="L163" s="210">
        <v>-0.16949497297611399</v>
      </c>
      <c r="M163" s="143">
        <v>-6407</v>
      </c>
      <c r="N163" s="210">
        <v>-0.10078811999559534</v>
      </c>
    </row>
    <row r="164" spans="1:14" x14ac:dyDescent="0.3">
      <c r="A164" s="335"/>
      <c r="B164" s="160" t="s">
        <v>321</v>
      </c>
      <c r="C164" s="246">
        <v>25127</v>
      </c>
      <c r="D164" s="210">
        <v>0.24993534525633118</v>
      </c>
      <c r="E164" s="143">
        <v>23642</v>
      </c>
      <c r="F164" s="144">
        <v>0.22865709173557716</v>
      </c>
      <c r="G164" s="143">
        <v>-1485</v>
      </c>
      <c r="H164" s="144">
        <v>-5.9099773152385883E-2</v>
      </c>
      <c r="I164" s="246">
        <v>23434</v>
      </c>
      <c r="J164" s="144">
        <v>0.25776858685967596</v>
      </c>
      <c r="K164" s="143">
        <v>-208</v>
      </c>
      <c r="L164" s="210">
        <v>-8.7979020387446063E-3</v>
      </c>
      <c r="M164" s="143">
        <v>-1693</v>
      </c>
      <c r="N164" s="210">
        <v>-6.7377721176423766E-2</v>
      </c>
    </row>
    <row r="165" spans="1:14" x14ac:dyDescent="0.3">
      <c r="A165" s="335"/>
      <c r="B165" s="160" t="s">
        <v>322</v>
      </c>
      <c r="C165" s="246">
        <v>11838</v>
      </c>
      <c r="D165" s="210">
        <v>0.11775120854636242</v>
      </c>
      <c r="E165" s="143">
        <v>10925</v>
      </c>
      <c r="F165" s="144">
        <v>0.10566274964940278</v>
      </c>
      <c r="G165" s="143">
        <v>-913</v>
      </c>
      <c r="H165" s="144">
        <v>-7.7124514276060152E-2</v>
      </c>
      <c r="I165" s="246">
        <v>10315</v>
      </c>
      <c r="J165" s="144">
        <v>0.11346261728503701</v>
      </c>
      <c r="K165" s="143">
        <v>-610</v>
      </c>
      <c r="L165" s="210">
        <v>-5.5835240274599546E-2</v>
      </c>
      <c r="M165" s="143">
        <v>-1523</v>
      </c>
      <c r="N165" s="210">
        <v>-0.12865348876499408</v>
      </c>
    </row>
    <row r="166" spans="1:14" x14ac:dyDescent="0.3">
      <c r="A166" s="335"/>
      <c r="B166" s="160" t="s">
        <v>7</v>
      </c>
      <c r="C166" s="246">
        <v>100534</v>
      </c>
      <c r="D166" s="210">
        <v>1</v>
      </c>
      <c r="E166" s="143">
        <v>103395</v>
      </c>
      <c r="F166" s="144">
        <v>1</v>
      </c>
      <c r="G166" s="143">
        <v>2861</v>
      </c>
      <c r="H166" s="144">
        <v>2.8458034097917122E-2</v>
      </c>
      <c r="I166" s="246">
        <v>90911</v>
      </c>
      <c r="J166" s="144">
        <v>1</v>
      </c>
      <c r="K166" s="143">
        <v>-12484</v>
      </c>
      <c r="L166" s="210">
        <v>-0.12074084820349147</v>
      </c>
      <c r="M166" s="143">
        <v>-9623</v>
      </c>
      <c r="N166" s="210">
        <v>-9.5718861280760736E-2</v>
      </c>
    </row>
    <row r="167" spans="1:14" x14ac:dyDescent="0.3">
      <c r="A167" s="335" t="s">
        <v>323</v>
      </c>
      <c r="B167" s="160" t="s">
        <v>320</v>
      </c>
      <c r="C167" s="246">
        <v>82126</v>
      </c>
      <c r="D167" s="210">
        <v>0.62056354417754134</v>
      </c>
      <c r="E167" s="143">
        <v>85887</v>
      </c>
      <c r="F167" s="144">
        <v>0.64419276204762799</v>
      </c>
      <c r="G167" s="143">
        <v>3761</v>
      </c>
      <c r="H167" s="144">
        <v>4.5795484986484183E-2</v>
      </c>
      <c r="I167" s="246">
        <v>74858</v>
      </c>
      <c r="J167" s="144">
        <v>0.61934192128537979</v>
      </c>
      <c r="K167" s="143">
        <v>-11029</v>
      </c>
      <c r="L167" s="210">
        <v>-0.1284129146436597</v>
      </c>
      <c r="M167" s="143">
        <v>-7268</v>
      </c>
      <c r="N167" s="210">
        <v>-8.8498161361809907E-2</v>
      </c>
    </row>
    <row r="168" spans="1:14" x14ac:dyDescent="0.3">
      <c r="A168" s="335"/>
      <c r="B168" s="160" t="s">
        <v>321</v>
      </c>
      <c r="C168" s="246">
        <v>34504</v>
      </c>
      <c r="D168" s="210">
        <v>0.26072041166380788</v>
      </c>
      <c r="E168" s="143">
        <v>32959</v>
      </c>
      <c r="F168" s="144">
        <v>0.24720795049690605</v>
      </c>
      <c r="G168" s="143">
        <v>-1545</v>
      </c>
      <c r="H168" s="144">
        <v>-4.4777417111059585E-2</v>
      </c>
      <c r="I168" s="246">
        <v>31721</v>
      </c>
      <c r="J168" s="144">
        <v>0.26244549794402111</v>
      </c>
      <c r="K168" s="143">
        <v>-1238</v>
      </c>
      <c r="L168" s="210">
        <v>-3.7561819229952366E-2</v>
      </c>
      <c r="M168" s="143">
        <v>-2783</v>
      </c>
      <c r="N168" s="210">
        <v>-8.0657315093902157E-2</v>
      </c>
    </row>
    <row r="169" spans="1:14" x14ac:dyDescent="0.3">
      <c r="A169" s="335"/>
      <c r="B169" s="160" t="s">
        <v>322</v>
      </c>
      <c r="C169" s="246">
        <v>15711</v>
      </c>
      <c r="D169" s="210">
        <v>0.11871604415865075</v>
      </c>
      <c r="E169" s="143">
        <v>14479</v>
      </c>
      <c r="F169" s="144">
        <v>0.10859928745546597</v>
      </c>
      <c r="G169" s="143">
        <v>-1232</v>
      </c>
      <c r="H169" s="144">
        <v>-7.84163961555598E-2</v>
      </c>
      <c r="I169" s="246">
        <v>14288</v>
      </c>
      <c r="J169" s="144">
        <v>0.11821258077059908</v>
      </c>
      <c r="K169" s="143">
        <v>-191</v>
      </c>
      <c r="L169" s="210">
        <v>-1.3191518751294979E-2</v>
      </c>
      <c r="M169" s="143">
        <v>-1423</v>
      </c>
      <c r="N169" s="210">
        <v>-9.0573483546559738E-2</v>
      </c>
    </row>
    <row r="170" spans="1:14" x14ac:dyDescent="0.3">
      <c r="A170" s="336"/>
      <c r="B170" s="236" t="s">
        <v>7</v>
      </c>
      <c r="C170" s="250">
        <v>132341</v>
      </c>
      <c r="D170" s="217">
        <v>1</v>
      </c>
      <c r="E170" s="216">
        <v>133325</v>
      </c>
      <c r="F170" s="215">
        <v>1</v>
      </c>
      <c r="G170" s="216">
        <v>984</v>
      </c>
      <c r="H170" s="215">
        <v>7.4353374993388292E-3</v>
      </c>
      <c r="I170" s="250">
        <v>120867</v>
      </c>
      <c r="J170" s="215">
        <v>1</v>
      </c>
      <c r="K170" s="216">
        <v>-12458</v>
      </c>
      <c r="L170" s="217">
        <v>-9.3440840052503277E-2</v>
      </c>
      <c r="M170" s="216">
        <v>-11474</v>
      </c>
      <c r="N170" s="217">
        <v>-8.6700266735176557E-2</v>
      </c>
    </row>
    <row r="171" spans="1:14" x14ac:dyDescent="0.3">
      <c r="B171" s="160"/>
      <c r="C171" s="143"/>
      <c r="D171" s="144"/>
      <c r="F171" s="144"/>
      <c r="G171" s="144"/>
    </row>
  </sheetData>
  <mergeCells count="37">
    <mergeCell ref="I1:L1"/>
    <mergeCell ref="M1:N1"/>
    <mergeCell ref="A60:A66"/>
    <mergeCell ref="A53:A59"/>
    <mergeCell ref="A113:A118"/>
    <mergeCell ref="E1:H1"/>
    <mergeCell ref="C1:D1"/>
    <mergeCell ref="A69:A72"/>
    <mergeCell ref="A14:A16"/>
    <mergeCell ref="A17:A19"/>
    <mergeCell ref="A24:A28"/>
    <mergeCell ref="A29:A33"/>
    <mergeCell ref="A34:A38"/>
    <mergeCell ref="A39:A43"/>
    <mergeCell ref="A46:A52"/>
    <mergeCell ref="A1:B2"/>
    <mergeCell ref="A159:A162"/>
    <mergeCell ref="A73:A76"/>
    <mergeCell ref="A93:A98"/>
    <mergeCell ref="A99:A104"/>
    <mergeCell ref="A127:A129"/>
    <mergeCell ref="A130:A132"/>
    <mergeCell ref="A133:A135"/>
    <mergeCell ref="A144:A146"/>
    <mergeCell ref="A107:A112"/>
    <mergeCell ref="A152:A154"/>
    <mergeCell ref="A155:A157"/>
    <mergeCell ref="A119:A124"/>
    <mergeCell ref="A138:A140"/>
    <mergeCell ref="A141:A143"/>
    <mergeCell ref="A148:A151"/>
    <mergeCell ref="A163:A166"/>
    <mergeCell ref="A167:A170"/>
    <mergeCell ref="A3:N3"/>
    <mergeCell ref="A9:N9"/>
    <mergeCell ref="A105:N105"/>
    <mergeCell ref="A147:N147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9799-5450-401E-B527-2E4C3D653813}">
  <sheetPr codeName="Sheet14">
    <tabColor theme="2" tint="-0.499984740745262"/>
  </sheetPr>
  <dimension ref="A1:M311"/>
  <sheetViews>
    <sheetView zoomScale="85" zoomScaleNormal="85" workbookViewId="0">
      <selection activeCell="C7" sqref="C7"/>
    </sheetView>
  </sheetViews>
  <sheetFormatPr defaultColWidth="8.88671875" defaultRowHeight="14.4" x14ac:dyDescent="0.3"/>
  <cols>
    <col min="1" max="1" width="36.5546875" customWidth="1"/>
    <col min="2" max="2" width="16.88671875" bestFit="1" customWidth="1"/>
    <col min="3" max="3" width="48.6640625" customWidth="1"/>
    <col min="4" max="5" width="10" bestFit="1" customWidth="1"/>
    <col min="6" max="6" width="10" customWidth="1"/>
    <col min="8" max="8" width="10" bestFit="1" customWidth="1"/>
    <col min="9" max="9" width="10" customWidth="1"/>
    <col min="11" max="11" width="9.88671875" bestFit="1" customWidth="1"/>
    <col min="12" max="12" width="11" bestFit="1" customWidth="1"/>
    <col min="14" max="14" width="12" bestFit="1" customWidth="1"/>
  </cols>
  <sheetData>
    <row r="1" spans="1:11" x14ac:dyDescent="0.3">
      <c r="A1" t="s">
        <v>203</v>
      </c>
      <c r="D1" s="448">
        <v>2019</v>
      </c>
      <c r="E1" s="448"/>
      <c r="F1" s="448">
        <v>2020</v>
      </c>
      <c r="G1" s="448"/>
      <c r="H1" s="448"/>
      <c r="I1" s="448">
        <v>2021</v>
      </c>
      <c r="J1" s="448"/>
      <c r="K1" s="448"/>
    </row>
    <row r="2" spans="1:11" x14ac:dyDescent="0.3">
      <c r="A2" t="s">
        <v>64</v>
      </c>
      <c r="B2" t="s">
        <v>204</v>
      </c>
      <c r="D2" s="58" t="s">
        <v>0</v>
      </c>
      <c r="E2" s="31" t="s">
        <v>1</v>
      </c>
      <c r="F2" s="58" t="s">
        <v>0</v>
      </c>
      <c r="G2" s="31" t="s">
        <v>1</v>
      </c>
      <c r="H2" s="54" t="s">
        <v>2</v>
      </c>
      <c r="I2" s="58" t="s">
        <v>0</v>
      </c>
      <c r="J2" s="31" t="s">
        <v>3</v>
      </c>
      <c r="K2" s="54" t="s">
        <v>2</v>
      </c>
    </row>
    <row r="3" spans="1:11" x14ac:dyDescent="0.3">
      <c r="A3" s="468" t="s">
        <v>5</v>
      </c>
      <c r="B3" t="s">
        <v>205</v>
      </c>
      <c r="D3" s="29"/>
      <c r="E3" s="86"/>
      <c r="F3" s="29"/>
      <c r="G3" s="86"/>
      <c r="H3" s="86"/>
      <c r="I3" s="29"/>
      <c r="J3" s="100"/>
      <c r="K3" s="86"/>
    </row>
    <row r="4" spans="1:11" x14ac:dyDescent="0.3">
      <c r="A4" s="468"/>
      <c r="B4" t="s">
        <v>206</v>
      </c>
      <c r="D4" s="29"/>
      <c r="E4" s="86"/>
      <c r="F4" s="29"/>
      <c r="G4" s="86"/>
      <c r="H4" s="86"/>
      <c r="I4" s="29"/>
      <c r="J4" s="100"/>
      <c r="K4" s="86"/>
    </row>
    <row r="5" spans="1:11" x14ac:dyDescent="0.3">
      <c r="A5" s="468"/>
      <c r="B5" s="1" t="s">
        <v>78</v>
      </c>
      <c r="C5" s="1"/>
      <c r="D5" s="82"/>
      <c r="E5" s="98"/>
      <c r="F5" s="82"/>
      <c r="G5" s="98"/>
      <c r="H5" s="98"/>
      <c r="I5" s="82"/>
      <c r="J5" s="98"/>
      <c r="K5" s="98"/>
    </row>
    <row r="6" spans="1:11" x14ac:dyDescent="0.3">
      <c r="A6" s="468"/>
      <c r="B6" t="s">
        <v>7</v>
      </c>
      <c r="D6" s="29"/>
      <c r="E6" s="86"/>
      <c r="F6" s="29"/>
      <c r="G6" s="86"/>
      <c r="H6" s="86"/>
      <c r="I6" s="29"/>
      <c r="J6" s="86"/>
      <c r="K6" s="86"/>
    </row>
    <row r="7" spans="1:11" x14ac:dyDescent="0.3">
      <c r="A7" s="468" t="s">
        <v>6</v>
      </c>
      <c r="B7" t="s">
        <v>205</v>
      </c>
      <c r="D7" s="29"/>
      <c r="E7" s="86"/>
      <c r="F7" s="29"/>
      <c r="G7" s="86"/>
      <c r="H7" s="86"/>
      <c r="I7" s="29"/>
      <c r="J7" s="100"/>
      <c r="K7" s="86"/>
    </row>
    <row r="8" spans="1:11" x14ac:dyDescent="0.3">
      <c r="A8" s="468"/>
      <c r="B8" t="s">
        <v>206</v>
      </c>
      <c r="D8" s="29"/>
      <c r="E8" s="86"/>
      <c r="F8" s="29"/>
      <c r="G8" s="86"/>
      <c r="H8" s="86"/>
      <c r="I8" s="29"/>
      <c r="J8" s="100"/>
      <c r="K8" s="86"/>
    </row>
    <row r="9" spans="1:11" x14ac:dyDescent="0.3">
      <c r="A9" s="468"/>
      <c r="B9" s="1" t="s">
        <v>78</v>
      </c>
      <c r="C9" s="1"/>
      <c r="D9" s="82"/>
      <c r="E9" s="98"/>
      <c r="F9" s="82"/>
      <c r="G9" s="98"/>
      <c r="H9" s="98"/>
      <c r="I9" s="82"/>
      <c r="J9" s="98"/>
      <c r="K9" s="98"/>
    </row>
    <row r="10" spans="1:11" x14ac:dyDescent="0.3">
      <c r="A10" s="468"/>
      <c r="B10" t="s">
        <v>7</v>
      </c>
      <c r="D10" s="29"/>
      <c r="E10" s="86"/>
      <c r="F10" s="29"/>
      <c r="G10" s="86"/>
      <c r="H10" s="86"/>
      <c r="I10" s="29"/>
      <c r="J10" s="86"/>
      <c r="K10" s="86"/>
    </row>
    <row r="11" spans="1:11" x14ac:dyDescent="0.3">
      <c r="A11" s="129" t="s">
        <v>207</v>
      </c>
      <c r="B11" s="1" t="s">
        <v>205</v>
      </c>
      <c r="C11" s="1"/>
      <c r="D11" s="82"/>
      <c r="E11" s="98"/>
      <c r="F11" s="82"/>
      <c r="G11" s="98"/>
      <c r="H11" s="98"/>
      <c r="I11" s="82"/>
      <c r="J11" s="98"/>
      <c r="K11" s="98"/>
    </row>
    <row r="12" spans="1:11" x14ac:dyDescent="0.3">
      <c r="A12" s="129"/>
      <c r="B12" s="1" t="s">
        <v>206</v>
      </c>
      <c r="C12" s="1"/>
      <c r="D12" s="82"/>
      <c r="E12" s="98"/>
      <c r="F12" s="82"/>
      <c r="G12" s="98"/>
      <c r="H12" s="98"/>
      <c r="I12" s="82"/>
      <c r="J12" s="98"/>
      <c r="K12" s="98"/>
    </row>
    <row r="13" spans="1:11" x14ac:dyDescent="0.3">
      <c r="A13" t="s">
        <v>18</v>
      </c>
      <c r="B13" t="s">
        <v>7</v>
      </c>
      <c r="D13" s="29"/>
      <c r="E13" s="86"/>
      <c r="F13" s="29"/>
      <c r="G13" s="86"/>
      <c r="H13" s="86"/>
      <c r="I13" s="28"/>
      <c r="J13" s="86"/>
      <c r="K13" s="86"/>
    </row>
    <row r="16" spans="1:11" x14ac:dyDescent="0.3">
      <c r="D16" s="448"/>
      <c r="E16" s="448"/>
      <c r="F16" s="448"/>
      <c r="G16" s="448"/>
      <c r="H16" s="448"/>
      <c r="I16" s="448"/>
      <c r="J16" s="448"/>
      <c r="K16" s="448"/>
    </row>
    <row r="17" spans="1:13" x14ac:dyDescent="0.3">
      <c r="D17" s="58"/>
      <c r="E17" s="31"/>
      <c r="F17" s="58"/>
      <c r="G17" s="31"/>
      <c r="H17" s="54"/>
      <c r="I17" s="58"/>
      <c r="J17" s="31"/>
      <c r="K17" s="54"/>
    </row>
    <row r="18" spans="1:13" x14ac:dyDescent="0.3">
      <c r="D18" s="29"/>
      <c r="E18" s="30"/>
      <c r="F18" s="29"/>
      <c r="G18" s="30"/>
      <c r="H18" s="30"/>
      <c r="I18" s="29"/>
      <c r="J18" s="30"/>
      <c r="K18" s="30"/>
    </row>
    <row r="19" spans="1:13" x14ac:dyDescent="0.3">
      <c r="A19" t="s">
        <v>158</v>
      </c>
      <c r="B19" t="s">
        <v>205</v>
      </c>
      <c r="D19" s="63"/>
      <c r="E19" s="59"/>
      <c r="F19" s="63"/>
      <c r="G19" s="59"/>
      <c r="H19" s="59"/>
      <c r="I19" s="63"/>
      <c r="J19" s="66"/>
      <c r="K19" s="59"/>
      <c r="L19" s="30"/>
      <c r="M19" s="30"/>
    </row>
    <row r="20" spans="1:13" x14ac:dyDescent="0.3">
      <c r="B20" t="s">
        <v>206</v>
      </c>
      <c r="D20" s="63"/>
      <c r="E20" s="59"/>
      <c r="F20" s="63"/>
      <c r="G20" s="59"/>
      <c r="H20" s="59"/>
      <c r="I20" s="63"/>
      <c r="J20" s="66"/>
      <c r="K20" s="59"/>
      <c r="L20" s="30"/>
    </row>
    <row r="21" spans="1:13" x14ac:dyDescent="0.3">
      <c r="B21" t="s">
        <v>78</v>
      </c>
      <c r="D21" s="63"/>
      <c r="E21" s="59"/>
      <c r="F21" s="63"/>
      <c r="G21" s="59"/>
      <c r="H21" s="59"/>
      <c r="I21" s="63"/>
      <c r="J21" s="59"/>
      <c r="K21" s="59"/>
      <c r="L21" s="30"/>
    </row>
    <row r="22" spans="1:13" s="2" customFormat="1" x14ac:dyDescent="0.3">
      <c r="B22" s="2" t="s">
        <v>7</v>
      </c>
      <c r="D22" s="70"/>
      <c r="E22" s="71"/>
      <c r="F22" s="70"/>
      <c r="G22" s="71"/>
      <c r="H22" s="71"/>
      <c r="I22" s="70"/>
      <c r="J22" s="71"/>
      <c r="K22" s="71"/>
      <c r="L22" s="30"/>
    </row>
    <row r="23" spans="1:13" x14ac:dyDescent="0.3">
      <c r="A23" t="s">
        <v>48</v>
      </c>
      <c r="B23" t="s">
        <v>205</v>
      </c>
      <c r="D23" s="63"/>
      <c r="E23" s="59"/>
      <c r="F23" s="63"/>
      <c r="G23" s="59"/>
      <c r="H23" s="59"/>
      <c r="I23" s="63"/>
      <c r="J23" s="66"/>
      <c r="K23" s="59"/>
      <c r="L23" s="30"/>
    </row>
    <row r="24" spans="1:13" x14ac:dyDescent="0.3">
      <c r="B24" t="s">
        <v>206</v>
      </c>
      <c r="D24" s="63"/>
      <c r="E24" s="59"/>
      <c r="F24" s="63"/>
      <c r="G24" s="59"/>
      <c r="H24" s="59"/>
      <c r="I24" s="63"/>
      <c r="J24" s="66"/>
      <c r="K24" s="59"/>
      <c r="L24" s="30"/>
    </row>
    <row r="25" spans="1:13" x14ac:dyDescent="0.3">
      <c r="B25" t="s">
        <v>78</v>
      </c>
      <c r="D25" s="63"/>
      <c r="E25" s="59"/>
      <c r="F25" s="63"/>
      <c r="G25" s="59"/>
      <c r="H25" s="59"/>
      <c r="I25" s="63"/>
      <c r="J25" s="59"/>
      <c r="K25" s="59"/>
      <c r="L25" s="30"/>
    </row>
    <row r="26" spans="1:13" s="2" customFormat="1" x14ac:dyDescent="0.3">
      <c r="B26" s="2" t="s">
        <v>7</v>
      </c>
      <c r="D26" s="70"/>
      <c r="E26" s="71"/>
      <c r="F26" s="70"/>
      <c r="G26" s="71"/>
      <c r="H26" s="71"/>
      <c r="I26" s="70"/>
      <c r="J26" s="71"/>
      <c r="K26" s="71"/>
      <c r="L26" s="30"/>
    </row>
    <row r="27" spans="1:13" x14ac:dyDescent="0.3">
      <c r="A27" t="s">
        <v>49</v>
      </c>
      <c r="B27" t="s">
        <v>205</v>
      </c>
      <c r="D27" s="63"/>
      <c r="E27" s="59"/>
      <c r="F27" s="63"/>
      <c r="G27" s="59"/>
      <c r="H27" s="59"/>
      <c r="I27" s="63"/>
      <c r="J27" s="66"/>
      <c r="K27" s="59"/>
      <c r="L27" s="30"/>
    </row>
    <row r="28" spans="1:13" x14ac:dyDescent="0.3">
      <c r="B28" t="s">
        <v>206</v>
      </c>
      <c r="D28" s="63"/>
      <c r="E28" s="59"/>
      <c r="F28" s="63"/>
      <c r="G28" s="59"/>
      <c r="H28" s="59"/>
      <c r="I28" s="63"/>
      <c r="J28" s="66"/>
      <c r="K28" s="59"/>
      <c r="L28" s="30"/>
    </row>
    <row r="29" spans="1:13" x14ac:dyDescent="0.3">
      <c r="B29" t="s">
        <v>78</v>
      </c>
      <c r="D29" s="63"/>
      <c r="E29" s="59"/>
      <c r="F29" s="63"/>
      <c r="G29" s="59"/>
      <c r="H29" s="59"/>
      <c r="I29" s="63"/>
      <c r="J29" s="59"/>
      <c r="K29" s="59"/>
      <c r="L29" s="30"/>
    </row>
    <row r="30" spans="1:13" s="2" customFormat="1" x14ac:dyDescent="0.3">
      <c r="B30" s="2" t="s">
        <v>7</v>
      </c>
      <c r="D30" s="70"/>
      <c r="E30" s="71"/>
      <c r="F30" s="70"/>
      <c r="G30" s="71"/>
      <c r="H30" s="71"/>
      <c r="I30" s="70"/>
      <c r="J30" s="71"/>
      <c r="K30" s="71"/>
      <c r="L30" s="30"/>
    </row>
    <row r="31" spans="1:13" x14ac:dyDescent="0.3">
      <c r="A31" t="s">
        <v>50</v>
      </c>
      <c r="B31" t="s">
        <v>205</v>
      </c>
      <c r="D31" s="63"/>
      <c r="E31" s="59"/>
      <c r="F31" s="63"/>
      <c r="G31" s="59"/>
      <c r="H31" s="59"/>
      <c r="I31" s="63"/>
      <c r="J31" s="66"/>
      <c r="K31" s="59"/>
      <c r="L31" s="30"/>
    </row>
    <row r="32" spans="1:13" x14ac:dyDescent="0.3">
      <c r="B32" t="s">
        <v>206</v>
      </c>
      <c r="D32" s="63"/>
      <c r="E32" s="59"/>
      <c r="F32" s="63"/>
      <c r="G32" s="59"/>
      <c r="H32" s="59"/>
      <c r="I32" s="63"/>
      <c r="J32" s="66"/>
      <c r="K32" s="59"/>
      <c r="L32" s="30"/>
    </row>
    <row r="33" spans="1:12" x14ac:dyDescent="0.3">
      <c r="B33" t="s">
        <v>78</v>
      </c>
      <c r="D33" s="63"/>
      <c r="E33" s="59"/>
      <c r="F33" s="63"/>
      <c r="G33" s="59"/>
      <c r="H33" s="59"/>
      <c r="I33" s="63"/>
      <c r="J33" s="59"/>
      <c r="K33" s="59"/>
      <c r="L33" s="30"/>
    </row>
    <row r="34" spans="1:12" s="2" customFormat="1" x14ac:dyDescent="0.3">
      <c r="B34" s="2" t="s">
        <v>7</v>
      </c>
      <c r="D34" s="70"/>
      <c r="E34" s="71"/>
      <c r="F34" s="70"/>
      <c r="G34" s="71"/>
      <c r="H34" s="71"/>
      <c r="I34" s="70"/>
      <c r="J34" s="71"/>
      <c r="K34" s="71"/>
      <c r="L34" s="30"/>
    </row>
    <row r="35" spans="1:12" x14ac:dyDescent="0.3">
      <c r="A35" t="s">
        <v>51</v>
      </c>
      <c r="B35" t="s">
        <v>205</v>
      </c>
      <c r="D35" s="29"/>
      <c r="E35" s="30"/>
      <c r="F35" s="29"/>
      <c r="G35" s="30"/>
      <c r="H35" s="30"/>
      <c r="I35" s="29"/>
      <c r="J35" s="67"/>
      <c r="K35" s="30"/>
      <c r="L35" s="30"/>
    </row>
    <row r="36" spans="1:12" x14ac:dyDescent="0.3">
      <c r="B36" t="s">
        <v>206</v>
      </c>
      <c r="D36" s="29"/>
      <c r="E36" s="30"/>
      <c r="F36" s="29"/>
      <c r="G36" s="30"/>
      <c r="H36" s="30"/>
      <c r="I36" s="29"/>
      <c r="J36" s="67"/>
      <c r="K36" s="30"/>
      <c r="L36" s="30"/>
    </row>
    <row r="37" spans="1:12" x14ac:dyDescent="0.3">
      <c r="B37" t="s">
        <v>78</v>
      </c>
      <c r="D37" s="29"/>
      <c r="E37" s="30"/>
      <c r="F37" s="29"/>
      <c r="G37" s="30"/>
      <c r="H37" s="30"/>
      <c r="I37" s="29"/>
      <c r="J37" s="30"/>
      <c r="K37" s="30"/>
      <c r="L37" s="30"/>
    </row>
    <row r="38" spans="1:12" s="2" customFormat="1" x14ac:dyDescent="0.3">
      <c r="B38" s="2" t="s">
        <v>7</v>
      </c>
      <c r="D38" s="28"/>
      <c r="E38" s="72"/>
      <c r="F38" s="28"/>
      <c r="G38" s="72"/>
      <c r="H38" s="72"/>
      <c r="I38" s="28"/>
      <c r="J38" s="72"/>
      <c r="K38" s="72"/>
    </row>
    <row r="39" spans="1:12" x14ac:dyDescent="0.3">
      <c r="A39" t="s">
        <v>52</v>
      </c>
      <c r="B39" t="s">
        <v>208</v>
      </c>
      <c r="D39" s="29"/>
      <c r="E39" s="30"/>
      <c r="F39" s="29"/>
      <c r="G39" s="30"/>
      <c r="H39" s="30"/>
      <c r="I39" s="29"/>
      <c r="J39" s="30"/>
      <c r="K39" s="30"/>
    </row>
    <row r="40" spans="1:12" x14ac:dyDescent="0.3">
      <c r="B40" t="s">
        <v>209</v>
      </c>
      <c r="D40" s="29"/>
      <c r="E40" s="30"/>
      <c r="F40" s="29"/>
      <c r="G40" s="30"/>
      <c r="H40" s="30"/>
      <c r="I40" s="29"/>
      <c r="J40" s="30"/>
      <c r="K40" s="30"/>
    </row>
    <row r="41" spans="1:12" x14ac:dyDescent="0.3">
      <c r="D41" s="29"/>
      <c r="E41" s="30"/>
      <c r="F41" s="29"/>
      <c r="G41" s="30"/>
      <c r="H41" s="30"/>
      <c r="I41" s="29"/>
      <c r="J41" s="30"/>
      <c r="K41" s="30"/>
    </row>
    <row r="42" spans="1:12" x14ac:dyDescent="0.3">
      <c r="A42" t="s">
        <v>210</v>
      </c>
      <c r="D42" s="448"/>
      <c r="E42" s="448"/>
      <c r="F42" s="448"/>
      <c r="G42" s="448"/>
      <c r="H42" s="448"/>
      <c r="I42" s="448"/>
      <c r="J42" s="448"/>
      <c r="K42" s="448"/>
    </row>
    <row r="43" spans="1:12" x14ac:dyDescent="0.3">
      <c r="A43" t="s">
        <v>64</v>
      </c>
      <c r="B43" t="s">
        <v>21</v>
      </c>
      <c r="C43" t="s">
        <v>204</v>
      </c>
      <c r="D43" s="58"/>
      <c r="E43" s="31"/>
      <c r="F43" s="58"/>
      <c r="G43" s="31"/>
      <c r="H43" s="54"/>
      <c r="I43" s="58"/>
      <c r="J43" s="31"/>
      <c r="K43" s="54"/>
    </row>
    <row r="44" spans="1:12" x14ac:dyDescent="0.3">
      <c r="A44" t="s">
        <v>5</v>
      </c>
      <c r="B44" s="2" t="s">
        <v>211</v>
      </c>
      <c r="C44" s="96" t="s">
        <v>205</v>
      </c>
      <c r="D44" s="28"/>
      <c r="E44" s="97"/>
      <c r="F44" s="28"/>
      <c r="G44" s="97"/>
      <c r="H44" s="97"/>
      <c r="I44" s="28"/>
      <c r="J44" s="97"/>
      <c r="K44" s="97"/>
    </row>
    <row r="45" spans="1:12" x14ac:dyDescent="0.3">
      <c r="B45" s="2" t="s">
        <v>211</v>
      </c>
      <c r="C45" s="96" t="s">
        <v>206</v>
      </c>
      <c r="D45" s="28"/>
      <c r="E45" s="97"/>
      <c r="F45" s="28"/>
      <c r="G45" s="97"/>
      <c r="H45" s="97"/>
      <c r="I45" s="28"/>
      <c r="J45" s="97"/>
      <c r="K45" s="97"/>
    </row>
    <row r="46" spans="1:12" hidden="1" x14ac:dyDescent="0.3">
      <c r="B46" t="s">
        <v>211</v>
      </c>
      <c r="C46" t="s">
        <v>78</v>
      </c>
      <c r="D46" s="29"/>
      <c r="E46" s="86"/>
      <c r="F46" s="29"/>
      <c r="G46" s="86"/>
      <c r="H46" s="86"/>
      <c r="I46" s="29"/>
      <c r="J46" s="86"/>
      <c r="K46" s="86"/>
    </row>
    <row r="47" spans="1:12" hidden="1" x14ac:dyDescent="0.3">
      <c r="B47" t="s">
        <v>212</v>
      </c>
      <c r="C47" t="s">
        <v>213</v>
      </c>
      <c r="E47" s="86"/>
      <c r="G47" s="86"/>
      <c r="H47" s="86"/>
      <c r="J47" s="86"/>
      <c r="K47" s="86"/>
    </row>
    <row r="48" spans="1:12" hidden="1" x14ac:dyDescent="0.3">
      <c r="B48" t="s">
        <v>212</v>
      </c>
      <c r="C48" t="s">
        <v>214</v>
      </c>
      <c r="E48" s="86"/>
      <c r="G48" s="86"/>
      <c r="H48" s="86"/>
      <c r="J48" s="86"/>
      <c r="K48" s="86"/>
    </row>
    <row r="49" spans="1:11" hidden="1" x14ac:dyDescent="0.3">
      <c r="B49" t="s">
        <v>212</v>
      </c>
      <c r="C49" t="s">
        <v>78</v>
      </c>
      <c r="E49" s="86"/>
      <c r="G49" s="86"/>
      <c r="H49" s="86"/>
      <c r="J49" s="86"/>
      <c r="K49" s="86"/>
    </row>
    <row r="50" spans="1:11" hidden="1" x14ac:dyDescent="0.3">
      <c r="B50" t="s">
        <v>215</v>
      </c>
      <c r="C50" t="s">
        <v>213</v>
      </c>
      <c r="E50" s="86"/>
      <c r="G50" s="86"/>
      <c r="H50" s="86"/>
      <c r="J50" s="86"/>
      <c r="K50" s="86"/>
    </row>
    <row r="51" spans="1:11" hidden="1" x14ac:dyDescent="0.3">
      <c r="B51" t="s">
        <v>215</v>
      </c>
      <c r="C51" t="s">
        <v>214</v>
      </c>
      <c r="E51" s="86"/>
      <c r="G51" s="86"/>
      <c r="H51" s="86"/>
      <c r="J51" s="86"/>
      <c r="K51" s="86"/>
    </row>
    <row r="52" spans="1:11" hidden="1" x14ac:dyDescent="0.3">
      <c r="B52" t="s">
        <v>215</v>
      </c>
      <c r="C52" t="s">
        <v>78</v>
      </c>
      <c r="E52" s="86"/>
      <c r="G52" s="86"/>
      <c r="H52" s="86"/>
      <c r="J52" s="86"/>
      <c r="K52" s="86"/>
    </row>
    <row r="53" spans="1:11" x14ac:dyDescent="0.3">
      <c r="B53" t="s">
        <v>216</v>
      </c>
      <c r="C53" s="1" t="s">
        <v>205</v>
      </c>
      <c r="D53" s="29"/>
      <c r="E53" s="86"/>
      <c r="F53" s="29"/>
      <c r="G53" s="86"/>
      <c r="H53" s="86"/>
      <c r="I53" s="29"/>
      <c r="J53" s="86"/>
      <c r="K53" s="86"/>
    </row>
    <row r="54" spans="1:11" x14ac:dyDescent="0.3">
      <c r="B54" t="s">
        <v>216</v>
      </c>
      <c r="C54" s="1" t="s">
        <v>206</v>
      </c>
      <c r="D54" s="29"/>
      <c r="E54" s="86"/>
      <c r="F54" s="29"/>
      <c r="G54" s="86"/>
      <c r="H54" s="86"/>
      <c r="I54" s="29"/>
      <c r="J54" s="86"/>
      <c r="K54" s="86"/>
    </row>
    <row r="55" spans="1:11" hidden="1" x14ac:dyDescent="0.3">
      <c r="B55" t="s">
        <v>216</v>
      </c>
      <c r="C55" t="s">
        <v>78</v>
      </c>
      <c r="D55" s="29"/>
      <c r="E55" s="86"/>
      <c r="F55" s="29"/>
      <c r="G55" s="86"/>
      <c r="H55" s="86"/>
      <c r="I55" s="29"/>
      <c r="J55" s="86"/>
      <c r="K55" s="86"/>
    </row>
    <row r="56" spans="1:11" hidden="1" x14ac:dyDescent="0.3">
      <c r="B56" t="s">
        <v>217</v>
      </c>
      <c r="C56" t="s">
        <v>213</v>
      </c>
      <c r="E56" s="86"/>
      <c r="G56" s="86"/>
      <c r="H56" s="86"/>
      <c r="K56" s="86"/>
    </row>
    <row r="57" spans="1:11" hidden="1" x14ac:dyDescent="0.3">
      <c r="B57" t="s">
        <v>217</v>
      </c>
      <c r="C57" t="s">
        <v>214</v>
      </c>
      <c r="G57" s="86"/>
      <c r="K57" s="86"/>
    </row>
    <row r="58" spans="1:11" x14ac:dyDescent="0.3">
      <c r="B58" s="2" t="s">
        <v>218</v>
      </c>
      <c r="C58" s="96" t="s">
        <v>205</v>
      </c>
      <c r="D58" s="28"/>
      <c r="E58" s="97"/>
      <c r="F58" s="28"/>
      <c r="G58" s="97"/>
      <c r="H58" s="97"/>
      <c r="I58" s="28"/>
      <c r="J58" s="97"/>
      <c r="K58" s="97"/>
    </row>
    <row r="59" spans="1:11" x14ac:dyDescent="0.3">
      <c r="B59" s="2" t="s">
        <v>218</v>
      </c>
      <c r="C59" s="96" t="s">
        <v>206</v>
      </c>
      <c r="D59" s="28"/>
      <c r="E59" s="97"/>
      <c r="F59" s="28"/>
      <c r="G59" s="97"/>
      <c r="H59" s="97"/>
      <c r="I59" s="28"/>
      <c r="J59" s="97"/>
      <c r="K59" s="97"/>
    </row>
    <row r="60" spans="1:11" hidden="1" x14ac:dyDescent="0.3">
      <c r="B60" t="s">
        <v>218</v>
      </c>
      <c r="C60" t="s">
        <v>78</v>
      </c>
      <c r="E60" s="86"/>
      <c r="G60" s="86"/>
      <c r="H60" s="86"/>
      <c r="J60" s="86"/>
      <c r="K60" s="86"/>
    </row>
    <row r="61" spans="1:11" x14ac:dyDescent="0.3">
      <c r="B61" t="s">
        <v>219</v>
      </c>
      <c r="C61" s="1" t="s">
        <v>205</v>
      </c>
      <c r="D61" s="29"/>
      <c r="E61" s="86"/>
      <c r="F61" s="29"/>
      <c r="G61" s="86"/>
      <c r="H61" s="86"/>
      <c r="I61" s="29"/>
      <c r="J61" s="86"/>
      <c r="K61" s="86"/>
    </row>
    <row r="62" spans="1:11" x14ac:dyDescent="0.3">
      <c r="B62" t="s">
        <v>219</v>
      </c>
      <c r="C62" s="1" t="s">
        <v>206</v>
      </c>
      <c r="D62" s="29"/>
      <c r="E62" s="86"/>
      <c r="F62" s="29"/>
      <c r="G62" s="86"/>
      <c r="H62" s="86"/>
      <c r="I62" s="29"/>
      <c r="J62" s="86"/>
      <c r="K62" s="86"/>
    </row>
    <row r="63" spans="1:11" hidden="1" x14ac:dyDescent="0.3">
      <c r="B63" t="s">
        <v>219</v>
      </c>
      <c r="C63" t="s">
        <v>78</v>
      </c>
      <c r="D63" s="29"/>
      <c r="E63" s="86"/>
      <c r="F63" s="29"/>
      <c r="G63" s="86"/>
      <c r="H63" s="86"/>
      <c r="I63" s="29"/>
      <c r="J63" s="86"/>
      <c r="K63" s="86"/>
    </row>
    <row r="64" spans="1:11" x14ac:dyDescent="0.3">
      <c r="A64" s="2"/>
      <c r="B64" s="2" t="s">
        <v>7</v>
      </c>
      <c r="C64" s="2" t="s">
        <v>7</v>
      </c>
      <c r="D64" s="28"/>
      <c r="E64" s="97"/>
      <c r="F64" s="28"/>
      <c r="G64" s="97"/>
      <c r="H64" s="97"/>
      <c r="I64" s="28"/>
      <c r="J64" s="97"/>
      <c r="K64" s="97"/>
    </row>
    <row r="65" spans="1:11" x14ac:dyDescent="0.3">
      <c r="A65" t="s">
        <v>6</v>
      </c>
      <c r="B65" t="s">
        <v>211</v>
      </c>
      <c r="C65" s="1" t="s">
        <v>205</v>
      </c>
      <c r="D65" s="29"/>
      <c r="E65" s="86"/>
      <c r="F65" s="29"/>
      <c r="G65" s="86"/>
      <c r="H65" s="86"/>
      <c r="I65" s="29"/>
      <c r="J65" s="86"/>
      <c r="K65" s="86"/>
    </row>
    <row r="66" spans="1:11" x14ac:dyDescent="0.3">
      <c r="B66" t="s">
        <v>211</v>
      </c>
      <c r="C66" s="1" t="s">
        <v>206</v>
      </c>
      <c r="D66" s="29"/>
      <c r="E66" s="86"/>
      <c r="F66" s="29"/>
      <c r="G66" s="86"/>
      <c r="H66" s="86"/>
      <c r="I66" s="29"/>
      <c r="J66" s="86"/>
      <c r="K66" s="86"/>
    </row>
    <row r="67" spans="1:11" hidden="1" x14ac:dyDescent="0.3">
      <c r="B67" t="s">
        <v>211</v>
      </c>
      <c r="C67" t="s">
        <v>78</v>
      </c>
      <c r="D67" s="29"/>
      <c r="E67" s="86"/>
      <c r="F67" s="29"/>
      <c r="G67" s="86"/>
      <c r="H67" s="86"/>
      <c r="I67" s="29"/>
      <c r="J67" s="86"/>
      <c r="K67" s="86"/>
    </row>
    <row r="68" spans="1:11" hidden="1" x14ac:dyDescent="0.3">
      <c r="B68" t="s">
        <v>212</v>
      </c>
      <c r="C68" t="s">
        <v>213</v>
      </c>
      <c r="E68" s="86"/>
      <c r="G68" s="86"/>
      <c r="H68" s="86"/>
      <c r="I68" s="29"/>
      <c r="J68" s="86"/>
      <c r="K68" s="86"/>
    </row>
    <row r="69" spans="1:11" hidden="1" x14ac:dyDescent="0.3">
      <c r="B69" t="s">
        <v>212</v>
      </c>
      <c r="C69" t="s">
        <v>214</v>
      </c>
      <c r="E69" s="86"/>
      <c r="G69" s="86"/>
      <c r="H69" s="86"/>
      <c r="J69" s="86"/>
      <c r="K69" s="86"/>
    </row>
    <row r="70" spans="1:11" hidden="1" x14ac:dyDescent="0.3">
      <c r="B70" t="s">
        <v>212</v>
      </c>
      <c r="C70" t="s">
        <v>78</v>
      </c>
      <c r="E70" s="86"/>
      <c r="G70" s="86"/>
      <c r="H70" s="86"/>
      <c r="J70" s="86"/>
      <c r="K70" s="86"/>
    </row>
    <row r="71" spans="1:11" hidden="1" x14ac:dyDescent="0.3">
      <c r="B71" t="s">
        <v>215</v>
      </c>
      <c r="C71" t="s">
        <v>213</v>
      </c>
      <c r="E71" s="86"/>
      <c r="G71" s="86"/>
      <c r="H71" s="86"/>
      <c r="J71" s="86"/>
      <c r="K71" s="86"/>
    </row>
    <row r="72" spans="1:11" hidden="1" x14ac:dyDescent="0.3">
      <c r="B72" t="s">
        <v>215</v>
      </c>
      <c r="C72" t="s">
        <v>214</v>
      </c>
      <c r="E72" s="86"/>
      <c r="G72" s="86"/>
      <c r="H72" s="86"/>
      <c r="J72" s="86"/>
      <c r="K72" s="86"/>
    </row>
    <row r="73" spans="1:11" hidden="1" x14ac:dyDescent="0.3">
      <c r="B73" t="s">
        <v>215</v>
      </c>
      <c r="C73" t="s">
        <v>78</v>
      </c>
      <c r="E73" s="86"/>
      <c r="G73" s="86"/>
      <c r="H73" s="86"/>
      <c r="J73" s="86"/>
      <c r="K73" s="86"/>
    </row>
    <row r="74" spans="1:11" x14ac:dyDescent="0.3">
      <c r="B74" s="2" t="s">
        <v>216</v>
      </c>
      <c r="C74" s="96" t="s">
        <v>205</v>
      </c>
      <c r="D74" s="28"/>
      <c r="E74" s="97"/>
      <c r="F74" s="28"/>
      <c r="G74" s="97"/>
      <c r="H74" s="97"/>
      <c r="I74" s="28"/>
      <c r="J74" s="97"/>
      <c r="K74" s="97"/>
    </row>
    <row r="75" spans="1:11" x14ac:dyDescent="0.3">
      <c r="B75" s="2" t="s">
        <v>216</v>
      </c>
      <c r="C75" s="96" t="s">
        <v>206</v>
      </c>
      <c r="D75" s="28"/>
      <c r="E75" s="97"/>
      <c r="F75" s="28"/>
      <c r="G75" s="97"/>
      <c r="H75" s="97"/>
      <c r="I75" s="28"/>
      <c r="J75" s="97"/>
      <c r="K75" s="97"/>
    </row>
    <row r="76" spans="1:11" hidden="1" x14ac:dyDescent="0.3">
      <c r="B76" t="s">
        <v>216</v>
      </c>
      <c r="C76" t="s">
        <v>78</v>
      </c>
      <c r="D76" s="29"/>
      <c r="E76" s="86"/>
      <c r="F76" s="29"/>
      <c r="G76" s="86"/>
      <c r="H76" s="86"/>
      <c r="I76" s="29"/>
      <c r="J76" s="86"/>
      <c r="K76" s="86"/>
    </row>
    <row r="77" spans="1:11" hidden="1" x14ac:dyDescent="0.3">
      <c r="B77" t="s">
        <v>217</v>
      </c>
      <c r="C77" t="s">
        <v>213</v>
      </c>
      <c r="G77" s="86"/>
      <c r="K77" s="86"/>
    </row>
    <row r="78" spans="1:11" hidden="1" x14ac:dyDescent="0.3">
      <c r="B78" t="s">
        <v>217</v>
      </c>
      <c r="C78" t="s">
        <v>78</v>
      </c>
      <c r="E78" s="86"/>
      <c r="H78" s="86"/>
    </row>
    <row r="79" spans="1:11" x14ac:dyDescent="0.3">
      <c r="B79" t="s">
        <v>218</v>
      </c>
      <c r="C79" s="1" t="s">
        <v>205</v>
      </c>
      <c r="D79" s="29"/>
      <c r="E79" s="86"/>
      <c r="F79" s="29"/>
      <c r="G79" s="86"/>
      <c r="H79" s="86"/>
      <c r="I79" s="29"/>
      <c r="J79" s="86"/>
      <c r="K79" s="86"/>
    </row>
    <row r="80" spans="1:11" x14ac:dyDescent="0.3">
      <c r="B80" t="s">
        <v>218</v>
      </c>
      <c r="C80" s="1" t="s">
        <v>206</v>
      </c>
      <c r="D80" s="29"/>
      <c r="E80" s="86"/>
      <c r="F80" s="29"/>
      <c r="G80" s="86"/>
      <c r="H80" s="86"/>
      <c r="I80" s="29"/>
      <c r="J80" s="86"/>
      <c r="K80" s="86"/>
    </row>
    <row r="81" spans="1:11" hidden="1" x14ac:dyDescent="0.3">
      <c r="B81" t="s">
        <v>218</v>
      </c>
      <c r="C81" t="s">
        <v>78</v>
      </c>
      <c r="D81" s="29"/>
      <c r="E81" s="86"/>
      <c r="F81" s="29"/>
      <c r="G81" s="86"/>
      <c r="H81" s="86"/>
      <c r="I81" s="29"/>
      <c r="J81" s="86"/>
      <c r="K81" s="86"/>
    </row>
    <row r="82" spans="1:11" x14ac:dyDescent="0.3">
      <c r="B82" s="2" t="s">
        <v>219</v>
      </c>
      <c r="C82" s="96" t="s">
        <v>205</v>
      </c>
      <c r="D82" s="28"/>
      <c r="E82" s="97"/>
      <c r="F82" s="28"/>
      <c r="G82" s="97"/>
      <c r="H82" s="97"/>
      <c r="I82" s="28"/>
      <c r="J82" s="97"/>
      <c r="K82" s="97"/>
    </row>
    <row r="83" spans="1:11" x14ac:dyDescent="0.3">
      <c r="B83" s="2" t="s">
        <v>219</v>
      </c>
      <c r="C83" s="96" t="s">
        <v>206</v>
      </c>
      <c r="D83" s="28"/>
      <c r="E83" s="97"/>
      <c r="F83" s="28"/>
      <c r="G83" s="97"/>
      <c r="H83" s="97"/>
      <c r="I83" s="28"/>
      <c r="J83" s="97"/>
      <c r="K83" s="97"/>
    </row>
    <row r="84" spans="1:11" hidden="1" x14ac:dyDescent="0.3">
      <c r="B84" t="s">
        <v>219</v>
      </c>
      <c r="C84" t="s">
        <v>78</v>
      </c>
      <c r="D84" s="29"/>
      <c r="E84" s="86"/>
      <c r="F84" s="29"/>
      <c r="G84" s="86"/>
      <c r="H84" s="86"/>
      <c r="I84" s="29"/>
      <c r="J84" s="86"/>
      <c r="K84" s="86"/>
    </row>
    <row r="85" spans="1:11" x14ac:dyDescent="0.3">
      <c r="A85" s="2"/>
      <c r="B85" s="2" t="s">
        <v>7</v>
      </c>
      <c r="C85" s="2" t="s">
        <v>7</v>
      </c>
      <c r="D85" s="28"/>
      <c r="E85" s="97"/>
      <c r="F85" s="28"/>
      <c r="G85" s="97"/>
      <c r="H85" s="97"/>
      <c r="I85" s="28"/>
      <c r="J85" s="97"/>
      <c r="K85" s="97"/>
    </row>
    <row r="86" spans="1:11" x14ac:dyDescent="0.3">
      <c r="A86" s="2" t="s">
        <v>18</v>
      </c>
      <c r="B86" s="2" t="s">
        <v>7</v>
      </c>
      <c r="C86" s="2" t="s">
        <v>7</v>
      </c>
      <c r="D86" s="28"/>
      <c r="E86" s="97"/>
      <c r="F86" s="28"/>
      <c r="G86" s="97"/>
      <c r="H86" s="97"/>
      <c r="I86" s="28"/>
      <c r="J86" s="97"/>
      <c r="K86" s="97"/>
    </row>
    <row r="90" spans="1:11" x14ac:dyDescent="0.3">
      <c r="A90" s="1" t="s">
        <v>220</v>
      </c>
      <c r="D90" s="448"/>
      <c r="E90" s="448"/>
      <c r="F90" s="448"/>
      <c r="G90" s="448"/>
      <c r="H90" s="448"/>
      <c r="I90" s="448"/>
      <c r="J90" s="448"/>
      <c r="K90" s="448"/>
    </row>
    <row r="91" spans="1:11" x14ac:dyDescent="0.3">
      <c r="A91" t="s">
        <v>64</v>
      </c>
      <c r="B91" t="s">
        <v>221</v>
      </c>
      <c r="D91" s="58"/>
      <c r="E91" s="31"/>
      <c r="F91" s="58"/>
      <c r="G91" s="31"/>
      <c r="H91" s="54"/>
      <c r="I91" s="58"/>
      <c r="J91" s="31"/>
      <c r="K91" s="54"/>
    </row>
    <row r="92" spans="1:11" x14ac:dyDescent="0.3">
      <c r="A92" s="468" t="s">
        <v>5</v>
      </c>
      <c r="B92" t="s">
        <v>222</v>
      </c>
      <c r="D92" s="92"/>
      <c r="E92" s="86"/>
      <c r="F92" s="92"/>
      <c r="G92" s="86"/>
      <c r="H92" s="86"/>
      <c r="I92" s="92"/>
      <c r="J92" s="86"/>
      <c r="K92" s="86"/>
    </row>
    <row r="93" spans="1:11" x14ac:dyDescent="0.3">
      <c r="A93" s="468"/>
      <c r="B93" t="s">
        <v>223</v>
      </c>
      <c r="D93" s="29"/>
      <c r="E93" s="86"/>
      <c r="F93" s="29"/>
      <c r="G93" s="86"/>
      <c r="H93" s="86"/>
      <c r="I93" s="29"/>
      <c r="J93" s="86"/>
      <c r="K93" s="86"/>
    </row>
    <row r="94" spans="1:11" x14ac:dyDescent="0.3">
      <c r="A94" s="468"/>
      <c r="B94" t="s">
        <v>7</v>
      </c>
      <c r="D94" s="29"/>
      <c r="E94" s="86"/>
      <c r="F94" s="29"/>
      <c r="G94" s="86"/>
      <c r="H94" s="86"/>
      <c r="I94" s="29"/>
      <c r="J94" s="86"/>
      <c r="K94" s="86"/>
    </row>
    <row r="95" spans="1:11" x14ac:dyDescent="0.3">
      <c r="A95" s="468" t="s">
        <v>6</v>
      </c>
      <c r="B95" t="s">
        <v>222</v>
      </c>
      <c r="D95" s="92"/>
      <c r="E95" s="86"/>
      <c r="F95" s="92"/>
      <c r="G95" s="86"/>
      <c r="H95" s="86"/>
      <c r="I95" s="92"/>
      <c r="J95" s="86"/>
      <c r="K95" s="86"/>
    </row>
    <row r="96" spans="1:11" x14ac:dyDescent="0.3">
      <c r="A96" s="468"/>
      <c r="B96" t="s">
        <v>223</v>
      </c>
      <c r="D96" s="29"/>
      <c r="E96" s="86"/>
      <c r="F96" s="29"/>
      <c r="G96" s="86"/>
      <c r="H96" s="86"/>
      <c r="I96" s="29"/>
      <c r="J96" s="86"/>
      <c r="K96" s="86"/>
    </row>
    <row r="97" spans="1:11" x14ac:dyDescent="0.3">
      <c r="A97" s="468"/>
      <c r="B97" t="s">
        <v>7</v>
      </c>
      <c r="D97" s="29"/>
      <c r="E97" s="86"/>
      <c r="F97" s="29"/>
      <c r="G97" s="86"/>
      <c r="H97" s="86"/>
      <c r="I97" s="29"/>
      <c r="J97" s="86"/>
      <c r="K97" s="86"/>
    </row>
    <row r="98" spans="1:11" x14ac:dyDescent="0.3">
      <c r="A98" t="s">
        <v>18</v>
      </c>
      <c r="B98" t="s">
        <v>7</v>
      </c>
      <c r="D98" s="29"/>
      <c r="E98" s="86"/>
      <c r="F98" s="29"/>
      <c r="G98" s="86"/>
      <c r="H98" s="86"/>
      <c r="I98" s="29"/>
      <c r="J98" s="86"/>
      <c r="K98" s="86"/>
    </row>
    <row r="101" spans="1:11" x14ac:dyDescent="0.3">
      <c r="A101" s="1" t="s">
        <v>224</v>
      </c>
      <c r="D101" s="448"/>
      <c r="E101" s="448"/>
      <c r="F101" s="448"/>
      <c r="G101" s="448"/>
      <c r="H101" s="448"/>
      <c r="I101" s="448"/>
      <c r="J101" s="448"/>
      <c r="K101" s="448"/>
    </row>
    <row r="102" spans="1:11" x14ac:dyDescent="0.3">
      <c r="A102" t="s">
        <v>64</v>
      </c>
      <c r="B102" t="s">
        <v>225</v>
      </c>
      <c r="D102" s="58"/>
      <c r="E102" s="31"/>
      <c r="F102" s="58"/>
      <c r="G102" s="31"/>
      <c r="H102" s="54"/>
      <c r="I102" s="58"/>
      <c r="J102" s="31"/>
      <c r="K102" s="54"/>
    </row>
    <row r="103" spans="1:11" x14ac:dyDescent="0.3">
      <c r="A103" s="468" t="s">
        <v>5</v>
      </c>
      <c r="B103" t="s">
        <v>222</v>
      </c>
      <c r="D103" s="92"/>
      <c r="E103" s="86"/>
      <c r="F103" s="92"/>
      <c r="G103" s="86"/>
      <c r="H103" s="86"/>
      <c r="I103" s="92"/>
      <c r="J103" s="86"/>
      <c r="K103" s="86"/>
    </row>
    <row r="104" spans="1:11" x14ac:dyDescent="0.3">
      <c r="A104" s="468"/>
      <c r="B104" t="s">
        <v>223</v>
      </c>
      <c r="D104" s="29"/>
      <c r="E104" s="86"/>
      <c r="F104" s="29"/>
      <c r="G104" s="86"/>
      <c r="H104" s="86"/>
      <c r="I104" s="29"/>
      <c r="J104" s="86"/>
      <c r="K104" s="86"/>
    </row>
    <row r="105" spans="1:11" x14ac:dyDescent="0.3">
      <c r="A105" s="468"/>
      <c r="B105" t="s">
        <v>7</v>
      </c>
      <c r="D105" s="29"/>
      <c r="E105" s="86"/>
      <c r="F105" s="29"/>
      <c r="G105" s="86"/>
      <c r="H105" s="86"/>
      <c r="I105" s="29"/>
      <c r="J105" s="86"/>
      <c r="K105" s="86"/>
    </row>
    <row r="106" spans="1:11" x14ac:dyDescent="0.3">
      <c r="A106" s="468" t="s">
        <v>6</v>
      </c>
      <c r="B106" t="s">
        <v>222</v>
      </c>
      <c r="D106" s="92"/>
      <c r="E106" s="86"/>
      <c r="F106" s="92"/>
      <c r="G106" s="86"/>
      <c r="H106" s="86"/>
      <c r="I106" s="92"/>
      <c r="J106" s="86"/>
      <c r="K106" s="86"/>
    </row>
    <row r="107" spans="1:11" x14ac:dyDescent="0.3">
      <c r="A107" s="468"/>
      <c r="B107" t="s">
        <v>223</v>
      </c>
      <c r="D107" s="29"/>
      <c r="E107" s="86"/>
      <c r="F107" s="29"/>
      <c r="G107" s="86"/>
      <c r="H107" s="86"/>
      <c r="I107" s="29"/>
      <c r="J107" s="86"/>
      <c r="K107" s="86"/>
    </row>
    <row r="108" spans="1:11" x14ac:dyDescent="0.3">
      <c r="A108" s="468"/>
      <c r="B108" t="s">
        <v>7</v>
      </c>
      <c r="D108" s="29"/>
      <c r="E108" s="86"/>
      <c r="F108" s="29"/>
      <c r="G108" s="86"/>
      <c r="H108" s="86"/>
      <c r="I108" s="29"/>
      <c r="J108" s="86"/>
      <c r="K108" s="86"/>
    </row>
    <row r="109" spans="1:11" x14ac:dyDescent="0.3">
      <c r="A109" t="s">
        <v>18</v>
      </c>
      <c r="B109" t="s">
        <v>7</v>
      </c>
      <c r="D109" s="29"/>
      <c r="E109" s="86"/>
      <c r="F109" s="29"/>
      <c r="G109" s="86"/>
      <c r="H109" s="86"/>
      <c r="I109" s="29"/>
      <c r="J109" s="86"/>
      <c r="K109" s="86"/>
    </row>
    <row r="112" spans="1:11" x14ac:dyDescent="0.3">
      <c r="A112" t="s">
        <v>226</v>
      </c>
    </row>
    <row r="113" spans="1:13" x14ac:dyDescent="0.3">
      <c r="D113" s="448"/>
      <c r="E113" s="448"/>
      <c r="F113" s="448"/>
      <c r="G113" s="448"/>
      <c r="H113" s="448"/>
      <c r="I113" s="448"/>
      <c r="J113" s="448"/>
      <c r="K113" s="448"/>
    </row>
    <row r="114" spans="1:13" x14ac:dyDescent="0.3">
      <c r="A114" t="s">
        <v>64</v>
      </c>
      <c r="B114" t="s">
        <v>27</v>
      </c>
      <c r="C114" t="s">
        <v>204</v>
      </c>
      <c r="D114" s="58"/>
      <c r="E114" s="31"/>
      <c r="F114" s="58"/>
      <c r="G114" s="31"/>
      <c r="H114" s="54"/>
      <c r="I114" s="58"/>
      <c r="J114" s="31"/>
      <c r="K114" s="54"/>
    </row>
    <row r="115" spans="1:13" x14ac:dyDescent="0.3">
      <c r="A115" s="468" t="s">
        <v>5</v>
      </c>
      <c r="B115" s="468" t="s">
        <v>227</v>
      </c>
      <c r="C115" t="s">
        <v>205</v>
      </c>
      <c r="D115" s="28"/>
      <c r="E115" s="97"/>
      <c r="F115" s="28"/>
      <c r="G115" s="97"/>
      <c r="H115" s="97"/>
      <c r="I115" s="28"/>
      <c r="J115" s="97"/>
      <c r="K115" s="97"/>
      <c r="M115" s="29"/>
    </row>
    <row r="116" spans="1:13" x14ac:dyDescent="0.3">
      <c r="A116" s="468"/>
      <c r="B116" s="468"/>
      <c r="C116" t="s">
        <v>206</v>
      </c>
      <c r="D116" s="28"/>
      <c r="E116" s="97"/>
      <c r="F116" s="28"/>
      <c r="G116" s="97"/>
      <c r="H116" s="97"/>
      <c r="I116" s="28"/>
      <c r="J116" s="97"/>
      <c r="K116" s="97"/>
    </row>
    <row r="117" spans="1:13" x14ac:dyDescent="0.3">
      <c r="A117" s="468"/>
      <c r="B117" s="468"/>
      <c r="C117" t="s">
        <v>78</v>
      </c>
      <c r="D117" s="29"/>
      <c r="E117" s="86"/>
      <c r="F117" s="29"/>
      <c r="G117" s="86"/>
      <c r="H117" s="86"/>
      <c r="I117" s="29"/>
      <c r="J117" s="86"/>
      <c r="K117" s="86"/>
    </row>
    <row r="118" spans="1:13" x14ac:dyDescent="0.3">
      <c r="A118" s="468"/>
      <c r="B118" s="468" t="s">
        <v>228</v>
      </c>
      <c r="C118" t="s">
        <v>205</v>
      </c>
      <c r="D118" s="28"/>
      <c r="E118" s="97"/>
      <c r="F118" s="28"/>
      <c r="G118" s="97"/>
      <c r="H118" s="97"/>
      <c r="I118" s="28"/>
      <c r="J118" s="97"/>
      <c r="K118" s="97"/>
    </row>
    <row r="119" spans="1:13" x14ac:dyDescent="0.3">
      <c r="A119" s="468"/>
      <c r="B119" s="468"/>
      <c r="C119" t="s">
        <v>206</v>
      </c>
      <c r="D119" s="28"/>
      <c r="E119" s="97"/>
      <c r="F119" s="28"/>
      <c r="G119" s="97"/>
      <c r="H119" s="97"/>
      <c r="I119" s="28"/>
      <c r="J119" s="97"/>
      <c r="K119" s="97"/>
    </row>
    <row r="120" spans="1:13" x14ac:dyDescent="0.3">
      <c r="A120" s="468"/>
      <c r="B120" s="468"/>
      <c r="C120" t="s">
        <v>78</v>
      </c>
      <c r="D120" s="29"/>
      <c r="E120" s="86"/>
      <c r="F120" s="29"/>
      <c r="G120" s="86"/>
      <c r="H120" s="86"/>
      <c r="I120" s="29"/>
      <c r="J120" s="86"/>
      <c r="K120" s="86"/>
    </row>
    <row r="121" spans="1:13" x14ac:dyDescent="0.3">
      <c r="A121" s="468"/>
      <c r="B121" s="468" t="s">
        <v>36</v>
      </c>
      <c r="C121" t="s">
        <v>205</v>
      </c>
      <c r="D121" s="29"/>
      <c r="E121" s="86"/>
      <c r="F121" s="29"/>
      <c r="G121" s="86"/>
      <c r="H121" s="86"/>
      <c r="I121" s="29"/>
      <c r="J121" s="86"/>
      <c r="K121" s="86"/>
    </row>
    <row r="122" spans="1:13" x14ac:dyDescent="0.3">
      <c r="A122" s="468"/>
      <c r="B122" s="468"/>
      <c r="C122" t="s">
        <v>206</v>
      </c>
      <c r="D122" s="29"/>
      <c r="E122" s="86"/>
      <c r="F122" s="29"/>
      <c r="G122" s="86"/>
      <c r="H122" s="86"/>
      <c r="I122" s="29"/>
      <c r="J122" s="86"/>
      <c r="K122" s="86"/>
    </row>
    <row r="123" spans="1:13" x14ac:dyDescent="0.3">
      <c r="A123" s="468"/>
      <c r="B123" s="468"/>
      <c r="C123" t="s">
        <v>78</v>
      </c>
      <c r="E123" s="86"/>
      <c r="G123" s="86"/>
      <c r="H123" s="86"/>
      <c r="I123" s="29"/>
      <c r="J123" s="86"/>
      <c r="K123" s="86"/>
    </row>
    <row r="124" spans="1:13" x14ac:dyDescent="0.3">
      <c r="A124" s="468"/>
      <c r="B124" t="s">
        <v>7</v>
      </c>
      <c r="C124" t="s">
        <v>7</v>
      </c>
      <c r="D124" s="29"/>
      <c r="E124" s="86"/>
      <c r="F124" s="29"/>
      <c r="G124" s="86"/>
      <c r="H124" s="86"/>
      <c r="I124" s="29"/>
      <c r="J124" s="86"/>
      <c r="K124" s="86"/>
    </row>
    <row r="125" spans="1:13" x14ac:dyDescent="0.3">
      <c r="A125" s="468" t="s">
        <v>6</v>
      </c>
      <c r="B125" s="468" t="s">
        <v>227</v>
      </c>
      <c r="C125" t="s">
        <v>205</v>
      </c>
      <c r="D125" s="28"/>
      <c r="E125" s="97"/>
      <c r="F125" s="28"/>
      <c r="G125" s="97"/>
      <c r="H125" s="97"/>
      <c r="I125" s="28"/>
      <c r="J125" s="99"/>
      <c r="K125" s="97"/>
    </row>
    <row r="126" spans="1:13" x14ac:dyDescent="0.3">
      <c r="A126" s="468"/>
      <c r="B126" s="468"/>
      <c r="C126" t="s">
        <v>206</v>
      </c>
      <c r="D126" s="28"/>
      <c r="E126" s="97"/>
      <c r="F126" s="28"/>
      <c r="G126" s="97"/>
      <c r="H126" s="97"/>
      <c r="I126" s="28"/>
      <c r="J126" s="99"/>
      <c r="K126" s="97"/>
    </row>
    <row r="127" spans="1:13" x14ac:dyDescent="0.3">
      <c r="A127" s="468"/>
      <c r="B127" s="468"/>
      <c r="C127" t="s">
        <v>78</v>
      </c>
      <c r="D127" s="29"/>
      <c r="E127" s="86"/>
      <c r="F127" s="29"/>
      <c r="G127" s="86"/>
      <c r="H127" s="86"/>
      <c r="I127" s="29"/>
      <c r="J127" s="86"/>
      <c r="K127" s="86"/>
    </row>
    <row r="128" spans="1:13" x14ac:dyDescent="0.3">
      <c r="A128" s="468"/>
      <c r="B128" s="468" t="s">
        <v>228</v>
      </c>
      <c r="C128" t="s">
        <v>205</v>
      </c>
      <c r="D128" s="28"/>
      <c r="E128" s="97"/>
      <c r="F128" s="28"/>
      <c r="G128" s="97"/>
      <c r="H128" s="97"/>
      <c r="I128" s="28"/>
      <c r="J128" s="99"/>
      <c r="K128" s="97"/>
    </row>
    <row r="129" spans="1:11" x14ac:dyDescent="0.3">
      <c r="A129" s="468"/>
      <c r="B129" s="468"/>
      <c r="C129" t="s">
        <v>206</v>
      </c>
      <c r="D129" s="28"/>
      <c r="E129" s="97"/>
      <c r="F129" s="28"/>
      <c r="G129" s="97"/>
      <c r="H129" s="97"/>
      <c r="I129" s="28"/>
      <c r="J129" s="99"/>
      <c r="K129" s="97"/>
    </row>
    <row r="130" spans="1:11" x14ac:dyDescent="0.3">
      <c r="A130" s="468"/>
      <c r="B130" s="468"/>
      <c r="C130" t="s">
        <v>78</v>
      </c>
      <c r="D130" s="29"/>
      <c r="E130" s="86"/>
      <c r="F130" s="29"/>
      <c r="G130" s="86"/>
      <c r="H130" s="86"/>
      <c r="I130" s="29"/>
      <c r="J130" s="86"/>
      <c r="K130" s="86"/>
    </row>
    <row r="131" spans="1:11" x14ac:dyDescent="0.3">
      <c r="A131" s="468"/>
      <c r="B131" s="468" t="s">
        <v>36</v>
      </c>
      <c r="C131" t="s">
        <v>205</v>
      </c>
      <c r="D131" s="29"/>
      <c r="E131" s="86"/>
      <c r="F131" s="29"/>
      <c r="G131" s="86"/>
      <c r="H131" s="86"/>
      <c r="I131" s="29"/>
      <c r="J131" s="86"/>
      <c r="K131" s="86"/>
    </row>
    <row r="132" spans="1:11" x14ac:dyDescent="0.3">
      <c r="A132" s="468"/>
      <c r="B132" s="468"/>
      <c r="C132" t="s">
        <v>206</v>
      </c>
      <c r="E132" s="86"/>
      <c r="G132" s="86"/>
      <c r="H132" s="86"/>
      <c r="I132" s="29"/>
      <c r="J132" s="86"/>
      <c r="K132" s="86"/>
    </row>
    <row r="133" spans="1:11" x14ac:dyDescent="0.3">
      <c r="A133" s="468"/>
      <c r="B133" s="468"/>
      <c r="C133" t="s">
        <v>78</v>
      </c>
      <c r="D133" s="29"/>
      <c r="E133" s="86"/>
      <c r="F133" s="29"/>
      <c r="G133" s="86"/>
      <c r="H133" s="86"/>
      <c r="I133" s="29"/>
      <c r="J133" s="86"/>
      <c r="K133" s="86"/>
    </row>
    <row r="134" spans="1:11" x14ac:dyDescent="0.3">
      <c r="A134" s="468"/>
      <c r="B134" t="s">
        <v>7</v>
      </c>
      <c r="C134" t="s">
        <v>7</v>
      </c>
      <c r="D134" s="29"/>
      <c r="E134" s="86"/>
      <c r="F134" s="29"/>
      <c r="G134" s="86"/>
      <c r="H134" s="86"/>
      <c r="I134" s="29"/>
      <c r="J134" s="86"/>
      <c r="K134" s="86"/>
    </row>
    <row r="135" spans="1:11" x14ac:dyDescent="0.3">
      <c r="A135" t="s">
        <v>18</v>
      </c>
      <c r="B135" t="s">
        <v>7</v>
      </c>
      <c r="C135" t="s">
        <v>7</v>
      </c>
      <c r="D135" s="29"/>
      <c r="E135" s="86"/>
      <c r="F135" s="29"/>
      <c r="G135" s="86"/>
      <c r="H135" s="86"/>
      <c r="I135" s="29"/>
      <c r="J135" s="86"/>
      <c r="K135" s="86"/>
    </row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spans="1:11" x14ac:dyDescent="0.3">
      <c r="A161" t="s">
        <v>229</v>
      </c>
    </row>
    <row r="162" spans="1:11" x14ac:dyDescent="0.3">
      <c r="D162" s="458"/>
      <c r="E162" s="458"/>
      <c r="F162" s="467"/>
      <c r="G162" s="467"/>
      <c r="H162" s="467"/>
    </row>
    <row r="163" spans="1:11" x14ac:dyDescent="0.3">
      <c r="B163" t="s">
        <v>230</v>
      </c>
      <c r="C163" s="120" t="s">
        <v>231</v>
      </c>
      <c r="D163" s="68"/>
      <c r="E163" s="69"/>
      <c r="F163" s="87"/>
      <c r="G163" s="88"/>
      <c r="H163" s="130"/>
    </row>
    <row r="164" spans="1:11" x14ac:dyDescent="0.3">
      <c r="A164" t="s">
        <v>5</v>
      </c>
      <c r="B164">
        <v>1</v>
      </c>
      <c r="C164" t="s">
        <v>232</v>
      </c>
      <c r="D164" s="29"/>
      <c r="E164" s="86"/>
      <c r="F164" s="92"/>
      <c r="G164" s="93"/>
      <c r="H164" s="93"/>
    </row>
    <row r="165" spans="1:11" x14ac:dyDescent="0.3">
      <c r="B165">
        <v>2</v>
      </c>
      <c r="C165" t="s">
        <v>233</v>
      </c>
      <c r="D165" s="29"/>
      <c r="E165" s="86"/>
      <c r="F165" s="92"/>
      <c r="G165" s="93"/>
      <c r="H165" s="93"/>
    </row>
    <row r="166" spans="1:11" x14ac:dyDescent="0.3">
      <c r="B166">
        <v>3</v>
      </c>
      <c r="C166" t="s">
        <v>234</v>
      </c>
      <c r="D166" s="29"/>
      <c r="E166" s="86"/>
      <c r="F166" s="92"/>
      <c r="G166" s="93"/>
      <c r="H166" s="93"/>
    </row>
    <row r="167" spans="1:11" x14ac:dyDescent="0.3">
      <c r="B167">
        <v>4</v>
      </c>
      <c r="C167" t="s">
        <v>235</v>
      </c>
      <c r="D167" s="29"/>
      <c r="E167" s="86"/>
      <c r="F167" s="92"/>
      <c r="G167" s="93"/>
      <c r="H167" s="93"/>
    </row>
    <row r="168" spans="1:11" x14ac:dyDescent="0.3">
      <c r="B168">
        <v>5</v>
      </c>
      <c r="C168" t="s">
        <v>236</v>
      </c>
      <c r="D168" s="29"/>
      <c r="E168" s="86"/>
      <c r="F168" s="92"/>
      <c r="G168" s="93"/>
      <c r="H168" s="93"/>
    </row>
    <row r="169" spans="1:11" x14ac:dyDescent="0.3">
      <c r="D169" s="29"/>
      <c r="E169" s="86"/>
      <c r="F169" s="92"/>
      <c r="G169" s="93"/>
      <c r="H169" s="93"/>
    </row>
    <row r="170" spans="1:11" x14ac:dyDescent="0.3">
      <c r="A170" t="s">
        <v>6</v>
      </c>
      <c r="B170">
        <v>1</v>
      </c>
      <c r="C170" t="s">
        <v>232</v>
      </c>
      <c r="D170" s="29"/>
      <c r="E170" s="86"/>
      <c r="F170" s="92"/>
      <c r="G170" s="93"/>
      <c r="H170" s="93"/>
      <c r="I170" s="29"/>
      <c r="J170" s="86"/>
      <c r="K170" s="86"/>
    </row>
    <row r="171" spans="1:11" x14ac:dyDescent="0.3">
      <c r="B171">
        <v>2</v>
      </c>
      <c r="C171" t="s">
        <v>234</v>
      </c>
      <c r="D171" s="29"/>
      <c r="E171" s="86"/>
      <c r="F171" s="92"/>
      <c r="G171" s="93"/>
      <c r="H171" s="93"/>
      <c r="I171" s="29"/>
      <c r="J171" s="86"/>
      <c r="K171" s="86"/>
    </row>
    <row r="172" spans="1:11" x14ac:dyDescent="0.3">
      <c r="B172">
        <v>3</v>
      </c>
      <c r="C172" t="s">
        <v>233</v>
      </c>
      <c r="D172" s="29"/>
      <c r="E172" s="86"/>
      <c r="F172" s="92"/>
      <c r="G172" s="93"/>
      <c r="H172" s="93"/>
      <c r="I172" s="29"/>
      <c r="J172" s="86"/>
      <c r="K172" s="86"/>
    </row>
    <row r="173" spans="1:11" x14ac:dyDescent="0.3">
      <c r="B173">
        <v>4</v>
      </c>
      <c r="C173" t="s">
        <v>237</v>
      </c>
      <c r="D173" s="29"/>
      <c r="E173" s="86"/>
      <c r="F173" s="92"/>
      <c r="G173" s="93"/>
      <c r="H173" s="93"/>
      <c r="I173" s="29"/>
      <c r="J173" s="86"/>
      <c r="K173" s="86"/>
    </row>
    <row r="174" spans="1:11" x14ac:dyDescent="0.3">
      <c r="B174">
        <v>5</v>
      </c>
      <c r="C174" t="s">
        <v>238</v>
      </c>
      <c r="D174" s="29"/>
      <c r="E174" s="86"/>
      <c r="F174" s="92"/>
      <c r="G174" s="93"/>
      <c r="H174" s="93"/>
      <c r="I174" s="29"/>
      <c r="J174" s="86"/>
      <c r="K174" s="86"/>
    </row>
    <row r="175" spans="1:11" x14ac:dyDescent="0.3">
      <c r="D175" s="29"/>
      <c r="E175" s="86"/>
      <c r="F175" s="92"/>
      <c r="G175" s="93"/>
      <c r="H175" s="93"/>
      <c r="I175" s="29"/>
      <c r="J175" s="86"/>
      <c r="K175" s="86"/>
    </row>
    <row r="176" spans="1:11" x14ac:dyDescent="0.3">
      <c r="A176" t="s">
        <v>60</v>
      </c>
      <c r="B176">
        <v>1</v>
      </c>
      <c r="C176" t="s">
        <v>232</v>
      </c>
      <c r="D176" s="29"/>
      <c r="E176" s="86"/>
      <c r="F176" s="92"/>
      <c r="G176" s="93"/>
      <c r="H176" s="93"/>
      <c r="I176" s="29"/>
      <c r="J176" s="86"/>
      <c r="K176" s="86"/>
    </row>
    <row r="177" spans="1:11" x14ac:dyDescent="0.3">
      <c r="B177">
        <v>2</v>
      </c>
      <c r="C177" t="s">
        <v>233</v>
      </c>
      <c r="D177" s="29"/>
      <c r="E177" s="86"/>
      <c r="F177" s="92"/>
      <c r="G177" s="93"/>
      <c r="H177" s="93"/>
      <c r="I177" s="29"/>
      <c r="J177" s="86"/>
      <c r="K177" s="86"/>
    </row>
    <row r="178" spans="1:11" x14ac:dyDescent="0.3">
      <c r="B178">
        <v>3</v>
      </c>
      <c r="C178" t="s">
        <v>234</v>
      </c>
      <c r="D178" s="29"/>
      <c r="E178" s="86"/>
      <c r="F178" s="92"/>
      <c r="G178" s="93"/>
      <c r="H178" s="93"/>
      <c r="I178" s="29"/>
      <c r="J178" s="86"/>
      <c r="K178" s="86"/>
    </row>
    <row r="179" spans="1:11" x14ac:dyDescent="0.3">
      <c r="B179">
        <v>4</v>
      </c>
      <c r="C179" t="s">
        <v>235</v>
      </c>
      <c r="D179" s="29"/>
      <c r="E179" s="86"/>
      <c r="F179" s="92"/>
      <c r="G179" s="93"/>
      <c r="H179" s="93"/>
      <c r="I179" s="29"/>
      <c r="J179" s="86"/>
      <c r="K179" s="86"/>
    </row>
    <row r="180" spans="1:11" x14ac:dyDescent="0.3">
      <c r="B180">
        <v>5</v>
      </c>
      <c r="C180" t="s">
        <v>236</v>
      </c>
      <c r="D180" s="29"/>
      <c r="E180" s="86"/>
      <c r="F180" s="92"/>
      <c r="G180" s="93"/>
      <c r="H180" s="93"/>
      <c r="I180" s="29"/>
      <c r="J180" s="86"/>
      <c r="K180" s="86"/>
    </row>
    <row r="186" spans="1:11" x14ac:dyDescent="0.3">
      <c r="A186" t="s">
        <v>239</v>
      </c>
    </row>
    <row r="187" spans="1:11" x14ac:dyDescent="0.3">
      <c r="D187" s="458"/>
      <c r="E187" s="458"/>
      <c r="F187" s="458"/>
      <c r="G187" s="458"/>
      <c r="H187" s="458"/>
      <c r="I187" s="467"/>
      <c r="J187" s="467"/>
      <c r="K187" s="467"/>
    </row>
    <row r="188" spans="1:11" x14ac:dyDescent="0.3">
      <c r="B188" t="s">
        <v>230</v>
      </c>
      <c r="C188" s="120" t="s">
        <v>231</v>
      </c>
      <c r="D188" s="68"/>
      <c r="E188" s="69"/>
      <c r="F188" s="68"/>
      <c r="G188" s="69"/>
      <c r="H188" s="120"/>
      <c r="I188" s="87"/>
      <c r="J188" s="88"/>
      <c r="K188" s="130"/>
    </row>
    <row r="189" spans="1:11" x14ac:dyDescent="0.3">
      <c r="A189" t="s">
        <v>5</v>
      </c>
      <c r="B189">
        <v>1</v>
      </c>
      <c r="C189" s="91" t="s">
        <v>233</v>
      </c>
      <c r="D189" s="63"/>
      <c r="E189" s="59"/>
      <c r="F189" s="63"/>
      <c r="G189" s="59"/>
      <c r="H189" s="59"/>
      <c r="I189" s="89"/>
      <c r="J189" s="90"/>
      <c r="K189" s="90"/>
    </row>
    <row r="190" spans="1:11" x14ac:dyDescent="0.3">
      <c r="B190">
        <v>2</v>
      </c>
      <c r="C190" s="118" t="s">
        <v>232</v>
      </c>
      <c r="D190" s="63"/>
      <c r="E190" s="59"/>
      <c r="F190" s="63"/>
      <c r="G190" s="59"/>
      <c r="H190" s="59"/>
      <c r="I190" s="89"/>
      <c r="J190" s="90"/>
      <c r="K190" s="90"/>
    </row>
    <row r="191" spans="1:11" x14ac:dyDescent="0.3">
      <c r="B191">
        <v>3</v>
      </c>
      <c r="C191" s="118" t="s">
        <v>234</v>
      </c>
      <c r="D191" s="63"/>
      <c r="E191" s="59"/>
      <c r="F191" s="63"/>
      <c r="G191" s="59"/>
      <c r="H191" s="59"/>
      <c r="I191" s="89"/>
      <c r="J191" s="90"/>
      <c r="K191" s="90"/>
    </row>
    <row r="192" spans="1:11" x14ac:dyDescent="0.3">
      <c r="B192">
        <v>4</v>
      </c>
      <c r="C192" s="118" t="s">
        <v>235</v>
      </c>
      <c r="D192" s="63"/>
      <c r="E192" s="59"/>
      <c r="F192" s="63"/>
      <c r="G192" s="59"/>
      <c r="H192" s="59"/>
      <c r="I192" s="89"/>
      <c r="J192" s="90"/>
      <c r="K192" s="90"/>
    </row>
    <row r="193" spans="1:12" x14ac:dyDescent="0.3">
      <c r="B193">
        <v>5</v>
      </c>
      <c r="C193" s="118" t="s">
        <v>236</v>
      </c>
      <c r="D193" s="63"/>
      <c r="E193" s="59"/>
      <c r="F193" s="63"/>
      <c r="G193" s="59"/>
      <c r="H193" s="59"/>
      <c r="I193" s="89"/>
      <c r="J193" s="90"/>
      <c r="K193" s="90"/>
    </row>
    <row r="194" spans="1:12" x14ac:dyDescent="0.3">
      <c r="C194" s="118"/>
      <c r="D194" s="63"/>
      <c r="E194" s="59"/>
      <c r="F194" s="63"/>
      <c r="G194" s="59"/>
      <c r="H194" s="59"/>
      <c r="I194" s="89"/>
      <c r="J194" s="90"/>
      <c r="K194" s="90"/>
    </row>
    <row r="195" spans="1:12" x14ac:dyDescent="0.3">
      <c r="A195" t="s">
        <v>6</v>
      </c>
      <c r="B195">
        <v>1</v>
      </c>
      <c r="C195" s="91" t="s">
        <v>232</v>
      </c>
      <c r="D195" s="63"/>
      <c r="E195" s="59"/>
      <c r="F195" s="63"/>
      <c r="G195" s="59"/>
      <c r="H195" s="59"/>
      <c r="I195" s="89"/>
      <c r="J195" s="90"/>
      <c r="K195" s="90"/>
      <c r="L195" s="29"/>
    </row>
    <row r="196" spans="1:12" x14ac:dyDescent="0.3">
      <c r="B196">
        <v>2</v>
      </c>
      <c r="C196" s="118" t="s">
        <v>234</v>
      </c>
      <c r="D196" s="63"/>
      <c r="E196" s="59"/>
      <c r="F196" s="63"/>
      <c r="G196" s="59"/>
      <c r="H196" s="95"/>
      <c r="I196" s="89"/>
      <c r="J196" s="90"/>
      <c r="K196" s="94"/>
    </row>
    <row r="197" spans="1:12" x14ac:dyDescent="0.3">
      <c r="B197">
        <v>3</v>
      </c>
      <c r="C197" s="118" t="s">
        <v>233</v>
      </c>
      <c r="D197" s="63"/>
      <c r="E197" s="59"/>
      <c r="F197" s="63"/>
      <c r="G197" s="59"/>
      <c r="H197" s="59"/>
      <c r="I197" s="89"/>
      <c r="J197" s="90"/>
      <c r="K197" s="90"/>
    </row>
    <row r="198" spans="1:12" x14ac:dyDescent="0.3">
      <c r="B198">
        <v>4</v>
      </c>
      <c r="C198" s="118" t="s">
        <v>237</v>
      </c>
      <c r="D198" s="63"/>
      <c r="E198" s="59"/>
      <c r="F198" s="63"/>
      <c r="G198" s="59"/>
      <c r="H198" s="59"/>
      <c r="I198" s="89"/>
      <c r="J198" s="90"/>
      <c r="K198" s="90"/>
    </row>
    <row r="199" spans="1:12" x14ac:dyDescent="0.3">
      <c r="B199">
        <v>5</v>
      </c>
      <c r="C199" s="118" t="s">
        <v>238</v>
      </c>
      <c r="D199" s="63"/>
      <c r="E199" s="59"/>
      <c r="F199" s="63"/>
      <c r="G199" s="59"/>
      <c r="H199" s="59"/>
      <c r="I199" s="89"/>
      <c r="J199" s="90"/>
      <c r="K199" s="90"/>
    </row>
    <row r="200" spans="1:12" x14ac:dyDescent="0.3">
      <c r="C200" s="118"/>
      <c r="D200" s="63"/>
      <c r="E200" s="59"/>
      <c r="F200" s="63"/>
      <c r="G200" s="59"/>
      <c r="H200" s="59"/>
      <c r="I200" s="89"/>
      <c r="J200" s="90"/>
      <c r="K200" s="90"/>
    </row>
    <row r="201" spans="1:12" x14ac:dyDescent="0.3">
      <c r="A201" t="s">
        <v>60</v>
      </c>
      <c r="B201">
        <v>1</v>
      </c>
      <c r="C201" s="91" t="s">
        <v>233</v>
      </c>
      <c r="D201" s="63"/>
      <c r="E201" s="59"/>
      <c r="F201" s="63"/>
      <c r="G201" s="59"/>
      <c r="H201" s="59"/>
      <c r="I201" s="89"/>
      <c r="J201" s="90"/>
      <c r="K201" s="90"/>
    </row>
    <row r="202" spans="1:12" x14ac:dyDescent="0.3">
      <c r="B202">
        <v>2</v>
      </c>
      <c r="C202" s="118" t="s">
        <v>232</v>
      </c>
      <c r="D202" s="63"/>
      <c r="E202" s="59"/>
      <c r="F202" s="63"/>
      <c r="G202" s="59"/>
      <c r="H202" s="59"/>
      <c r="I202" s="89"/>
      <c r="J202" s="90"/>
      <c r="K202" s="90"/>
    </row>
    <row r="203" spans="1:12" x14ac:dyDescent="0.3">
      <c r="B203">
        <v>3</v>
      </c>
      <c r="C203" s="118" t="s">
        <v>234</v>
      </c>
      <c r="D203" s="63"/>
      <c r="E203" s="59"/>
      <c r="F203" s="63"/>
      <c r="G203" s="59"/>
      <c r="H203" s="59"/>
      <c r="I203" s="89"/>
      <c r="J203" s="90"/>
      <c r="K203" s="90"/>
    </row>
    <row r="204" spans="1:12" x14ac:dyDescent="0.3">
      <c r="B204">
        <v>4</v>
      </c>
      <c r="C204" s="118" t="s">
        <v>235</v>
      </c>
      <c r="D204" s="63"/>
      <c r="E204" s="59"/>
      <c r="F204" s="63"/>
      <c r="G204" s="59"/>
      <c r="H204" s="59"/>
      <c r="I204" s="89"/>
      <c r="J204" s="90"/>
      <c r="K204" s="90"/>
    </row>
    <row r="205" spans="1:12" x14ac:dyDescent="0.3">
      <c r="B205">
        <v>5</v>
      </c>
      <c r="C205" s="118" t="s">
        <v>236</v>
      </c>
      <c r="D205" s="63"/>
      <c r="E205" s="59"/>
      <c r="F205" s="63"/>
      <c r="G205" s="59"/>
      <c r="H205" s="59"/>
      <c r="I205" s="89"/>
      <c r="J205" s="90"/>
      <c r="K205" s="90"/>
    </row>
    <row r="207" spans="1:12" x14ac:dyDescent="0.3">
      <c r="A207" t="s">
        <v>240</v>
      </c>
    </row>
    <row r="208" spans="1:12" x14ac:dyDescent="0.3">
      <c r="A208" t="s">
        <v>241</v>
      </c>
    </row>
    <row r="210" spans="1:11" x14ac:dyDescent="0.3">
      <c r="A210" t="s">
        <v>5</v>
      </c>
      <c r="B210">
        <v>1</v>
      </c>
      <c r="C210" s="91" t="s">
        <v>232</v>
      </c>
      <c r="D210" s="63"/>
      <c r="E210" s="59"/>
      <c r="F210" s="63"/>
      <c r="G210" s="59"/>
      <c r="H210" s="59"/>
      <c r="I210" s="63"/>
      <c r="J210" s="59"/>
      <c r="K210" s="59"/>
    </row>
    <row r="211" spans="1:11" x14ac:dyDescent="0.3">
      <c r="B211">
        <v>2</v>
      </c>
      <c r="C211" s="118" t="s">
        <v>233</v>
      </c>
      <c r="D211" s="63"/>
      <c r="E211" s="59"/>
      <c r="F211" s="63"/>
      <c r="G211" s="59"/>
      <c r="H211" s="59"/>
      <c r="I211" s="63"/>
      <c r="J211" s="59"/>
      <c r="K211" s="59"/>
    </row>
    <row r="212" spans="1:11" x14ac:dyDescent="0.3">
      <c r="B212">
        <v>3</v>
      </c>
      <c r="C212" s="118" t="s">
        <v>234</v>
      </c>
      <c r="D212" s="63"/>
      <c r="E212" s="59"/>
      <c r="F212" s="63"/>
      <c r="G212" s="59"/>
      <c r="H212" s="59"/>
      <c r="I212" s="63"/>
      <c r="J212" s="59"/>
      <c r="K212" s="59"/>
    </row>
    <row r="213" spans="1:11" x14ac:dyDescent="0.3">
      <c r="B213">
        <v>4</v>
      </c>
      <c r="C213" s="118" t="s">
        <v>236</v>
      </c>
      <c r="D213" s="63"/>
      <c r="E213" s="59"/>
      <c r="F213" s="63"/>
      <c r="G213" s="59"/>
      <c r="H213" s="59"/>
      <c r="I213" s="63"/>
      <c r="J213" s="59"/>
      <c r="K213" s="59"/>
    </row>
    <row r="214" spans="1:11" x14ac:dyDescent="0.3">
      <c r="B214">
        <v>5</v>
      </c>
      <c r="C214" s="118" t="s">
        <v>237</v>
      </c>
      <c r="D214" s="63"/>
      <c r="E214" s="59"/>
      <c r="F214" s="63"/>
      <c r="G214" s="59"/>
      <c r="H214" s="59"/>
      <c r="I214" s="63"/>
      <c r="J214" s="59"/>
      <c r="K214" s="59"/>
    </row>
    <row r="215" spans="1:11" x14ac:dyDescent="0.3">
      <c r="C215" s="118"/>
      <c r="D215" s="63"/>
      <c r="E215" s="59"/>
      <c r="F215" s="63"/>
      <c r="G215" s="59"/>
      <c r="H215" s="59"/>
      <c r="I215" s="63"/>
      <c r="J215" s="59"/>
      <c r="K215" s="59"/>
    </row>
    <row r="216" spans="1:11" x14ac:dyDescent="0.3">
      <c r="A216" t="s">
        <v>6</v>
      </c>
      <c r="B216">
        <v>1</v>
      </c>
      <c r="C216" s="91" t="s">
        <v>232</v>
      </c>
      <c r="D216" s="63"/>
      <c r="E216" s="59"/>
      <c r="F216" s="63"/>
      <c r="G216" s="59"/>
      <c r="H216" s="59"/>
      <c r="I216" s="63"/>
      <c r="J216" s="59"/>
      <c r="K216" s="59"/>
    </row>
    <row r="217" spans="1:11" x14ac:dyDescent="0.3">
      <c r="B217">
        <v>2</v>
      </c>
      <c r="C217" s="118" t="s">
        <v>234</v>
      </c>
      <c r="D217" s="63"/>
      <c r="E217" s="59"/>
      <c r="F217" s="63"/>
      <c r="G217" s="59"/>
      <c r="H217" s="59"/>
      <c r="I217" s="63"/>
      <c r="J217" s="59"/>
      <c r="K217" s="59"/>
    </row>
    <row r="218" spans="1:11" x14ac:dyDescent="0.3">
      <c r="B218">
        <v>3</v>
      </c>
      <c r="C218" s="118" t="s">
        <v>233</v>
      </c>
      <c r="D218" s="63"/>
      <c r="E218" s="59"/>
      <c r="F218" s="63"/>
      <c r="G218" s="59"/>
      <c r="H218" s="59"/>
      <c r="I218" s="63"/>
      <c r="J218" s="59"/>
      <c r="K218" s="59"/>
    </row>
    <row r="219" spans="1:11" x14ac:dyDescent="0.3">
      <c r="B219">
        <v>4</v>
      </c>
      <c r="C219" s="118" t="s">
        <v>238</v>
      </c>
      <c r="D219" s="63"/>
      <c r="E219" s="59"/>
      <c r="F219" s="63"/>
      <c r="G219" s="59"/>
      <c r="H219" s="59"/>
      <c r="I219" s="63"/>
      <c r="J219" s="59"/>
      <c r="K219" s="59"/>
    </row>
    <row r="220" spans="1:11" x14ac:dyDescent="0.3">
      <c r="B220">
        <v>5</v>
      </c>
      <c r="C220" s="118" t="s">
        <v>237</v>
      </c>
      <c r="D220" s="63"/>
      <c r="E220" s="59"/>
      <c r="F220" s="63"/>
      <c r="G220" s="59"/>
      <c r="H220" s="59"/>
      <c r="I220" s="63"/>
      <c r="J220" s="59"/>
      <c r="K220" s="59"/>
    </row>
    <row r="221" spans="1:11" x14ac:dyDescent="0.3">
      <c r="C221" s="118"/>
      <c r="D221" s="63"/>
      <c r="E221" s="59"/>
      <c r="F221" s="63"/>
      <c r="G221" s="59"/>
      <c r="H221" s="59"/>
      <c r="I221" s="63"/>
      <c r="J221" s="59"/>
      <c r="K221" s="59"/>
    </row>
    <row r="222" spans="1:11" x14ac:dyDescent="0.3">
      <c r="A222" t="s">
        <v>60</v>
      </c>
      <c r="B222">
        <v>1</v>
      </c>
      <c r="C222" s="118" t="s">
        <v>232</v>
      </c>
      <c r="D222" s="63"/>
      <c r="E222" s="59"/>
      <c r="F222" s="63"/>
      <c r="G222" s="59"/>
      <c r="H222" s="59"/>
      <c r="I222" s="63"/>
      <c r="J222" s="59"/>
      <c r="K222" s="59"/>
    </row>
    <row r="223" spans="1:11" x14ac:dyDescent="0.3">
      <c r="B223">
        <v>2</v>
      </c>
      <c r="C223" s="118" t="s">
        <v>234</v>
      </c>
      <c r="D223" s="63"/>
      <c r="E223" s="59"/>
      <c r="F223" s="63"/>
      <c r="G223" s="59"/>
      <c r="H223" s="59"/>
      <c r="I223" s="63"/>
      <c r="J223" s="59"/>
      <c r="K223" s="59"/>
    </row>
    <row r="224" spans="1:11" x14ac:dyDescent="0.3">
      <c r="B224">
        <v>3</v>
      </c>
      <c r="C224" s="118" t="s">
        <v>233</v>
      </c>
      <c r="D224" s="63"/>
      <c r="E224" s="59"/>
      <c r="F224" s="63"/>
      <c r="G224" s="59"/>
      <c r="H224" s="59"/>
      <c r="I224" s="63"/>
      <c r="J224" s="59"/>
      <c r="K224" s="59"/>
    </row>
    <row r="225" spans="1:11" x14ac:dyDescent="0.3">
      <c r="B225">
        <v>4</v>
      </c>
      <c r="C225" s="118" t="s">
        <v>236</v>
      </c>
      <c r="D225" s="63"/>
      <c r="E225" s="59"/>
      <c r="F225" s="63"/>
      <c r="G225" s="59"/>
      <c r="H225" s="59"/>
      <c r="I225" s="63"/>
      <c r="J225" s="59"/>
      <c r="K225" s="59"/>
    </row>
    <row r="226" spans="1:11" x14ac:dyDescent="0.3">
      <c r="B226">
        <v>5</v>
      </c>
      <c r="C226" s="118" t="s">
        <v>237</v>
      </c>
      <c r="D226" s="63"/>
      <c r="E226" s="59"/>
      <c r="F226" s="63"/>
      <c r="G226" s="59"/>
      <c r="H226" s="59"/>
      <c r="I226" s="63"/>
      <c r="J226" s="59"/>
      <c r="K226" s="59"/>
    </row>
    <row r="228" spans="1:11" x14ac:dyDescent="0.3">
      <c r="A228" t="s">
        <v>224</v>
      </c>
    </row>
    <row r="229" spans="1:11" x14ac:dyDescent="0.3">
      <c r="A229" t="s">
        <v>241</v>
      </c>
    </row>
    <row r="231" spans="1:11" x14ac:dyDescent="0.3">
      <c r="A231" t="s">
        <v>5</v>
      </c>
      <c r="B231">
        <v>1</v>
      </c>
      <c r="C231" s="91" t="s">
        <v>232</v>
      </c>
      <c r="D231" s="63"/>
      <c r="E231" s="59"/>
      <c r="F231" s="63"/>
      <c r="G231" s="59"/>
      <c r="H231" s="90"/>
      <c r="I231" s="63"/>
      <c r="J231" s="59"/>
      <c r="K231" s="90"/>
    </row>
    <row r="232" spans="1:11" x14ac:dyDescent="0.3">
      <c r="B232">
        <v>2</v>
      </c>
      <c r="C232" s="118" t="s">
        <v>233</v>
      </c>
      <c r="D232" s="63"/>
      <c r="E232" s="59"/>
      <c r="F232" s="63"/>
      <c r="G232" s="59"/>
      <c r="H232" s="59"/>
      <c r="I232" s="63"/>
      <c r="J232" s="59"/>
      <c r="K232" s="59"/>
    </row>
    <row r="233" spans="1:11" x14ac:dyDescent="0.3">
      <c r="B233">
        <v>3</v>
      </c>
      <c r="C233" s="118" t="s">
        <v>234</v>
      </c>
      <c r="D233" s="63"/>
      <c r="E233" s="59"/>
      <c r="F233" s="63"/>
      <c r="G233" s="59"/>
      <c r="H233" s="90"/>
      <c r="I233" s="63"/>
      <c r="J233" s="59"/>
      <c r="K233" s="94"/>
    </row>
    <row r="234" spans="1:11" x14ac:dyDescent="0.3">
      <c r="B234">
        <v>4</v>
      </c>
      <c r="C234" s="118" t="s">
        <v>236</v>
      </c>
      <c r="D234" s="63"/>
      <c r="E234" s="59"/>
      <c r="F234" s="63"/>
      <c r="G234" s="59"/>
      <c r="H234" s="59"/>
      <c r="I234" s="63"/>
      <c r="J234" s="59"/>
      <c r="K234" s="59"/>
    </row>
    <row r="235" spans="1:11" x14ac:dyDescent="0.3">
      <c r="B235">
        <v>5</v>
      </c>
      <c r="C235" s="118" t="s">
        <v>242</v>
      </c>
      <c r="D235" s="63"/>
      <c r="E235" s="59"/>
      <c r="F235" s="63"/>
      <c r="G235" s="59"/>
      <c r="H235" s="59"/>
      <c r="I235" s="63"/>
      <c r="J235" s="59"/>
      <c r="K235" s="59"/>
    </row>
    <row r="236" spans="1:11" x14ac:dyDescent="0.3">
      <c r="C236" s="118"/>
      <c r="D236" s="63"/>
      <c r="E236" s="59"/>
      <c r="F236" s="63"/>
      <c r="G236" s="59"/>
      <c r="H236" s="59"/>
      <c r="I236" s="63"/>
      <c r="J236" s="59"/>
      <c r="K236" s="59"/>
    </row>
    <row r="237" spans="1:11" x14ac:dyDescent="0.3">
      <c r="A237" t="s">
        <v>6</v>
      </c>
      <c r="B237">
        <v>1</v>
      </c>
      <c r="C237" s="91" t="s">
        <v>234</v>
      </c>
      <c r="D237" s="63"/>
      <c r="E237" s="59"/>
      <c r="F237" s="63"/>
      <c r="G237" s="59"/>
      <c r="H237" s="90"/>
      <c r="I237" s="63"/>
      <c r="J237" s="59"/>
      <c r="K237" s="94"/>
    </row>
    <row r="238" spans="1:11" x14ac:dyDescent="0.3">
      <c r="B238">
        <v>2</v>
      </c>
      <c r="C238" s="118" t="s">
        <v>232</v>
      </c>
      <c r="D238" s="63"/>
      <c r="E238" s="59"/>
      <c r="F238" s="63"/>
      <c r="G238" s="59"/>
      <c r="H238" s="59"/>
      <c r="I238" s="63"/>
      <c r="J238" s="59"/>
      <c r="K238" s="59"/>
    </row>
    <row r="239" spans="1:11" x14ac:dyDescent="0.3">
      <c r="B239">
        <v>3</v>
      </c>
      <c r="C239" s="118" t="s">
        <v>233</v>
      </c>
      <c r="D239" s="63"/>
      <c r="E239" s="59"/>
      <c r="F239" s="63"/>
      <c r="G239" s="59"/>
      <c r="H239" s="59"/>
      <c r="I239" s="63"/>
      <c r="J239" s="59"/>
      <c r="K239" s="59"/>
    </row>
    <row r="240" spans="1:11" x14ac:dyDescent="0.3">
      <c r="B240">
        <v>4</v>
      </c>
      <c r="C240" s="118" t="s">
        <v>237</v>
      </c>
      <c r="D240" s="63"/>
      <c r="E240" s="59"/>
      <c r="F240" s="63"/>
      <c r="G240" s="59"/>
      <c r="H240" s="59"/>
      <c r="I240" s="63"/>
      <c r="J240" s="59"/>
      <c r="K240" s="59"/>
    </row>
    <row r="241" spans="1:11" x14ac:dyDescent="0.3">
      <c r="B241">
        <v>5</v>
      </c>
      <c r="C241" s="118" t="s">
        <v>242</v>
      </c>
      <c r="D241" s="63"/>
      <c r="E241" s="59"/>
      <c r="F241" s="63"/>
      <c r="G241" s="59"/>
      <c r="H241" s="59"/>
      <c r="I241" s="63"/>
      <c r="J241" s="59"/>
      <c r="K241" s="59"/>
    </row>
    <row r="242" spans="1:11" x14ac:dyDescent="0.3">
      <c r="C242" s="118"/>
      <c r="D242" s="63"/>
      <c r="E242" s="59"/>
      <c r="F242" s="63"/>
      <c r="G242" s="59"/>
      <c r="H242" s="59"/>
      <c r="I242" s="63"/>
      <c r="J242" s="59"/>
      <c r="K242" s="59"/>
    </row>
    <row r="243" spans="1:11" x14ac:dyDescent="0.3">
      <c r="A243" t="s">
        <v>60</v>
      </c>
      <c r="B243">
        <v>1</v>
      </c>
      <c r="C243" s="118" t="s">
        <v>232</v>
      </c>
      <c r="D243" s="63"/>
      <c r="E243" s="59"/>
      <c r="F243" s="63"/>
      <c r="G243" s="59"/>
      <c r="H243" s="59"/>
      <c r="I243" s="63"/>
      <c r="J243" s="59"/>
      <c r="K243" s="59"/>
    </row>
    <row r="244" spans="1:11" x14ac:dyDescent="0.3">
      <c r="B244">
        <v>2</v>
      </c>
      <c r="C244" s="118" t="s">
        <v>233</v>
      </c>
      <c r="D244" s="63"/>
      <c r="E244" s="59"/>
      <c r="F244" s="63"/>
      <c r="G244" s="59"/>
      <c r="H244" s="59"/>
      <c r="I244" s="63"/>
      <c r="J244" s="59"/>
      <c r="K244" s="59"/>
    </row>
    <row r="245" spans="1:11" x14ac:dyDescent="0.3">
      <c r="B245">
        <v>3</v>
      </c>
      <c r="C245" s="118" t="s">
        <v>234</v>
      </c>
      <c r="D245" s="63"/>
      <c r="E245" s="59"/>
      <c r="F245" s="63"/>
      <c r="G245" s="59"/>
      <c r="H245" s="90"/>
      <c r="I245" s="63"/>
      <c r="J245" s="59"/>
      <c r="K245" s="94"/>
    </row>
    <row r="246" spans="1:11" x14ac:dyDescent="0.3">
      <c r="B246">
        <v>4</v>
      </c>
      <c r="C246" s="118" t="s">
        <v>236</v>
      </c>
      <c r="D246" s="63"/>
      <c r="E246" s="59"/>
      <c r="F246" s="63"/>
      <c r="G246" s="59"/>
      <c r="H246" s="59"/>
      <c r="I246" s="63"/>
      <c r="J246" s="59"/>
      <c r="K246" s="59"/>
    </row>
    <row r="247" spans="1:11" x14ac:dyDescent="0.3">
      <c r="B247">
        <v>5</v>
      </c>
      <c r="C247" s="118" t="s">
        <v>242</v>
      </c>
      <c r="D247" s="63"/>
      <c r="E247" s="59"/>
      <c r="F247" s="63"/>
      <c r="G247" s="59"/>
      <c r="H247" s="59"/>
      <c r="I247" s="63"/>
      <c r="J247" s="59"/>
      <c r="K247" s="59"/>
    </row>
    <row r="248" spans="1:11" x14ac:dyDescent="0.3">
      <c r="C248" s="118"/>
      <c r="D248" s="63"/>
      <c r="E248" s="59"/>
      <c r="F248" s="63"/>
      <c r="G248" s="59"/>
      <c r="H248" s="59"/>
      <c r="I248" s="63"/>
      <c r="J248" s="59"/>
      <c r="K248" s="59"/>
    </row>
    <row r="250" spans="1:11" x14ac:dyDescent="0.3">
      <c r="A250" s="1" t="s">
        <v>243</v>
      </c>
    </row>
    <row r="251" spans="1:11" x14ac:dyDescent="0.3">
      <c r="C251" s="1" t="s">
        <v>240</v>
      </c>
    </row>
    <row r="252" spans="1:11" x14ac:dyDescent="0.3">
      <c r="A252" s="124" t="s">
        <v>244</v>
      </c>
      <c r="B252">
        <v>1</v>
      </c>
      <c r="C252" s="91" t="s">
        <v>232</v>
      </c>
      <c r="D252" s="63"/>
      <c r="E252" s="59"/>
      <c r="F252" s="63"/>
      <c r="G252" s="59"/>
      <c r="H252" s="59"/>
      <c r="I252" s="63"/>
      <c r="J252" s="59"/>
      <c r="K252" s="59"/>
    </row>
    <row r="253" spans="1:11" x14ac:dyDescent="0.3">
      <c r="A253" s="124"/>
      <c r="B253">
        <v>2</v>
      </c>
      <c r="C253" s="118" t="s">
        <v>233</v>
      </c>
      <c r="D253" s="63"/>
      <c r="E253" s="59"/>
      <c r="F253" s="63"/>
      <c r="G253" s="59"/>
      <c r="H253" s="59"/>
      <c r="I253" s="63"/>
      <c r="J253" s="59"/>
      <c r="K253" s="59"/>
    </row>
    <row r="254" spans="1:11" x14ac:dyDescent="0.3">
      <c r="A254" s="124"/>
      <c r="B254">
        <v>3</v>
      </c>
      <c r="C254" s="118" t="s">
        <v>234</v>
      </c>
      <c r="D254" s="63"/>
      <c r="E254" s="59"/>
      <c r="F254" s="63"/>
      <c r="G254" s="59"/>
      <c r="H254" s="59"/>
      <c r="I254" s="63"/>
      <c r="J254" s="59"/>
      <c r="K254" s="59"/>
    </row>
    <row r="255" spans="1:11" x14ac:dyDescent="0.3">
      <c r="A255" s="124"/>
      <c r="B255">
        <v>4</v>
      </c>
      <c r="C255" s="118" t="s">
        <v>237</v>
      </c>
      <c r="D255" s="63"/>
      <c r="E255" s="59"/>
      <c r="F255" s="63"/>
      <c r="G255" s="59"/>
      <c r="H255" s="59"/>
      <c r="I255" s="63"/>
      <c r="J255" s="59"/>
      <c r="K255" s="59"/>
    </row>
    <row r="256" spans="1:11" x14ac:dyDescent="0.3">
      <c r="A256" s="124"/>
      <c r="B256">
        <v>5</v>
      </c>
      <c r="C256" s="118" t="s">
        <v>238</v>
      </c>
      <c r="D256" s="63"/>
      <c r="E256" s="59"/>
      <c r="F256" s="63"/>
      <c r="G256" s="59"/>
      <c r="H256" s="59"/>
      <c r="I256" s="63"/>
      <c r="J256" s="59"/>
      <c r="K256" s="59"/>
    </row>
    <row r="257" spans="1:11" x14ac:dyDescent="0.3">
      <c r="A257" s="124"/>
    </row>
    <row r="258" spans="1:11" x14ac:dyDescent="0.3">
      <c r="A258" s="124" t="s">
        <v>245</v>
      </c>
      <c r="B258">
        <v>1</v>
      </c>
      <c r="C258" s="118" t="s">
        <v>234</v>
      </c>
      <c r="D258" s="63"/>
      <c r="E258" s="59"/>
      <c r="F258" s="63"/>
      <c r="G258" s="59"/>
      <c r="H258" s="59"/>
      <c r="I258" s="63"/>
      <c r="J258" s="59"/>
      <c r="K258" s="59"/>
    </row>
    <row r="259" spans="1:11" x14ac:dyDescent="0.3">
      <c r="A259" s="124"/>
      <c r="B259">
        <v>2</v>
      </c>
      <c r="C259" s="118" t="s">
        <v>233</v>
      </c>
      <c r="D259" s="63"/>
      <c r="E259" s="59"/>
      <c r="F259" s="63"/>
      <c r="G259" s="59"/>
      <c r="H259" s="59"/>
      <c r="I259" s="63"/>
      <c r="J259" s="59"/>
      <c r="K259" s="59"/>
    </row>
    <row r="260" spans="1:11" x14ac:dyDescent="0.3">
      <c r="A260" s="124"/>
      <c r="B260">
        <v>3</v>
      </c>
      <c r="C260" s="118" t="s">
        <v>232</v>
      </c>
      <c r="D260" s="63"/>
      <c r="E260" s="59"/>
      <c r="F260" s="63"/>
      <c r="G260" s="59"/>
      <c r="H260" s="59"/>
      <c r="I260" s="63"/>
      <c r="J260" s="59"/>
      <c r="K260" s="59"/>
    </row>
    <row r="261" spans="1:11" x14ac:dyDescent="0.3">
      <c r="A261" s="124"/>
      <c r="B261">
        <v>4</v>
      </c>
      <c r="C261" s="118" t="s">
        <v>236</v>
      </c>
      <c r="D261" s="63"/>
      <c r="E261" s="59"/>
      <c r="F261" s="63"/>
      <c r="G261" s="59"/>
      <c r="H261" s="59"/>
      <c r="I261" s="63"/>
      <c r="J261" s="59"/>
      <c r="K261" s="59"/>
    </row>
    <row r="262" spans="1:11" x14ac:dyDescent="0.3">
      <c r="A262" s="124"/>
      <c r="B262">
        <v>5</v>
      </c>
      <c r="C262" s="118" t="s">
        <v>242</v>
      </c>
      <c r="D262" s="63"/>
      <c r="E262" s="59"/>
      <c r="F262" s="63"/>
      <c r="G262" s="59"/>
      <c r="H262" s="59"/>
      <c r="I262" s="63"/>
      <c r="J262" s="59"/>
      <c r="K262" s="59"/>
    </row>
    <row r="263" spans="1:11" x14ac:dyDescent="0.3">
      <c r="A263" s="124"/>
    </row>
    <row r="264" spans="1:11" x14ac:dyDescent="0.3">
      <c r="A264" s="124" t="s">
        <v>246</v>
      </c>
      <c r="B264">
        <v>1</v>
      </c>
      <c r="C264" s="91" t="s">
        <v>232</v>
      </c>
      <c r="D264" s="63"/>
      <c r="E264" s="59"/>
      <c r="F264" s="63"/>
      <c r="G264" s="59"/>
      <c r="H264" s="59"/>
      <c r="I264" s="63"/>
      <c r="J264" s="59"/>
      <c r="K264" s="59"/>
    </row>
    <row r="265" spans="1:11" x14ac:dyDescent="0.3">
      <c r="A265" s="124"/>
      <c r="B265">
        <v>2</v>
      </c>
      <c r="C265" s="118" t="s">
        <v>234</v>
      </c>
      <c r="D265" s="63"/>
      <c r="E265" s="59"/>
      <c r="F265" s="63"/>
      <c r="G265" s="59"/>
      <c r="H265" s="59"/>
      <c r="I265" s="63"/>
      <c r="J265" s="59"/>
      <c r="K265" s="59"/>
    </row>
    <row r="266" spans="1:11" x14ac:dyDescent="0.3">
      <c r="A266" s="124"/>
      <c r="B266">
        <v>3</v>
      </c>
      <c r="C266" s="118" t="s">
        <v>233</v>
      </c>
      <c r="D266" s="63"/>
      <c r="E266" s="59"/>
      <c r="F266" s="63"/>
      <c r="G266" s="59"/>
      <c r="H266" s="59"/>
      <c r="I266" s="63"/>
      <c r="J266" s="59"/>
      <c r="K266" s="59"/>
    </row>
    <row r="267" spans="1:11" x14ac:dyDescent="0.3">
      <c r="A267" s="124"/>
      <c r="B267">
        <v>4</v>
      </c>
      <c r="C267" s="118" t="s">
        <v>236</v>
      </c>
      <c r="D267" s="63"/>
      <c r="E267" s="59"/>
      <c r="F267" s="63"/>
      <c r="G267" s="59"/>
      <c r="H267" s="59"/>
      <c r="I267" s="63"/>
      <c r="J267" s="59"/>
      <c r="K267" s="59"/>
    </row>
    <row r="268" spans="1:11" x14ac:dyDescent="0.3">
      <c r="A268" s="124"/>
      <c r="B268">
        <v>5</v>
      </c>
      <c r="C268" s="118" t="s">
        <v>238</v>
      </c>
      <c r="D268" s="63"/>
      <c r="E268" s="59"/>
      <c r="F268" s="63"/>
      <c r="G268" s="59"/>
      <c r="H268" s="59"/>
      <c r="I268" s="63"/>
      <c r="J268" s="59"/>
      <c r="K268" s="59"/>
    </row>
    <row r="269" spans="1:11" x14ac:dyDescent="0.3">
      <c r="A269" s="124"/>
    </row>
    <row r="270" spans="1:11" x14ac:dyDescent="0.3">
      <c r="A270" s="124" t="s">
        <v>247</v>
      </c>
      <c r="B270">
        <v>1</v>
      </c>
      <c r="C270" s="91" t="s">
        <v>232</v>
      </c>
      <c r="D270" s="63"/>
      <c r="E270" s="59"/>
      <c r="F270" s="63"/>
      <c r="G270" s="59"/>
      <c r="H270" s="59"/>
      <c r="I270" s="63"/>
      <c r="J270" s="59"/>
      <c r="K270" s="59"/>
    </row>
    <row r="271" spans="1:11" x14ac:dyDescent="0.3">
      <c r="B271">
        <v>2</v>
      </c>
      <c r="C271" s="118" t="s">
        <v>233</v>
      </c>
      <c r="D271" s="63"/>
      <c r="E271" s="59"/>
      <c r="F271" s="63"/>
      <c r="G271" s="59"/>
      <c r="H271" s="59"/>
      <c r="I271" s="63"/>
      <c r="J271" s="59"/>
      <c r="K271" s="59"/>
    </row>
    <row r="272" spans="1:11" x14ac:dyDescent="0.3">
      <c r="B272">
        <v>3</v>
      </c>
      <c r="C272" s="118" t="s">
        <v>234</v>
      </c>
      <c r="D272" s="63"/>
      <c r="E272" s="59"/>
      <c r="F272" s="63"/>
      <c r="G272" s="59"/>
      <c r="H272" s="59"/>
      <c r="I272" s="63"/>
      <c r="J272" s="59"/>
      <c r="K272" s="59"/>
    </row>
    <row r="273" spans="1:11" x14ac:dyDescent="0.3">
      <c r="B273">
        <v>4</v>
      </c>
      <c r="C273" s="118" t="s">
        <v>236</v>
      </c>
      <c r="D273" s="63"/>
      <c r="E273" s="59"/>
      <c r="F273" s="63"/>
      <c r="G273" s="59"/>
      <c r="H273" s="59"/>
      <c r="I273" s="63"/>
      <c r="J273" s="59"/>
      <c r="K273" s="59"/>
    </row>
    <row r="274" spans="1:11" x14ac:dyDescent="0.3">
      <c r="B274">
        <v>5</v>
      </c>
      <c r="C274" s="118" t="s">
        <v>242</v>
      </c>
      <c r="D274" s="63"/>
      <c r="E274" s="59"/>
      <c r="F274" s="63"/>
      <c r="G274" s="59"/>
      <c r="H274" s="59"/>
      <c r="I274" s="63"/>
      <c r="J274" s="59"/>
      <c r="K274" s="59"/>
    </row>
    <row r="275" spans="1:11" x14ac:dyDescent="0.3">
      <c r="A275" t="s">
        <v>248</v>
      </c>
    </row>
    <row r="276" spans="1:11" x14ac:dyDescent="0.3">
      <c r="A276" t="s">
        <v>158</v>
      </c>
      <c r="B276">
        <v>1</v>
      </c>
      <c r="C276" s="118" t="s">
        <v>233</v>
      </c>
      <c r="D276" s="63"/>
      <c r="E276" s="59"/>
      <c r="F276" s="63"/>
      <c r="G276" s="59"/>
      <c r="H276" s="59"/>
      <c r="I276" s="63"/>
      <c r="J276" s="59"/>
      <c r="K276" s="59"/>
    </row>
    <row r="277" spans="1:11" x14ac:dyDescent="0.3">
      <c r="B277">
        <v>2</v>
      </c>
      <c r="C277" s="91" t="s">
        <v>234</v>
      </c>
      <c r="D277" s="63"/>
      <c r="E277" s="59"/>
      <c r="F277" s="63"/>
      <c r="G277" s="59"/>
      <c r="H277" s="59"/>
      <c r="I277" s="63"/>
      <c r="J277" s="59"/>
      <c r="K277" s="90"/>
    </row>
    <row r="278" spans="1:11" x14ac:dyDescent="0.3">
      <c r="B278">
        <v>3</v>
      </c>
      <c r="C278" s="118" t="s">
        <v>232</v>
      </c>
      <c r="D278" s="63"/>
      <c r="E278" s="59"/>
      <c r="F278" s="63"/>
      <c r="G278" s="59"/>
      <c r="H278" s="59"/>
      <c r="I278" s="63"/>
      <c r="J278" s="59"/>
      <c r="K278" s="59"/>
    </row>
    <row r="279" spans="1:11" x14ac:dyDescent="0.3">
      <c r="B279">
        <v>4</v>
      </c>
      <c r="C279" s="118" t="s">
        <v>242</v>
      </c>
      <c r="D279" s="63"/>
      <c r="E279" s="59"/>
      <c r="F279" s="63"/>
      <c r="G279" s="59"/>
      <c r="H279" s="59"/>
      <c r="I279" s="63"/>
      <c r="J279" s="59"/>
      <c r="K279" s="59"/>
    </row>
    <row r="280" spans="1:11" x14ac:dyDescent="0.3">
      <c r="B280">
        <v>5</v>
      </c>
      <c r="C280" s="118" t="s">
        <v>237</v>
      </c>
      <c r="D280" s="63"/>
      <c r="E280" s="59"/>
      <c r="F280" s="63"/>
      <c r="G280" s="59"/>
      <c r="H280" s="59"/>
      <c r="I280" s="63"/>
      <c r="J280" s="59"/>
      <c r="K280" s="59"/>
    </row>
    <row r="282" spans="1:11" x14ac:dyDescent="0.3">
      <c r="A282" t="s">
        <v>48</v>
      </c>
      <c r="B282">
        <v>1</v>
      </c>
      <c r="C282" s="118" t="s">
        <v>232</v>
      </c>
      <c r="D282" s="63"/>
      <c r="E282" s="59"/>
      <c r="F282" s="63"/>
      <c r="G282" s="59"/>
      <c r="H282" s="59"/>
      <c r="I282" s="63"/>
      <c r="J282" s="59"/>
      <c r="K282" s="59"/>
    </row>
    <row r="283" spans="1:11" x14ac:dyDescent="0.3">
      <c r="B283">
        <v>2</v>
      </c>
      <c r="C283" s="91" t="s">
        <v>234</v>
      </c>
      <c r="D283" s="63"/>
      <c r="E283" s="59"/>
      <c r="F283" s="63"/>
      <c r="G283" s="59"/>
      <c r="H283" s="59"/>
      <c r="I283" s="63"/>
      <c r="J283" s="59"/>
      <c r="K283" s="90"/>
    </row>
    <row r="284" spans="1:11" x14ac:dyDescent="0.3">
      <c r="B284">
        <v>3</v>
      </c>
      <c r="C284" s="118" t="s">
        <v>233</v>
      </c>
      <c r="D284" s="63"/>
      <c r="E284" s="59"/>
      <c r="F284" s="63"/>
      <c r="G284" s="59"/>
      <c r="H284" s="59"/>
      <c r="I284" s="63"/>
      <c r="J284" s="59"/>
      <c r="K284" s="59"/>
    </row>
    <row r="285" spans="1:11" x14ac:dyDescent="0.3">
      <c r="B285">
        <v>4</v>
      </c>
      <c r="C285" s="118" t="s">
        <v>237</v>
      </c>
      <c r="D285" s="63"/>
      <c r="E285" s="59"/>
      <c r="F285" s="63"/>
      <c r="G285" s="59"/>
      <c r="H285" s="59"/>
      <c r="I285" s="63"/>
      <c r="J285" s="59"/>
      <c r="K285" s="59"/>
    </row>
    <row r="286" spans="1:11" x14ac:dyDescent="0.3">
      <c r="B286">
        <v>5</v>
      </c>
      <c r="C286" s="118" t="s">
        <v>238</v>
      </c>
      <c r="D286" s="63"/>
      <c r="E286" s="59"/>
      <c r="F286" s="63"/>
      <c r="G286" s="59"/>
      <c r="H286" s="59"/>
      <c r="I286" s="63"/>
      <c r="J286" s="59"/>
      <c r="K286" s="59"/>
    </row>
    <row r="288" spans="1:11" x14ac:dyDescent="0.3">
      <c r="A288" t="s">
        <v>49</v>
      </c>
      <c r="B288">
        <v>1</v>
      </c>
      <c r="C288" s="118" t="s">
        <v>232</v>
      </c>
      <c r="D288" s="63"/>
      <c r="E288" s="59"/>
      <c r="F288" s="63"/>
      <c r="G288" s="59"/>
      <c r="H288" s="59"/>
      <c r="I288" s="63"/>
      <c r="J288" s="59"/>
      <c r="K288" s="59"/>
    </row>
    <row r="289" spans="1:13" x14ac:dyDescent="0.3">
      <c r="B289">
        <v>2</v>
      </c>
      <c r="C289" s="91" t="s">
        <v>234</v>
      </c>
      <c r="D289" s="63"/>
      <c r="E289" s="59"/>
      <c r="F289" s="63"/>
      <c r="G289" s="59"/>
      <c r="H289" s="59"/>
      <c r="I289" s="63"/>
      <c r="J289" s="59"/>
      <c r="K289" s="90"/>
    </row>
    <row r="290" spans="1:13" x14ac:dyDescent="0.3">
      <c r="B290">
        <v>3</v>
      </c>
      <c r="C290" s="118" t="s">
        <v>233</v>
      </c>
      <c r="D290" s="63"/>
      <c r="E290" s="59"/>
      <c r="F290" s="63"/>
      <c r="G290" s="59"/>
      <c r="H290" s="59"/>
      <c r="I290" s="63"/>
      <c r="J290" s="59"/>
      <c r="K290" s="59"/>
    </row>
    <row r="291" spans="1:13" x14ac:dyDescent="0.3">
      <c r="B291">
        <v>4</v>
      </c>
      <c r="C291" s="118" t="s">
        <v>237</v>
      </c>
      <c r="D291" s="63"/>
      <c r="E291" s="59"/>
      <c r="F291" s="63"/>
      <c r="G291" s="59"/>
      <c r="H291" s="59"/>
      <c r="I291" s="63"/>
      <c r="J291" s="59"/>
      <c r="K291" s="59"/>
      <c r="M291" s="29"/>
    </row>
    <row r="292" spans="1:13" x14ac:dyDescent="0.3">
      <c r="B292">
        <v>5</v>
      </c>
      <c r="C292" s="118" t="s">
        <v>238</v>
      </c>
      <c r="D292" s="63"/>
      <c r="E292" s="59"/>
      <c r="F292" s="63"/>
      <c r="G292" s="59"/>
      <c r="H292" s="59"/>
      <c r="I292" s="63"/>
      <c r="J292" s="59"/>
      <c r="K292" s="59"/>
      <c r="M292" s="29"/>
    </row>
    <row r="293" spans="1:13" x14ac:dyDescent="0.3">
      <c r="C293" s="118" t="s">
        <v>236</v>
      </c>
      <c r="D293" s="63"/>
      <c r="E293" s="59"/>
      <c r="F293" s="63"/>
      <c r="G293" s="59"/>
      <c r="H293" s="59"/>
      <c r="I293" s="63"/>
      <c r="J293" s="59"/>
      <c r="K293" s="59"/>
      <c r="M293" s="29"/>
    </row>
    <row r="294" spans="1:13" x14ac:dyDescent="0.3">
      <c r="C294" s="118" t="s">
        <v>242</v>
      </c>
      <c r="D294" s="63"/>
      <c r="E294" s="59"/>
      <c r="F294" s="63"/>
      <c r="G294" s="59"/>
      <c r="H294" s="59"/>
      <c r="I294" s="63"/>
      <c r="J294" s="59"/>
      <c r="K294" s="59"/>
      <c r="M294" s="29"/>
    </row>
    <row r="295" spans="1:13" x14ac:dyDescent="0.3">
      <c r="C295" s="118" t="s">
        <v>18</v>
      </c>
      <c r="D295" s="63"/>
      <c r="E295" s="59"/>
      <c r="F295" s="63"/>
      <c r="G295" s="59"/>
      <c r="H295" s="59"/>
      <c r="I295" s="63"/>
      <c r="J295" s="59"/>
      <c r="K295" s="59"/>
    </row>
    <row r="296" spans="1:13" x14ac:dyDescent="0.3">
      <c r="C296" s="118"/>
      <c r="D296" s="63"/>
      <c r="E296" s="59"/>
      <c r="F296" s="63"/>
      <c r="G296" s="59"/>
      <c r="H296" s="59"/>
      <c r="I296" s="63"/>
      <c r="J296" s="59"/>
      <c r="K296" s="59"/>
    </row>
    <row r="297" spans="1:13" x14ac:dyDescent="0.3">
      <c r="A297" t="s">
        <v>50</v>
      </c>
      <c r="B297">
        <v>1</v>
      </c>
      <c r="C297" s="118" t="s">
        <v>233</v>
      </c>
      <c r="D297" s="63"/>
      <c r="E297" s="59"/>
      <c r="F297" s="63"/>
      <c r="G297" s="59"/>
      <c r="H297" s="59"/>
      <c r="I297" s="63"/>
      <c r="J297" s="59"/>
      <c r="K297" s="59"/>
    </row>
    <row r="298" spans="1:13" x14ac:dyDescent="0.3">
      <c r="B298">
        <v>2</v>
      </c>
      <c r="C298" s="91" t="s">
        <v>234</v>
      </c>
      <c r="D298" s="63"/>
      <c r="E298" s="59"/>
      <c r="F298" s="63"/>
      <c r="G298" s="59"/>
      <c r="H298" s="59"/>
      <c r="I298" s="63"/>
      <c r="J298" s="59"/>
      <c r="K298" s="90"/>
    </row>
    <row r="299" spans="1:13" x14ac:dyDescent="0.3">
      <c r="B299">
        <v>3</v>
      </c>
      <c r="C299" s="118" t="s">
        <v>232</v>
      </c>
      <c r="D299" s="63"/>
      <c r="E299" s="59"/>
      <c r="F299" s="63"/>
      <c r="G299" s="59"/>
      <c r="H299" s="59"/>
      <c r="I299" s="63"/>
      <c r="J299" s="59"/>
      <c r="K299" s="59"/>
    </row>
    <row r="300" spans="1:13" x14ac:dyDescent="0.3">
      <c r="B300">
        <v>4</v>
      </c>
      <c r="C300" s="118" t="s">
        <v>242</v>
      </c>
      <c r="D300" s="63"/>
      <c r="E300" s="59"/>
      <c r="F300" s="63"/>
      <c r="G300" s="59"/>
      <c r="H300" s="59"/>
      <c r="I300" s="63"/>
      <c r="J300" s="59"/>
      <c r="K300" s="59"/>
    </row>
    <row r="301" spans="1:13" x14ac:dyDescent="0.3">
      <c r="B301">
        <v>5</v>
      </c>
      <c r="C301" s="118" t="s">
        <v>236</v>
      </c>
      <c r="D301" s="63"/>
      <c r="E301" s="59"/>
      <c r="F301" s="63"/>
      <c r="G301" s="59"/>
      <c r="H301" s="59"/>
      <c r="I301" s="63"/>
      <c r="J301" s="59"/>
      <c r="K301" s="59"/>
    </row>
    <row r="302" spans="1:13" x14ac:dyDescent="0.3">
      <c r="C302" s="118" t="s">
        <v>237</v>
      </c>
      <c r="D302" s="63"/>
      <c r="E302" s="59"/>
      <c r="F302" s="63"/>
      <c r="G302" s="59"/>
      <c r="H302" s="59"/>
      <c r="I302" s="63"/>
      <c r="J302" s="59"/>
      <c r="K302" s="59"/>
    </row>
    <row r="303" spans="1:13" x14ac:dyDescent="0.3">
      <c r="C303" s="118" t="s">
        <v>238</v>
      </c>
      <c r="D303" s="63"/>
      <c r="E303" s="59"/>
      <c r="F303" s="63"/>
      <c r="G303" s="59"/>
      <c r="H303" s="59"/>
      <c r="I303" s="63"/>
      <c r="J303" s="59"/>
      <c r="K303" s="59"/>
    </row>
    <row r="304" spans="1:13" x14ac:dyDescent="0.3">
      <c r="C304" s="118" t="s">
        <v>18</v>
      </c>
      <c r="D304" s="63"/>
      <c r="E304" s="59"/>
      <c r="F304" s="63"/>
      <c r="G304" s="59"/>
      <c r="H304" s="59"/>
      <c r="I304" s="63"/>
      <c r="J304" s="59"/>
      <c r="K304" s="59"/>
    </row>
    <row r="306" spans="1:11" x14ac:dyDescent="0.3">
      <c r="A306" t="s">
        <v>51</v>
      </c>
      <c r="B306">
        <v>1</v>
      </c>
      <c r="C306" s="118" t="s">
        <v>232</v>
      </c>
      <c r="D306" s="29"/>
      <c r="E306" s="30"/>
      <c r="F306" s="29"/>
      <c r="G306" s="30"/>
      <c r="H306" s="30"/>
      <c r="I306" s="29"/>
      <c r="J306" s="30"/>
      <c r="K306" s="30"/>
    </row>
    <row r="307" spans="1:11" x14ac:dyDescent="0.3">
      <c r="B307">
        <v>2</v>
      </c>
      <c r="C307" s="118" t="s">
        <v>234</v>
      </c>
      <c r="D307" s="29"/>
      <c r="E307" s="30"/>
      <c r="F307" s="29"/>
      <c r="G307" s="30"/>
      <c r="H307" s="30"/>
      <c r="I307" s="29"/>
      <c r="J307" s="30"/>
      <c r="K307" s="30"/>
    </row>
    <row r="308" spans="1:11" x14ac:dyDescent="0.3">
      <c r="B308">
        <v>3</v>
      </c>
      <c r="C308" s="118" t="s">
        <v>233</v>
      </c>
      <c r="D308" s="29"/>
      <c r="E308" s="30"/>
      <c r="F308" s="29"/>
      <c r="G308" s="30"/>
      <c r="H308" s="30"/>
      <c r="I308" s="29"/>
      <c r="J308" s="30"/>
      <c r="K308" s="30"/>
    </row>
    <row r="309" spans="1:11" x14ac:dyDescent="0.3">
      <c r="B309">
        <v>4</v>
      </c>
      <c r="C309" s="118" t="s">
        <v>237</v>
      </c>
      <c r="D309" s="29"/>
      <c r="E309" s="30"/>
      <c r="F309" s="29"/>
      <c r="G309" s="30"/>
      <c r="H309" s="30"/>
      <c r="I309" s="29"/>
      <c r="J309" s="30"/>
      <c r="K309" s="30"/>
    </row>
    <row r="310" spans="1:11" x14ac:dyDescent="0.3">
      <c r="B310">
        <v>5</v>
      </c>
      <c r="C310" s="118" t="s">
        <v>242</v>
      </c>
      <c r="D310" s="29"/>
      <c r="E310" s="30"/>
      <c r="F310" s="29"/>
      <c r="G310" s="30"/>
      <c r="H310" s="30"/>
      <c r="I310" s="29"/>
      <c r="J310" s="30"/>
      <c r="K310" s="30"/>
    </row>
    <row r="311" spans="1:11" x14ac:dyDescent="0.3">
      <c r="C311" s="118" t="s">
        <v>18</v>
      </c>
      <c r="D311" s="29"/>
      <c r="E311" s="29"/>
      <c r="F311" s="29"/>
      <c r="G311" s="29"/>
      <c r="H311" s="30"/>
      <c r="I311" s="29"/>
      <c r="J311" s="29"/>
      <c r="K311" s="30"/>
    </row>
  </sheetData>
  <mergeCells count="37">
    <mergeCell ref="A92:A94"/>
    <mergeCell ref="A95:A97"/>
    <mergeCell ref="A103:A105"/>
    <mergeCell ref="A106:A108"/>
    <mergeCell ref="F113:H113"/>
    <mergeCell ref="I113:K113"/>
    <mergeCell ref="D162:E162"/>
    <mergeCell ref="F162:H162"/>
    <mergeCell ref="A125:A134"/>
    <mergeCell ref="A115:A124"/>
    <mergeCell ref="B131:B133"/>
    <mergeCell ref="B128:B130"/>
    <mergeCell ref="B125:B127"/>
    <mergeCell ref="B121:B123"/>
    <mergeCell ref="B118:B120"/>
    <mergeCell ref="B115:B117"/>
    <mergeCell ref="A7:A10"/>
    <mergeCell ref="A3:A6"/>
    <mergeCell ref="D1:E1"/>
    <mergeCell ref="F1:H1"/>
    <mergeCell ref="I1:K1"/>
    <mergeCell ref="D187:E187"/>
    <mergeCell ref="F187:H187"/>
    <mergeCell ref="I187:K187"/>
    <mergeCell ref="D16:E16"/>
    <mergeCell ref="F16:H16"/>
    <mergeCell ref="I16:K16"/>
    <mergeCell ref="D42:E42"/>
    <mergeCell ref="F42:H42"/>
    <mergeCell ref="I42:K42"/>
    <mergeCell ref="D113:E113"/>
    <mergeCell ref="D101:E101"/>
    <mergeCell ref="F101:H101"/>
    <mergeCell ref="I101:K101"/>
    <mergeCell ref="D90:E90"/>
    <mergeCell ref="F90:H90"/>
    <mergeCell ref="I90:K90"/>
  </mergeCells>
  <pageMargins left="0.7" right="0.7" top="0.75" bottom="0.75" header="0.3" footer="0.3"/>
  <pageSetup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D5C8-3674-4B04-8FDB-06C748D43EB0}">
  <sheetPr codeName="Sheet15"/>
  <dimension ref="A1:AQ254"/>
  <sheetViews>
    <sheetView zoomScale="90" zoomScaleNormal="90" workbookViewId="0">
      <selection activeCell="J17" sqref="J17"/>
    </sheetView>
  </sheetViews>
  <sheetFormatPr defaultColWidth="8.88671875" defaultRowHeight="14.4" x14ac:dyDescent="0.3"/>
  <cols>
    <col min="1" max="1" width="24.44140625" customWidth="1"/>
    <col min="2" max="2" width="18" bestFit="1" customWidth="1"/>
    <col min="3" max="3" width="11.5546875" bestFit="1" customWidth="1"/>
    <col min="4" max="4" width="11.6640625" bestFit="1" customWidth="1"/>
    <col min="11" max="11" width="12" customWidth="1"/>
    <col min="12" max="12" width="9.6640625" bestFit="1" customWidth="1"/>
    <col min="13" max="13" width="7.6640625" bestFit="1" customWidth="1"/>
    <col min="14" max="15" width="12" customWidth="1"/>
    <col min="16" max="16" width="8.88671875" style="2"/>
    <col min="17" max="17" width="10.33203125" customWidth="1"/>
    <col min="24" max="24" width="10.33203125" customWidth="1"/>
    <col min="25" max="25" width="9.6640625" bestFit="1" customWidth="1"/>
    <col min="26" max="26" width="7.44140625" bestFit="1" customWidth="1"/>
    <col min="27" max="28" width="12" customWidth="1"/>
    <col min="29" max="29" width="8.88671875" style="2"/>
    <col min="30" max="30" width="13.109375" customWidth="1"/>
    <col min="31" max="31" width="9.88671875" customWidth="1"/>
    <col min="37" max="37" width="10.6640625" customWidth="1"/>
    <col min="38" max="38" width="9.6640625" bestFit="1" customWidth="1"/>
    <col min="39" max="39" width="7.6640625" bestFit="1" customWidth="1"/>
    <col min="40" max="41" width="12" customWidth="1"/>
    <col min="43" max="43" width="12.6640625" customWidth="1"/>
    <col min="44" max="44" width="11.33203125" customWidth="1"/>
  </cols>
  <sheetData>
    <row r="1" spans="1:41" ht="14.4" customHeight="1" x14ac:dyDescent="0.3">
      <c r="A1" s="461" t="s">
        <v>249</v>
      </c>
      <c r="B1" s="461"/>
      <c r="C1" s="461"/>
      <c r="D1" s="461"/>
      <c r="E1" s="461"/>
      <c r="F1" s="461"/>
      <c r="G1" s="461"/>
      <c r="H1" s="35"/>
      <c r="I1" s="35"/>
      <c r="J1" s="32"/>
      <c r="K1" s="13"/>
      <c r="L1" s="13"/>
      <c r="M1" s="13"/>
      <c r="N1" s="13"/>
      <c r="O1" s="13"/>
      <c r="Y1" s="13"/>
      <c r="Z1" s="13"/>
      <c r="AA1" s="13"/>
      <c r="AB1" s="13"/>
      <c r="AL1" s="13"/>
      <c r="AM1" s="13"/>
      <c r="AN1" s="13"/>
      <c r="AO1" s="13"/>
    </row>
    <row r="2" spans="1:41" x14ac:dyDescent="0.3">
      <c r="A2" s="35"/>
      <c r="C2" s="35"/>
      <c r="D2" s="35"/>
      <c r="E2" s="35"/>
      <c r="F2" s="35"/>
      <c r="G2" s="35"/>
      <c r="H2" s="35"/>
      <c r="I2" s="35"/>
      <c r="J2" s="32"/>
      <c r="K2" s="13"/>
      <c r="L2" s="13"/>
      <c r="M2" s="13"/>
      <c r="N2" s="13"/>
      <c r="O2" s="13"/>
      <c r="Y2" s="13"/>
      <c r="Z2" s="13"/>
      <c r="AA2" s="13"/>
      <c r="AB2" s="13"/>
      <c r="AL2" s="13"/>
      <c r="AM2" s="13"/>
      <c r="AN2" s="13"/>
      <c r="AO2" s="13"/>
    </row>
    <row r="3" spans="1:41" x14ac:dyDescent="0.3">
      <c r="A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Y3" s="32"/>
      <c r="Z3" s="32"/>
      <c r="AA3" s="32"/>
      <c r="AB3" s="32"/>
      <c r="AL3" s="32"/>
      <c r="AM3" s="32"/>
      <c r="AN3" s="32"/>
      <c r="AO3" s="32"/>
    </row>
    <row r="4" spans="1:41" x14ac:dyDescent="0.3">
      <c r="A4" s="469" t="s">
        <v>250</v>
      </c>
      <c r="B4" s="469"/>
      <c r="C4" s="469"/>
      <c r="D4" s="469"/>
      <c r="E4" s="14"/>
      <c r="F4" s="14"/>
      <c r="G4" s="14"/>
      <c r="H4" s="14"/>
      <c r="I4" s="14"/>
      <c r="J4" s="14"/>
      <c r="K4" s="14"/>
      <c r="L4" s="132"/>
      <c r="M4" s="132"/>
      <c r="N4" s="132"/>
      <c r="O4" s="132"/>
      <c r="P4" s="27"/>
      <c r="Q4" s="14"/>
      <c r="R4" s="14"/>
      <c r="S4" s="14"/>
      <c r="T4" s="14"/>
      <c r="U4" s="14"/>
      <c r="V4" s="14"/>
      <c r="W4" s="14"/>
      <c r="X4" s="14"/>
      <c r="Y4" s="132"/>
      <c r="Z4" s="132"/>
      <c r="AA4" s="132"/>
      <c r="AB4" s="132"/>
      <c r="AC4" s="27"/>
      <c r="AD4" s="14"/>
      <c r="AE4" s="14"/>
      <c r="AF4" s="14"/>
      <c r="AG4" s="14"/>
      <c r="AH4" s="14"/>
      <c r="AI4" s="14"/>
      <c r="AJ4" s="14"/>
      <c r="AK4" s="14"/>
      <c r="AL4" s="132"/>
      <c r="AM4" s="132"/>
      <c r="AN4" s="132"/>
      <c r="AO4" s="132"/>
    </row>
    <row r="5" spans="1:41" x14ac:dyDescent="0.3">
      <c r="A5">
        <v>2020</v>
      </c>
      <c r="D5" s="448">
        <v>2020</v>
      </c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Q5" s="448">
        <v>2019</v>
      </c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D5" s="448">
        <v>2018</v>
      </c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</row>
    <row r="6" spans="1:41" x14ac:dyDescent="0.3">
      <c r="A6" s="10"/>
      <c r="C6" s="470" t="s">
        <v>133</v>
      </c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Q6" s="470" t="s">
        <v>133</v>
      </c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D6" s="470" t="s">
        <v>133</v>
      </c>
      <c r="AE6" s="470"/>
      <c r="AF6" s="470"/>
      <c r="AG6" s="470"/>
      <c r="AH6" s="470"/>
      <c r="AI6" s="470"/>
      <c r="AJ6" s="470"/>
      <c r="AK6" s="470"/>
      <c r="AL6" s="470"/>
      <c r="AM6" s="470"/>
      <c r="AN6" s="470"/>
      <c r="AO6" s="470"/>
    </row>
    <row r="7" spans="1:41" ht="41.4" x14ac:dyDescent="0.3">
      <c r="A7" s="10" t="s">
        <v>134</v>
      </c>
      <c r="C7" s="15"/>
      <c r="D7" s="16" t="s">
        <v>135</v>
      </c>
      <c r="E7" s="16" t="s">
        <v>136</v>
      </c>
      <c r="F7" s="17" t="s">
        <v>137</v>
      </c>
      <c r="G7" s="16" t="s">
        <v>12</v>
      </c>
      <c r="H7" s="16" t="s">
        <v>138</v>
      </c>
      <c r="I7" s="16" t="s">
        <v>139</v>
      </c>
      <c r="J7" s="17" t="s">
        <v>140</v>
      </c>
      <c r="K7" s="16" t="s">
        <v>141</v>
      </c>
      <c r="L7" s="16" t="s">
        <v>68</v>
      </c>
      <c r="M7" s="16" t="s">
        <v>142</v>
      </c>
      <c r="N7" s="16" t="s">
        <v>143</v>
      </c>
      <c r="O7" s="16" t="s">
        <v>144</v>
      </c>
      <c r="Q7" s="16" t="s">
        <v>135</v>
      </c>
      <c r="R7" s="16" t="s">
        <v>136</v>
      </c>
      <c r="S7" s="17" t="s">
        <v>137</v>
      </c>
      <c r="T7" s="16" t="s">
        <v>12</v>
      </c>
      <c r="U7" s="16" t="s">
        <v>138</v>
      </c>
      <c r="V7" s="16" t="s">
        <v>139</v>
      </c>
      <c r="W7" s="17" t="s">
        <v>140</v>
      </c>
      <c r="X7" s="16" t="s">
        <v>141</v>
      </c>
      <c r="Y7" s="16" t="s">
        <v>68</v>
      </c>
      <c r="Z7" s="16" t="s">
        <v>142</v>
      </c>
      <c r="AA7" s="16" t="s">
        <v>143</v>
      </c>
      <c r="AB7" s="16" t="s">
        <v>144</v>
      </c>
      <c r="AD7" s="16" t="s">
        <v>135</v>
      </c>
      <c r="AE7" s="16" t="s">
        <v>136</v>
      </c>
      <c r="AF7" s="17" t="s">
        <v>137</v>
      </c>
      <c r="AG7" s="16" t="s">
        <v>12</v>
      </c>
      <c r="AH7" s="16" t="s">
        <v>138</v>
      </c>
      <c r="AI7" s="16" t="s">
        <v>139</v>
      </c>
      <c r="AJ7" s="17" t="s">
        <v>140</v>
      </c>
      <c r="AK7" s="16" t="s">
        <v>141</v>
      </c>
      <c r="AL7" s="16" t="s">
        <v>68</v>
      </c>
      <c r="AM7" s="16" t="s">
        <v>142</v>
      </c>
      <c r="AN7" s="16" t="s">
        <v>143</v>
      </c>
      <c r="AO7" s="16" t="s">
        <v>144</v>
      </c>
    </row>
    <row r="8" spans="1:41" x14ac:dyDescent="0.3">
      <c r="B8" s="37" t="s">
        <v>26</v>
      </c>
    </row>
    <row r="9" spans="1:41" ht="14.4" customHeight="1" x14ac:dyDescent="0.3">
      <c r="A9" s="25" t="s">
        <v>15</v>
      </c>
      <c r="B9" s="37"/>
      <c r="C9" s="18"/>
      <c r="D9" s="8" t="e">
        <f>#REF!+#REF!</f>
        <v>#REF!</v>
      </c>
      <c r="E9" s="8" t="e">
        <f>#REF!+#REF!</f>
        <v>#REF!</v>
      </c>
      <c r="F9" s="8" t="e">
        <f>#REF!+#REF!</f>
        <v>#REF!</v>
      </c>
      <c r="G9" s="8" t="e">
        <f>#REF!+#REF!</f>
        <v>#REF!</v>
      </c>
      <c r="H9" s="8" t="e">
        <f>#REF!+#REF!</f>
        <v>#REF!</v>
      </c>
      <c r="I9" s="8" t="e">
        <f>#REF!+#REF!</f>
        <v>#REF!</v>
      </c>
      <c r="J9" s="8" t="e">
        <f>#REF!+#REF!</f>
        <v>#REF!</v>
      </c>
      <c r="K9" s="8" t="e">
        <f>#REF!+#REF!</f>
        <v>#REF!</v>
      </c>
      <c r="L9" s="8" t="e">
        <f>#REF!+#REF!</f>
        <v>#REF!</v>
      </c>
      <c r="M9" s="44" t="e">
        <f>L9/L$23</f>
        <v>#REF!</v>
      </c>
      <c r="N9" s="44" t="e">
        <f>K9/L9</f>
        <v>#REF!</v>
      </c>
      <c r="O9" s="44" t="e">
        <f>(L9-K9)/L9</f>
        <v>#REF!</v>
      </c>
      <c r="P9" s="28"/>
      <c r="Q9" s="8" t="e">
        <f>#REF!+#REF!</f>
        <v>#REF!</v>
      </c>
      <c r="R9" s="8" t="e">
        <f>#REF!+#REF!</f>
        <v>#REF!</v>
      </c>
      <c r="S9" s="8" t="e">
        <f>#REF!+#REF!</f>
        <v>#REF!</v>
      </c>
      <c r="T9" s="8" t="e">
        <f>#REF!+#REF!</f>
        <v>#REF!</v>
      </c>
      <c r="U9" s="8" t="e">
        <f>#REF!+#REF!</f>
        <v>#REF!</v>
      </c>
      <c r="V9" s="8" t="e">
        <f>#REF!+#REF!</f>
        <v>#REF!</v>
      </c>
      <c r="W9" s="8" t="e">
        <f>#REF!+#REF!</f>
        <v>#REF!</v>
      </c>
      <c r="X9" s="8" t="e">
        <f>#REF!+#REF!</f>
        <v>#REF!</v>
      </c>
      <c r="Y9" s="8" t="e">
        <f>#REF!+#REF!</f>
        <v>#REF!</v>
      </c>
      <c r="Z9" s="44" t="e">
        <f>Y9/Y$23</f>
        <v>#REF!</v>
      </c>
      <c r="AA9" s="44" t="e">
        <f>X9/Y9</f>
        <v>#REF!</v>
      </c>
      <c r="AB9" s="44" t="e">
        <f>(Y9-X9)/Y9</f>
        <v>#REF!</v>
      </c>
      <c r="AD9" s="8" t="e">
        <f>#REF!+#REF!</f>
        <v>#REF!</v>
      </c>
      <c r="AE9" s="8" t="e">
        <f>#REF!+#REF!</f>
        <v>#REF!</v>
      </c>
      <c r="AF9" s="8" t="e">
        <f>#REF!+#REF!</f>
        <v>#REF!</v>
      </c>
      <c r="AG9" s="8" t="e">
        <f>#REF!+#REF!</f>
        <v>#REF!</v>
      </c>
      <c r="AH9" s="8" t="e">
        <f>#REF!+#REF!</f>
        <v>#REF!</v>
      </c>
      <c r="AI9" s="8" t="e">
        <f>#REF!+#REF!</f>
        <v>#REF!</v>
      </c>
      <c r="AJ9" s="8" t="e">
        <f>#REF!+#REF!</f>
        <v>#REF!</v>
      </c>
      <c r="AK9" s="8" t="e">
        <f>#REF!+#REF!</f>
        <v>#REF!</v>
      </c>
      <c r="AL9" s="8" t="e">
        <f>#REF!+#REF!</f>
        <v>#REF!</v>
      </c>
      <c r="AM9" s="44" t="e">
        <f>AL9/AL$23</f>
        <v>#REF!</v>
      </c>
      <c r="AN9" s="44" t="e">
        <f>AK9/AL9</f>
        <v>#REF!</v>
      </c>
      <c r="AO9" s="44" t="e">
        <f>(AL9-AK9)/AL9</f>
        <v>#REF!</v>
      </c>
    </row>
    <row r="10" spans="1:41" x14ac:dyDescent="0.3">
      <c r="A10" s="25"/>
      <c r="B10" s="37"/>
      <c r="C10" s="7"/>
      <c r="D10" s="3" t="e">
        <f>(D9-Q9)/Q9</f>
        <v>#REF!</v>
      </c>
      <c r="E10" s="3" t="e">
        <f t="shared" ref="E10:L10" si="0">(E9-R9)/R9</f>
        <v>#REF!</v>
      </c>
      <c r="F10" s="3" t="e">
        <f t="shared" si="0"/>
        <v>#REF!</v>
      </c>
      <c r="G10" s="3" t="e">
        <f t="shared" si="0"/>
        <v>#REF!</v>
      </c>
      <c r="H10" s="3" t="e">
        <f t="shared" si="0"/>
        <v>#REF!</v>
      </c>
      <c r="I10" s="3" t="e">
        <f t="shared" si="0"/>
        <v>#REF!</v>
      </c>
      <c r="J10" s="3" t="e">
        <f t="shared" si="0"/>
        <v>#REF!</v>
      </c>
      <c r="K10" s="3" t="e">
        <f t="shared" si="0"/>
        <v>#REF!</v>
      </c>
      <c r="L10" s="3" t="e">
        <f t="shared" si="0"/>
        <v>#REF!</v>
      </c>
      <c r="M10" s="45"/>
      <c r="N10" s="45"/>
      <c r="O10" s="45"/>
      <c r="Q10" s="3" t="e">
        <f t="shared" ref="Q10:Y10" si="1">(Q9-AD9)/AD9</f>
        <v>#REF!</v>
      </c>
      <c r="R10" s="3" t="e">
        <f t="shared" si="1"/>
        <v>#REF!</v>
      </c>
      <c r="S10" s="3" t="e">
        <f t="shared" si="1"/>
        <v>#REF!</v>
      </c>
      <c r="T10" s="3" t="e">
        <f t="shared" si="1"/>
        <v>#REF!</v>
      </c>
      <c r="U10" s="3" t="e">
        <f t="shared" si="1"/>
        <v>#REF!</v>
      </c>
      <c r="V10" s="3" t="e">
        <f t="shared" si="1"/>
        <v>#REF!</v>
      </c>
      <c r="W10" s="3" t="e">
        <f t="shared" si="1"/>
        <v>#REF!</v>
      </c>
      <c r="X10" s="3" t="e">
        <f t="shared" si="1"/>
        <v>#REF!</v>
      </c>
      <c r="Y10" s="3" t="e">
        <f t="shared" si="1"/>
        <v>#REF!</v>
      </c>
      <c r="Z10" s="45"/>
      <c r="AA10" s="45"/>
      <c r="AB10" s="45"/>
      <c r="AD10" s="3"/>
      <c r="AE10" s="3"/>
      <c r="AF10" s="3"/>
      <c r="AG10" s="3"/>
      <c r="AH10" s="3"/>
      <c r="AI10" s="3"/>
      <c r="AJ10" s="3"/>
      <c r="AK10" s="3"/>
      <c r="AL10" s="3"/>
      <c r="AM10" s="45"/>
      <c r="AN10" s="45"/>
      <c r="AO10" s="45"/>
    </row>
    <row r="11" spans="1:41" ht="14.4" customHeight="1" x14ac:dyDescent="0.3">
      <c r="A11" s="25" t="s">
        <v>145</v>
      </c>
      <c r="B11" s="37"/>
      <c r="C11" s="18"/>
      <c r="D11" s="8" t="e">
        <f>#REF!+#REF!</f>
        <v>#REF!</v>
      </c>
      <c r="E11" s="8" t="e">
        <f>#REF!+#REF!</f>
        <v>#REF!</v>
      </c>
      <c r="F11" s="8" t="e">
        <f>#REF!+#REF!</f>
        <v>#REF!</v>
      </c>
      <c r="G11" s="8" t="e">
        <f>#REF!+#REF!</f>
        <v>#REF!</v>
      </c>
      <c r="H11" s="8" t="e">
        <f>#REF!+#REF!</f>
        <v>#REF!</v>
      </c>
      <c r="I11" s="8" t="e">
        <f>#REF!+#REF!</f>
        <v>#REF!</v>
      </c>
      <c r="J11" s="8" t="e">
        <f>#REF!+#REF!</f>
        <v>#REF!</v>
      </c>
      <c r="K11" s="8" t="e">
        <f>#REF!+#REF!</f>
        <v>#REF!</v>
      </c>
      <c r="L11" s="8" t="e">
        <f>#REF!+#REF!</f>
        <v>#REF!</v>
      </c>
      <c r="M11" s="44" t="e">
        <f>L11/L$23</f>
        <v>#REF!</v>
      </c>
      <c r="N11" s="44" t="e">
        <f>K11/L11</f>
        <v>#REF!</v>
      </c>
      <c r="O11" s="44" t="e">
        <f>(L11-K11)/L11</f>
        <v>#REF!</v>
      </c>
      <c r="P11" s="28"/>
      <c r="Q11" s="8" t="e">
        <f>#REF!+#REF!</f>
        <v>#REF!</v>
      </c>
      <c r="R11" s="8" t="e">
        <f>#REF!+#REF!</f>
        <v>#REF!</v>
      </c>
      <c r="S11" s="8" t="e">
        <f>#REF!+#REF!</f>
        <v>#REF!</v>
      </c>
      <c r="T11" s="8" t="e">
        <f>#REF!+#REF!</f>
        <v>#REF!</v>
      </c>
      <c r="U11" s="8" t="e">
        <f>#REF!+#REF!</f>
        <v>#REF!</v>
      </c>
      <c r="V11" s="8" t="e">
        <f>#REF!+#REF!</f>
        <v>#REF!</v>
      </c>
      <c r="W11" s="8" t="e">
        <f>#REF!+#REF!</f>
        <v>#REF!</v>
      </c>
      <c r="X11" s="8" t="e">
        <f>#REF!+#REF!</f>
        <v>#REF!</v>
      </c>
      <c r="Y11" s="8" t="e">
        <f>#REF!+#REF!</f>
        <v>#REF!</v>
      </c>
      <c r="Z11" s="44" t="e">
        <f>Y11/Y$23</f>
        <v>#REF!</v>
      </c>
      <c r="AA11" s="44" t="e">
        <f>X11/Y11</f>
        <v>#REF!</v>
      </c>
      <c r="AB11" s="44" t="e">
        <f>(Y11-X11)/Y11</f>
        <v>#REF!</v>
      </c>
      <c r="AD11" s="8" t="e">
        <f>#REF!+#REF!</f>
        <v>#REF!</v>
      </c>
      <c r="AE11" s="8" t="e">
        <f>#REF!+#REF!</f>
        <v>#REF!</v>
      </c>
      <c r="AF11" s="8" t="e">
        <f>#REF!+#REF!</f>
        <v>#REF!</v>
      </c>
      <c r="AG11" s="8" t="e">
        <f>#REF!+#REF!</f>
        <v>#REF!</v>
      </c>
      <c r="AH11" s="8" t="e">
        <f>#REF!+#REF!</f>
        <v>#REF!</v>
      </c>
      <c r="AI11" s="8" t="e">
        <f>#REF!+#REF!</f>
        <v>#REF!</v>
      </c>
      <c r="AJ11" s="8" t="e">
        <f>#REF!+#REF!</f>
        <v>#REF!</v>
      </c>
      <c r="AK11" s="8" t="e">
        <f>#REF!+#REF!</f>
        <v>#REF!</v>
      </c>
      <c r="AL11" s="8" t="e">
        <f>#REF!+#REF!</f>
        <v>#REF!</v>
      </c>
      <c r="AM11" s="44" t="e">
        <f>AL11/AL$23</f>
        <v>#REF!</v>
      </c>
      <c r="AN11" s="44" t="e">
        <f>AK11/AL11</f>
        <v>#REF!</v>
      </c>
      <c r="AO11" s="44" t="e">
        <f>(AL11-AK11)/AL11</f>
        <v>#REF!</v>
      </c>
    </row>
    <row r="12" spans="1:41" x14ac:dyDescent="0.3">
      <c r="A12" s="25"/>
      <c r="B12" s="37"/>
      <c r="C12" s="7"/>
      <c r="D12" s="3" t="e">
        <f t="shared" ref="D12:L12" si="2">(D11-Q11)/Q11</f>
        <v>#REF!</v>
      </c>
      <c r="E12" s="3" t="e">
        <f t="shared" si="2"/>
        <v>#REF!</v>
      </c>
      <c r="F12" s="3" t="e">
        <f t="shared" si="2"/>
        <v>#REF!</v>
      </c>
      <c r="G12" s="3" t="e">
        <f t="shared" si="2"/>
        <v>#REF!</v>
      </c>
      <c r="H12" s="3" t="e">
        <f t="shared" si="2"/>
        <v>#REF!</v>
      </c>
      <c r="I12" s="3" t="e">
        <f t="shared" si="2"/>
        <v>#REF!</v>
      </c>
      <c r="J12" s="3" t="e">
        <f t="shared" si="2"/>
        <v>#REF!</v>
      </c>
      <c r="K12" s="3" t="e">
        <f t="shared" si="2"/>
        <v>#REF!</v>
      </c>
      <c r="L12" s="3" t="e">
        <f t="shared" si="2"/>
        <v>#REF!</v>
      </c>
      <c r="M12" s="45"/>
      <c r="N12" s="45"/>
      <c r="O12" s="45"/>
      <c r="Q12" s="3" t="e">
        <f t="shared" ref="Q12:Y12" si="3">(Q11-AD11)/AD11</f>
        <v>#REF!</v>
      </c>
      <c r="R12" s="3" t="e">
        <f t="shared" si="3"/>
        <v>#REF!</v>
      </c>
      <c r="S12" s="3" t="e">
        <f t="shared" si="3"/>
        <v>#REF!</v>
      </c>
      <c r="T12" s="3" t="e">
        <f t="shared" si="3"/>
        <v>#REF!</v>
      </c>
      <c r="U12" s="3" t="e">
        <f t="shared" si="3"/>
        <v>#REF!</v>
      </c>
      <c r="V12" s="3" t="e">
        <f t="shared" si="3"/>
        <v>#REF!</v>
      </c>
      <c r="W12" s="3" t="e">
        <f t="shared" si="3"/>
        <v>#REF!</v>
      </c>
      <c r="X12" s="3" t="e">
        <f t="shared" si="3"/>
        <v>#REF!</v>
      </c>
      <c r="Y12" s="3" t="e">
        <f t="shared" si="3"/>
        <v>#REF!</v>
      </c>
      <c r="Z12" s="45"/>
      <c r="AA12" s="45"/>
      <c r="AB12" s="45"/>
      <c r="AD12" s="3"/>
      <c r="AE12" s="3"/>
      <c r="AF12" s="3"/>
      <c r="AG12" s="3"/>
      <c r="AH12" s="3"/>
      <c r="AI12" s="3"/>
      <c r="AJ12" s="3"/>
      <c r="AK12" s="3"/>
      <c r="AL12" s="3"/>
      <c r="AM12" s="45"/>
      <c r="AN12" s="45"/>
      <c r="AO12" s="45"/>
    </row>
    <row r="13" spans="1:41" ht="14.4" customHeight="1" x14ac:dyDescent="0.3">
      <c r="A13" s="56" t="s">
        <v>137</v>
      </c>
      <c r="B13" s="57"/>
      <c r="C13" s="18"/>
      <c r="D13" s="8" t="e">
        <f>#REF!+#REF!</f>
        <v>#REF!</v>
      </c>
      <c r="E13" s="8" t="e">
        <f>#REF!+#REF!</f>
        <v>#REF!</v>
      </c>
      <c r="F13" s="8" t="e">
        <f>#REF!+#REF!</f>
        <v>#REF!</v>
      </c>
      <c r="G13" s="8" t="e">
        <f>#REF!+#REF!</f>
        <v>#REF!</v>
      </c>
      <c r="H13" s="8" t="e">
        <f>#REF!+#REF!</f>
        <v>#REF!</v>
      </c>
      <c r="I13" s="8" t="e">
        <f>#REF!+#REF!</f>
        <v>#REF!</v>
      </c>
      <c r="J13" s="8" t="e">
        <f>#REF!+#REF!</f>
        <v>#REF!</v>
      </c>
      <c r="K13" s="8" t="e">
        <f>#REF!+#REF!</f>
        <v>#REF!</v>
      </c>
      <c r="L13" s="8" t="e">
        <f>#REF!+#REF!</f>
        <v>#REF!</v>
      </c>
      <c r="M13" s="44" t="e">
        <f>L13/L$23</f>
        <v>#REF!</v>
      </c>
      <c r="N13" s="44" t="e">
        <f>K13/L13</f>
        <v>#REF!</v>
      </c>
      <c r="O13" s="44" t="e">
        <f>(L13-K13)/L13</f>
        <v>#REF!</v>
      </c>
      <c r="P13" s="28"/>
      <c r="Q13" s="8" t="e">
        <f>#REF!+#REF!</f>
        <v>#REF!</v>
      </c>
      <c r="R13" s="8" t="e">
        <f>#REF!+#REF!</f>
        <v>#REF!</v>
      </c>
      <c r="S13" s="8" t="e">
        <f>#REF!+#REF!</f>
        <v>#REF!</v>
      </c>
      <c r="T13" s="8" t="e">
        <f>#REF!+#REF!</f>
        <v>#REF!</v>
      </c>
      <c r="U13" s="8" t="e">
        <f>#REF!+#REF!</f>
        <v>#REF!</v>
      </c>
      <c r="V13" s="8" t="e">
        <f>#REF!+#REF!</f>
        <v>#REF!</v>
      </c>
      <c r="W13" s="8" t="e">
        <f>#REF!+#REF!</f>
        <v>#REF!</v>
      </c>
      <c r="X13" s="8" t="e">
        <f>#REF!+#REF!</f>
        <v>#REF!</v>
      </c>
      <c r="Y13" s="8" t="e">
        <f>#REF!+#REF!</f>
        <v>#REF!</v>
      </c>
      <c r="Z13" s="44" t="e">
        <f>Y13/Y$23</f>
        <v>#REF!</v>
      </c>
      <c r="AA13" s="44" t="e">
        <f>X13/Y13</f>
        <v>#REF!</v>
      </c>
      <c r="AB13" s="44" t="e">
        <f>(Y13-X13)/Y13</f>
        <v>#REF!</v>
      </c>
      <c r="AD13" s="8" t="e">
        <f>#REF!+#REF!</f>
        <v>#REF!</v>
      </c>
      <c r="AE13" s="8" t="e">
        <f>#REF!+#REF!</f>
        <v>#REF!</v>
      </c>
      <c r="AF13" s="8" t="e">
        <f>#REF!+#REF!</f>
        <v>#REF!</v>
      </c>
      <c r="AG13" s="8" t="e">
        <f>#REF!+#REF!</f>
        <v>#REF!</v>
      </c>
      <c r="AH13" s="8" t="e">
        <f>#REF!+#REF!</f>
        <v>#REF!</v>
      </c>
      <c r="AI13" s="8" t="e">
        <f>#REF!+#REF!</f>
        <v>#REF!</v>
      </c>
      <c r="AJ13" s="8" t="e">
        <f>#REF!+#REF!</f>
        <v>#REF!</v>
      </c>
      <c r="AK13" s="8" t="e">
        <f>#REF!+#REF!</f>
        <v>#REF!</v>
      </c>
      <c r="AL13" s="8" t="e">
        <f>#REF!+#REF!</f>
        <v>#REF!</v>
      </c>
      <c r="AM13" s="44" t="e">
        <f>AL13/AL$23</f>
        <v>#REF!</v>
      </c>
      <c r="AN13" s="44" t="e">
        <f>AK13/AL13</f>
        <v>#REF!</v>
      </c>
      <c r="AO13" s="44" t="e">
        <f>(AL13-AK13)/AL13</f>
        <v>#REF!</v>
      </c>
    </row>
    <row r="14" spans="1:41" x14ac:dyDescent="0.3">
      <c r="A14" s="25"/>
      <c r="B14" s="37"/>
      <c r="C14" s="7"/>
      <c r="D14" s="3" t="e">
        <f t="shared" ref="D14:L14" si="4">(D13-Q13)/Q13</f>
        <v>#REF!</v>
      </c>
      <c r="E14" s="3" t="e">
        <f t="shared" si="4"/>
        <v>#REF!</v>
      </c>
      <c r="F14" s="3" t="e">
        <f t="shared" si="4"/>
        <v>#REF!</v>
      </c>
      <c r="G14" s="3" t="e">
        <f t="shared" si="4"/>
        <v>#REF!</v>
      </c>
      <c r="H14" s="3" t="e">
        <f t="shared" si="4"/>
        <v>#REF!</v>
      </c>
      <c r="I14" s="3" t="e">
        <f t="shared" si="4"/>
        <v>#REF!</v>
      </c>
      <c r="J14" s="3" t="e">
        <f t="shared" si="4"/>
        <v>#REF!</v>
      </c>
      <c r="K14" s="42" t="e">
        <f t="shared" si="4"/>
        <v>#REF!</v>
      </c>
      <c r="L14" s="3" t="e">
        <f t="shared" si="4"/>
        <v>#REF!</v>
      </c>
      <c r="M14" s="45"/>
      <c r="N14" s="45"/>
      <c r="O14" s="45"/>
      <c r="Q14" s="3" t="e">
        <f t="shared" ref="Q14:Y14" si="5">(Q13-AD13)/AD13</f>
        <v>#REF!</v>
      </c>
      <c r="R14" s="3" t="e">
        <f t="shared" si="5"/>
        <v>#REF!</v>
      </c>
      <c r="S14" s="3" t="e">
        <f t="shared" si="5"/>
        <v>#REF!</v>
      </c>
      <c r="T14" s="3" t="e">
        <f t="shared" si="5"/>
        <v>#REF!</v>
      </c>
      <c r="U14" s="3" t="e">
        <f t="shared" si="5"/>
        <v>#REF!</v>
      </c>
      <c r="V14" s="3" t="e">
        <f t="shared" si="5"/>
        <v>#REF!</v>
      </c>
      <c r="W14" s="3" t="e">
        <f t="shared" si="5"/>
        <v>#REF!</v>
      </c>
      <c r="X14" s="3" t="e">
        <f t="shared" si="5"/>
        <v>#REF!</v>
      </c>
      <c r="Y14" s="3" t="e">
        <f t="shared" si="5"/>
        <v>#REF!</v>
      </c>
      <c r="Z14" s="45"/>
      <c r="AA14" s="45"/>
      <c r="AB14" s="45"/>
      <c r="AD14" s="3"/>
      <c r="AE14" s="3"/>
      <c r="AF14" s="3"/>
      <c r="AG14" s="3"/>
      <c r="AH14" s="3"/>
      <c r="AI14" s="3"/>
      <c r="AJ14" s="3"/>
      <c r="AK14" s="3"/>
      <c r="AL14" s="3"/>
      <c r="AM14" s="45"/>
      <c r="AN14" s="45"/>
      <c r="AO14" s="45"/>
    </row>
    <row r="15" spans="1:41" ht="14.4" customHeight="1" x14ac:dyDescent="0.3">
      <c r="A15" s="25" t="s">
        <v>12</v>
      </c>
      <c r="B15" s="37"/>
      <c r="C15" s="18"/>
      <c r="D15" s="8" t="e">
        <f>#REF!+#REF!</f>
        <v>#REF!</v>
      </c>
      <c r="E15" s="8" t="e">
        <f>#REF!+#REF!</f>
        <v>#REF!</v>
      </c>
      <c r="F15" s="8" t="e">
        <f>#REF!+#REF!</f>
        <v>#REF!</v>
      </c>
      <c r="G15" s="8" t="e">
        <f>#REF!+#REF!</f>
        <v>#REF!</v>
      </c>
      <c r="H15" s="8" t="e">
        <f>#REF!+#REF!</f>
        <v>#REF!</v>
      </c>
      <c r="I15" s="8" t="e">
        <f>#REF!+#REF!</f>
        <v>#REF!</v>
      </c>
      <c r="J15" s="8" t="e">
        <f>#REF!+#REF!</f>
        <v>#REF!</v>
      </c>
      <c r="K15" s="8" t="e">
        <f>#REF!+#REF!</f>
        <v>#REF!</v>
      </c>
      <c r="L15" s="8" t="e">
        <f>#REF!+#REF!</f>
        <v>#REF!</v>
      </c>
      <c r="M15" s="44" t="e">
        <f>L15/L$23</f>
        <v>#REF!</v>
      </c>
      <c r="N15" s="44" t="e">
        <f>K15/L15</f>
        <v>#REF!</v>
      </c>
      <c r="O15" s="44" t="e">
        <f>(L15-K15)/L15</f>
        <v>#REF!</v>
      </c>
      <c r="Q15" s="8" t="e">
        <f>#REF!+#REF!</f>
        <v>#REF!</v>
      </c>
      <c r="R15" s="8" t="e">
        <f>#REF!+#REF!</f>
        <v>#REF!</v>
      </c>
      <c r="S15" s="8" t="e">
        <f>#REF!+#REF!</f>
        <v>#REF!</v>
      </c>
      <c r="T15" s="8" t="e">
        <f>#REF!+#REF!</f>
        <v>#REF!</v>
      </c>
      <c r="U15" s="8" t="e">
        <f>#REF!+#REF!</f>
        <v>#REF!</v>
      </c>
      <c r="V15" s="8" t="e">
        <f>#REF!+#REF!</f>
        <v>#REF!</v>
      </c>
      <c r="W15" s="8" t="e">
        <f>#REF!+#REF!</f>
        <v>#REF!</v>
      </c>
      <c r="X15" s="8" t="e">
        <f>#REF!+#REF!</f>
        <v>#REF!</v>
      </c>
      <c r="Y15" s="8" t="e">
        <f>#REF!+#REF!</f>
        <v>#REF!</v>
      </c>
      <c r="Z15" s="44" t="e">
        <f>Y15/Y$23</f>
        <v>#REF!</v>
      </c>
      <c r="AA15" s="44" t="e">
        <f>X15/Y15</f>
        <v>#REF!</v>
      </c>
      <c r="AB15" s="44" t="e">
        <f>(Y15-X15)/Y15</f>
        <v>#REF!</v>
      </c>
      <c r="AD15" s="8" t="e">
        <f>#REF!+#REF!</f>
        <v>#REF!</v>
      </c>
      <c r="AE15" s="8" t="e">
        <f>#REF!+#REF!</f>
        <v>#REF!</v>
      </c>
      <c r="AF15" s="8" t="e">
        <f>#REF!+#REF!</f>
        <v>#REF!</v>
      </c>
      <c r="AG15" s="8" t="e">
        <f>#REF!+#REF!</f>
        <v>#REF!</v>
      </c>
      <c r="AH15" s="8" t="e">
        <f>#REF!+#REF!</f>
        <v>#REF!</v>
      </c>
      <c r="AI15" s="8" t="e">
        <f>#REF!+#REF!</f>
        <v>#REF!</v>
      </c>
      <c r="AJ15" s="8" t="e">
        <f>#REF!+#REF!</f>
        <v>#REF!</v>
      </c>
      <c r="AK15" s="8" t="e">
        <f>#REF!+#REF!</f>
        <v>#REF!</v>
      </c>
      <c r="AL15" s="8" t="e">
        <f>#REF!+#REF!</f>
        <v>#REF!</v>
      </c>
      <c r="AM15" s="44" t="e">
        <f>AL15/AL$23</f>
        <v>#REF!</v>
      </c>
      <c r="AN15" s="44" t="e">
        <f>AK15/AL15</f>
        <v>#REF!</v>
      </c>
      <c r="AO15" s="44" t="e">
        <f>(AL15-AK15)/AL15</f>
        <v>#REF!</v>
      </c>
    </row>
    <row r="16" spans="1:41" x14ac:dyDescent="0.3">
      <c r="A16" s="25"/>
      <c r="B16" s="37"/>
      <c r="C16" s="7"/>
      <c r="D16" s="3" t="e">
        <f t="shared" ref="D16:L16" si="6">(D15-Q15)/Q15</f>
        <v>#REF!</v>
      </c>
      <c r="E16" s="3" t="e">
        <f t="shared" si="6"/>
        <v>#REF!</v>
      </c>
      <c r="F16" s="3" t="e">
        <f t="shared" si="6"/>
        <v>#REF!</v>
      </c>
      <c r="G16" s="3" t="e">
        <f t="shared" si="6"/>
        <v>#REF!</v>
      </c>
      <c r="H16" s="3" t="e">
        <f t="shared" si="6"/>
        <v>#REF!</v>
      </c>
      <c r="I16" s="3" t="e">
        <f t="shared" si="6"/>
        <v>#REF!</v>
      </c>
      <c r="J16" s="3" t="e">
        <f t="shared" si="6"/>
        <v>#REF!</v>
      </c>
      <c r="K16" s="3" t="e">
        <f t="shared" si="6"/>
        <v>#REF!</v>
      </c>
      <c r="L16" s="3" t="e">
        <f t="shared" si="6"/>
        <v>#REF!</v>
      </c>
      <c r="M16" s="45"/>
      <c r="N16" s="45"/>
      <c r="O16" s="45"/>
      <c r="Q16" s="3" t="e">
        <f t="shared" ref="Q16:Y16" si="7">(Q15-AD15)/AD15</f>
        <v>#REF!</v>
      </c>
      <c r="R16" s="3" t="e">
        <f t="shared" si="7"/>
        <v>#REF!</v>
      </c>
      <c r="S16" s="3" t="e">
        <f t="shared" si="7"/>
        <v>#REF!</v>
      </c>
      <c r="T16" s="3" t="e">
        <f t="shared" si="7"/>
        <v>#REF!</v>
      </c>
      <c r="U16" s="3" t="e">
        <f t="shared" si="7"/>
        <v>#REF!</v>
      </c>
      <c r="V16" s="3" t="e">
        <f t="shared" si="7"/>
        <v>#REF!</v>
      </c>
      <c r="W16" s="3" t="e">
        <f t="shared" si="7"/>
        <v>#REF!</v>
      </c>
      <c r="X16" s="3" t="e">
        <f t="shared" si="7"/>
        <v>#REF!</v>
      </c>
      <c r="Y16" s="3" t="e">
        <f t="shared" si="7"/>
        <v>#REF!</v>
      </c>
      <c r="Z16" s="45"/>
      <c r="AA16" s="45"/>
      <c r="AB16" s="45"/>
      <c r="AD16" s="3"/>
      <c r="AE16" s="3"/>
      <c r="AF16" s="3"/>
      <c r="AG16" s="3"/>
      <c r="AH16" s="3"/>
      <c r="AI16" s="3"/>
      <c r="AJ16" s="3"/>
      <c r="AK16" s="3"/>
      <c r="AL16" s="3"/>
      <c r="AM16" s="45"/>
      <c r="AN16" s="45"/>
      <c r="AO16" s="45"/>
    </row>
    <row r="17" spans="1:41" ht="14.4" customHeight="1" x14ac:dyDescent="0.3">
      <c r="A17" s="25" t="s">
        <v>13</v>
      </c>
      <c r="B17" s="37"/>
      <c r="C17" s="18"/>
      <c r="D17" s="8" t="e">
        <f>#REF!+#REF!</f>
        <v>#REF!</v>
      </c>
      <c r="E17" s="8" t="e">
        <f>#REF!+#REF!</f>
        <v>#REF!</v>
      </c>
      <c r="F17" s="8" t="e">
        <f>#REF!+#REF!</f>
        <v>#REF!</v>
      </c>
      <c r="G17" s="8" t="e">
        <f>#REF!+#REF!</f>
        <v>#REF!</v>
      </c>
      <c r="H17" s="8" t="e">
        <f>#REF!+#REF!</f>
        <v>#REF!</v>
      </c>
      <c r="I17" s="8" t="e">
        <f>#REF!+#REF!</f>
        <v>#REF!</v>
      </c>
      <c r="J17" s="8" t="e">
        <f>#REF!+#REF!</f>
        <v>#REF!</v>
      </c>
      <c r="K17" s="8" t="e">
        <f>#REF!+#REF!</f>
        <v>#REF!</v>
      </c>
      <c r="L17" s="8" t="e">
        <f>#REF!+#REF!</f>
        <v>#REF!</v>
      </c>
      <c r="M17" s="44" t="e">
        <f>L17/L$23</f>
        <v>#REF!</v>
      </c>
      <c r="N17" s="44" t="e">
        <f>K17/L17</f>
        <v>#REF!</v>
      </c>
      <c r="O17" s="44" t="e">
        <f>(L17-K17)/L17</f>
        <v>#REF!</v>
      </c>
      <c r="Q17" s="8" t="e">
        <f>#REF!+#REF!</f>
        <v>#REF!</v>
      </c>
      <c r="R17" s="8" t="e">
        <f>#REF!+#REF!</f>
        <v>#REF!</v>
      </c>
      <c r="S17" s="8" t="e">
        <f>#REF!+#REF!</f>
        <v>#REF!</v>
      </c>
      <c r="T17" s="8" t="e">
        <f>#REF!+#REF!</f>
        <v>#REF!</v>
      </c>
      <c r="U17" s="8" t="e">
        <f>#REF!+#REF!</f>
        <v>#REF!</v>
      </c>
      <c r="V17" s="8" t="e">
        <f>#REF!+#REF!</f>
        <v>#REF!</v>
      </c>
      <c r="W17" s="8" t="e">
        <f>#REF!+#REF!</f>
        <v>#REF!</v>
      </c>
      <c r="X17" s="8" t="e">
        <f>#REF!+#REF!</f>
        <v>#REF!</v>
      </c>
      <c r="Y17" s="8" t="e">
        <f>#REF!+#REF!</f>
        <v>#REF!</v>
      </c>
      <c r="Z17" s="44" t="e">
        <f>Y17/Y$23</f>
        <v>#REF!</v>
      </c>
      <c r="AA17" s="44" t="e">
        <f>X17/Y17</f>
        <v>#REF!</v>
      </c>
      <c r="AB17" s="44" t="e">
        <f>(Y17-X17)/Y17</f>
        <v>#REF!</v>
      </c>
      <c r="AD17" s="8" t="e">
        <f>#REF!+#REF!</f>
        <v>#REF!</v>
      </c>
      <c r="AE17" s="8" t="e">
        <f>#REF!+#REF!</f>
        <v>#REF!</v>
      </c>
      <c r="AF17" s="8" t="e">
        <f>#REF!+#REF!</f>
        <v>#REF!</v>
      </c>
      <c r="AG17" s="8" t="e">
        <f>#REF!+#REF!</f>
        <v>#REF!</v>
      </c>
      <c r="AH17" s="8" t="e">
        <f>#REF!+#REF!</f>
        <v>#REF!</v>
      </c>
      <c r="AI17" s="8" t="e">
        <f>#REF!+#REF!</f>
        <v>#REF!</v>
      </c>
      <c r="AJ17" s="8" t="e">
        <f>#REF!+#REF!</f>
        <v>#REF!</v>
      </c>
      <c r="AK17" s="8" t="e">
        <f>#REF!+#REF!</f>
        <v>#REF!</v>
      </c>
      <c r="AL17" s="8" t="e">
        <f>#REF!+#REF!</f>
        <v>#REF!</v>
      </c>
      <c r="AM17" s="44" t="e">
        <f>AL17/AL$23</f>
        <v>#REF!</v>
      </c>
      <c r="AN17" s="44" t="e">
        <f>AK17/AL17</f>
        <v>#REF!</v>
      </c>
      <c r="AO17" s="44" t="e">
        <f>(AL17-AK17)/AL17</f>
        <v>#REF!</v>
      </c>
    </row>
    <row r="18" spans="1:41" ht="21" customHeight="1" x14ac:dyDescent="0.3">
      <c r="A18" s="25"/>
      <c r="B18" s="37"/>
      <c r="C18" s="7"/>
      <c r="D18" s="3" t="e">
        <f t="shared" ref="D18:L18" si="8">(D17-Q17)/Q17</f>
        <v>#REF!</v>
      </c>
      <c r="E18" s="3" t="e">
        <f t="shared" si="8"/>
        <v>#REF!</v>
      </c>
      <c r="F18" s="3" t="e">
        <f t="shared" si="8"/>
        <v>#REF!</v>
      </c>
      <c r="G18" s="3" t="e">
        <f t="shared" si="8"/>
        <v>#REF!</v>
      </c>
      <c r="H18" s="3" t="e">
        <f t="shared" si="8"/>
        <v>#REF!</v>
      </c>
      <c r="I18" s="3" t="e">
        <f t="shared" si="8"/>
        <v>#REF!</v>
      </c>
      <c r="J18" s="3" t="e">
        <f t="shared" si="8"/>
        <v>#REF!</v>
      </c>
      <c r="K18" s="3" t="e">
        <f t="shared" si="8"/>
        <v>#REF!</v>
      </c>
      <c r="L18" s="3" t="e">
        <f t="shared" si="8"/>
        <v>#REF!</v>
      </c>
      <c r="M18" s="45"/>
      <c r="N18" s="45"/>
      <c r="O18" s="45"/>
      <c r="Q18" s="3" t="e">
        <f t="shared" ref="Q18:Y18" si="9">(Q17-AD17)/AD17</f>
        <v>#REF!</v>
      </c>
      <c r="R18" s="3" t="e">
        <f t="shared" si="9"/>
        <v>#REF!</v>
      </c>
      <c r="S18" s="3" t="e">
        <f t="shared" si="9"/>
        <v>#REF!</v>
      </c>
      <c r="T18" s="3" t="e">
        <f t="shared" si="9"/>
        <v>#REF!</v>
      </c>
      <c r="U18" s="3" t="e">
        <f t="shared" si="9"/>
        <v>#REF!</v>
      </c>
      <c r="V18" s="3" t="e">
        <f t="shared" si="9"/>
        <v>#REF!</v>
      </c>
      <c r="W18" s="3" t="e">
        <f t="shared" si="9"/>
        <v>#REF!</v>
      </c>
      <c r="X18" s="3" t="e">
        <f t="shared" si="9"/>
        <v>#REF!</v>
      </c>
      <c r="Y18" s="3" t="e">
        <f t="shared" si="9"/>
        <v>#REF!</v>
      </c>
      <c r="Z18" s="45"/>
      <c r="AA18" s="45"/>
      <c r="AB18" s="45"/>
      <c r="AD18" s="3"/>
      <c r="AE18" s="3"/>
      <c r="AF18" s="3"/>
      <c r="AG18" s="3"/>
      <c r="AH18" s="3"/>
      <c r="AI18" s="3"/>
      <c r="AJ18" s="3"/>
      <c r="AK18" s="3"/>
      <c r="AL18" s="3"/>
      <c r="AM18" s="45"/>
      <c r="AN18" s="45"/>
      <c r="AO18" s="45"/>
    </row>
    <row r="19" spans="1:41" ht="14.4" customHeight="1" x14ac:dyDescent="0.3">
      <c r="A19" s="25" t="s">
        <v>14</v>
      </c>
      <c r="B19" s="37"/>
      <c r="C19" s="18"/>
      <c r="D19" s="8" t="e">
        <f>#REF!+#REF!</f>
        <v>#REF!</v>
      </c>
      <c r="E19" s="8" t="e">
        <f>#REF!+#REF!</f>
        <v>#REF!</v>
      </c>
      <c r="F19" s="8" t="e">
        <f>#REF!+#REF!</f>
        <v>#REF!</v>
      </c>
      <c r="G19" s="8" t="e">
        <f>#REF!+#REF!</f>
        <v>#REF!</v>
      </c>
      <c r="H19" s="8" t="e">
        <f>#REF!+#REF!</f>
        <v>#REF!</v>
      </c>
      <c r="I19" s="8" t="e">
        <f>#REF!+#REF!</f>
        <v>#REF!</v>
      </c>
      <c r="J19" s="8" t="e">
        <f>#REF!+#REF!</f>
        <v>#REF!</v>
      </c>
      <c r="K19" s="8" t="e">
        <f>#REF!+#REF!</f>
        <v>#REF!</v>
      </c>
      <c r="L19" s="8" t="e">
        <f>#REF!+#REF!</f>
        <v>#REF!</v>
      </c>
      <c r="M19" s="44" t="e">
        <f>L19/L$23</f>
        <v>#REF!</v>
      </c>
      <c r="N19" s="44" t="e">
        <f>K19/L19</f>
        <v>#REF!</v>
      </c>
      <c r="O19" s="44" t="e">
        <f>(L19-K19)/L19</f>
        <v>#REF!</v>
      </c>
      <c r="Q19" s="8" t="e">
        <f>#REF!+#REF!</f>
        <v>#REF!</v>
      </c>
      <c r="R19" s="8" t="e">
        <f>#REF!+#REF!</f>
        <v>#REF!</v>
      </c>
      <c r="S19" s="8" t="e">
        <f>#REF!+#REF!</f>
        <v>#REF!</v>
      </c>
      <c r="T19" s="8" t="e">
        <f>#REF!+#REF!</f>
        <v>#REF!</v>
      </c>
      <c r="U19" s="8" t="e">
        <f>#REF!+#REF!</f>
        <v>#REF!</v>
      </c>
      <c r="V19" s="8" t="e">
        <f>#REF!+#REF!</f>
        <v>#REF!</v>
      </c>
      <c r="W19" s="8" t="e">
        <f>#REF!+#REF!</f>
        <v>#REF!</v>
      </c>
      <c r="X19" s="8" t="e">
        <f>#REF!+#REF!</f>
        <v>#REF!</v>
      </c>
      <c r="Y19" s="8" t="e">
        <f>#REF!+#REF!</f>
        <v>#REF!</v>
      </c>
      <c r="Z19" s="44" t="e">
        <f>Y19/Y$23</f>
        <v>#REF!</v>
      </c>
      <c r="AA19" s="44" t="e">
        <f>X19/Y19</f>
        <v>#REF!</v>
      </c>
      <c r="AB19" s="44" t="e">
        <f>(Y19-X19)/Y19</f>
        <v>#REF!</v>
      </c>
      <c r="AD19" s="8" t="e">
        <f>#REF!+#REF!</f>
        <v>#REF!</v>
      </c>
      <c r="AE19" s="8" t="e">
        <f>#REF!+#REF!</f>
        <v>#REF!</v>
      </c>
      <c r="AF19" s="8" t="e">
        <f>#REF!+#REF!</f>
        <v>#REF!</v>
      </c>
      <c r="AG19" s="8" t="e">
        <f>#REF!+#REF!</f>
        <v>#REF!</v>
      </c>
      <c r="AH19" s="8" t="e">
        <f>#REF!+#REF!</f>
        <v>#REF!</v>
      </c>
      <c r="AI19" s="8" t="e">
        <f>#REF!+#REF!</f>
        <v>#REF!</v>
      </c>
      <c r="AJ19" s="8" t="e">
        <f>#REF!+#REF!</f>
        <v>#REF!</v>
      </c>
      <c r="AK19" s="8" t="e">
        <f>#REF!+#REF!</f>
        <v>#REF!</v>
      </c>
      <c r="AL19" s="8" t="e">
        <f>#REF!+#REF!</f>
        <v>#REF!</v>
      </c>
      <c r="AM19" s="44" t="e">
        <f>AL19/AL$23</f>
        <v>#REF!</v>
      </c>
      <c r="AN19" s="44" t="e">
        <f>AK19/AL19</f>
        <v>#REF!</v>
      </c>
      <c r="AO19" s="44" t="e">
        <f>(AL19-AK19)/AL19</f>
        <v>#REF!</v>
      </c>
    </row>
    <row r="20" spans="1:41" x14ac:dyDescent="0.3">
      <c r="A20" s="25"/>
      <c r="B20" s="37"/>
      <c r="C20" s="7"/>
      <c r="D20" s="3" t="e">
        <f t="shared" ref="D20:L20" si="10">(D19-Q19)/Q19</f>
        <v>#REF!</v>
      </c>
      <c r="E20" s="3" t="e">
        <f t="shared" si="10"/>
        <v>#REF!</v>
      </c>
      <c r="F20" s="3" t="e">
        <f t="shared" si="10"/>
        <v>#REF!</v>
      </c>
      <c r="G20" s="3" t="e">
        <f t="shared" si="10"/>
        <v>#REF!</v>
      </c>
      <c r="H20" s="3" t="e">
        <f t="shared" si="10"/>
        <v>#REF!</v>
      </c>
      <c r="I20" s="3" t="e">
        <f t="shared" si="10"/>
        <v>#REF!</v>
      </c>
      <c r="J20" s="3" t="e">
        <f t="shared" si="10"/>
        <v>#REF!</v>
      </c>
      <c r="K20" s="3" t="e">
        <f t="shared" si="10"/>
        <v>#REF!</v>
      </c>
      <c r="L20" s="3" t="e">
        <f t="shared" si="10"/>
        <v>#REF!</v>
      </c>
      <c r="M20" s="45"/>
      <c r="N20" s="45"/>
      <c r="O20" s="45"/>
      <c r="Q20" s="3" t="e">
        <f t="shared" ref="Q20:Y20" si="11">(Q19-AD19)/AD19</f>
        <v>#REF!</v>
      </c>
      <c r="R20" s="3" t="e">
        <f t="shared" si="11"/>
        <v>#REF!</v>
      </c>
      <c r="S20" s="3" t="e">
        <f t="shared" si="11"/>
        <v>#REF!</v>
      </c>
      <c r="T20" s="3" t="e">
        <f t="shared" si="11"/>
        <v>#REF!</v>
      </c>
      <c r="U20" s="3" t="e">
        <f t="shared" si="11"/>
        <v>#REF!</v>
      </c>
      <c r="V20" s="3" t="e">
        <f t="shared" si="11"/>
        <v>#REF!</v>
      </c>
      <c r="W20" s="3" t="e">
        <f t="shared" si="11"/>
        <v>#REF!</v>
      </c>
      <c r="X20" s="3" t="e">
        <f t="shared" si="11"/>
        <v>#REF!</v>
      </c>
      <c r="Y20" s="3" t="e">
        <f t="shared" si="11"/>
        <v>#REF!</v>
      </c>
      <c r="Z20" s="45"/>
      <c r="AA20" s="45"/>
      <c r="AB20" s="45"/>
      <c r="AD20" s="3"/>
      <c r="AE20" s="3"/>
      <c r="AF20" s="3"/>
      <c r="AG20" s="3"/>
      <c r="AH20" s="3"/>
      <c r="AI20" s="3"/>
      <c r="AJ20" s="3"/>
      <c r="AK20" s="3"/>
      <c r="AL20" s="3"/>
      <c r="AM20" s="45"/>
      <c r="AN20" s="45"/>
      <c r="AO20" s="45"/>
    </row>
    <row r="21" spans="1:41" ht="14.4" customHeight="1" x14ac:dyDescent="0.3">
      <c r="A21" s="56" t="s">
        <v>140</v>
      </c>
      <c r="B21" s="57"/>
      <c r="C21" s="18"/>
      <c r="D21" s="8" t="e">
        <f>#REF!+#REF!</f>
        <v>#REF!</v>
      </c>
      <c r="E21" s="8" t="e">
        <f>#REF!+#REF!</f>
        <v>#REF!</v>
      </c>
      <c r="F21" s="8" t="e">
        <f>#REF!+#REF!</f>
        <v>#REF!</v>
      </c>
      <c r="G21" s="8" t="e">
        <f>#REF!+#REF!</f>
        <v>#REF!</v>
      </c>
      <c r="H21" s="8" t="e">
        <f>#REF!+#REF!</f>
        <v>#REF!</v>
      </c>
      <c r="I21" s="8" t="e">
        <f>#REF!+#REF!</f>
        <v>#REF!</v>
      </c>
      <c r="J21" s="8" t="e">
        <f>#REF!+#REF!</f>
        <v>#REF!</v>
      </c>
      <c r="K21" s="8" t="e">
        <f>#REF!+#REF!</f>
        <v>#REF!</v>
      </c>
      <c r="L21" s="8" t="e">
        <f>#REF!+#REF!</f>
        <v>#REF!</v>
      </c>
      <c r="M21" s="44" t="e">
        <f>L21/L$23</f>
        <v>#REF!</v>
      </c>
      <c r="N21" s="44" t="e">
        <f>K21/L21</f>
        <v>#REF!</v>
      </c>
      <c r="O21" s="44" t="e">
        <f>(L21-K21)/L21</f>
        <v>#REF!</v>
      </c>
      <c r="Q21" s="8" t="e">
        <f>#REF!+#REF!</f>
        <v>#REF!</v>
      </c>
      <c r="R21" s="8" t="e">
        <f>#REF!+#REF!</f>
        <v>#REF!</v>
      </c>
      <c r="S21" s="8" t="e">
        <f>#REF!+#REF!</f>
        <v>#REF!</v>
      </c>
      <c r="T21" s="8" t="e">
        <f>#REF!+#REF!</f>
        <v>#REF!</v>
      </c>
      <c r="U21" s="8" t="e">
        <f>#REF!+#REF!</f>
        <v>#REF!</v>
      </c>
      <c r="V21" s="8" t="e">
        <f>#REF!+#REF!</f>
        <v>#REF!</v>
      </c>
      <c r="W21" s="8" t="e">
        <f>#REF!+#REF!</f>
        <v>#REF!</v>
      </c>
      <c r="X21" s="8" t="e">
        <f>#REF!+#REF!</f>
        <v>#REF!</v>
      </c>
      <c r="Y21" s="8" t="e">
        <f>#REF!+#REF!</f>
        <v>#REF!</v>
      </c>
      <c r="Z21" s="44" t="e">
        <f>Y21/Y$23</f>
        <v>#REF!</v>
      </c>
      <c r="AA21" s="44" t="e">
        <f>X21/Y21</f>
        <v>#REF!</v>
      </c>
      <c r="AB21" s="44" t="e">
        <f>(Y21-X21)/Y21</f>
        <v>#REF!</v>
      </c>
      <c r="AD21" s="8" t="e">
        <f>#REF!+#REF!</f>
        <v>#REF!</v>
      </c>
      <c r="AE21" s="8" t="e">
        <f>#REF!+#REF!</f>
        <v>#REF!</v>
      </c>
      <c r="AF21" s="8" t="e">
        <f>#REF!+#REF!</f>
        <v>#REF!</v>
      </c>
      <c r="AG21" s="8" t="e">
        <f>#REF!+#REF!</f>
        <v>#REF!</v>
      </c>
      <c r="AH21" s="8" t="e">
        <f>#REF!+#REF!</f>
        <v>#REF!</v>
      </c>
      <c r="AI21" s="8" t="e">
        <f>#REF!+#REF!</f>
        <v>#REF!</v>
      </c>
      <c r="AJ21" s="8" t="e">
        <f>#REF!+#REF!</f>
        <v>#REF!</v>
      </c>
      <c r="AK21" s="8" t="e">
        <f>#REF!+#REF!</f>
        <v>#REF!</v>
      </c>
      <c r="AL21" s="8" t="e">
        <f>#REF!+#REF!</f>
        <v>#REF!</v>
      </c>
      <c r="AM21" s="44" t="e">
        <f>AL21/AL$23</f>
        <v>#REF!</v>
      </c>
      <c r="AN21" s="44" t="e">
        <f>AK21/AL21</f>
        <v>#REF!</v>
      </c>
      <c r="AO21" s="44" t="e">
        <f>(AL21-AK21)/AL21</f>
        <v>#REF!</v>
      </c>
    </row>
    <row r="22" spans="1:41" x14ac:dyDescent="0.3">
      <c r="A22" s="25"/>
      <c r="B22" s="37"/>
      <c r="C22" s="7"/>
      <c r="D22" s="3" t="e">
        <f t="shared" ref="D22:L22" si="12">(D21-Q21)/Q21</f>
        <v>#REF!</v>
      </c>
      <c r="E22" s="3" t="e">
        <f t="shared" si="12"/>
        <v>#REF!</v>
      </c>
      <c r="F22" s="3" t="e">
        <f t="shared" si="12"/>
        <v>#REF!</v>
      </c>
      <c r="G22" s="3" t="e">
        <f t="shared" si="12"/>
        <v>#REF!</v>
      </c>
      <c r="H22" s="3" t="e">
        <f t="shared" si="12"/>
        <v>#REF!</v>
      </c>
      <c r="I22" s="3" t="e">
        <f t="shared" si="12"/>
        <v>#REF!</v>
      </c>
      <c r="J22" s="3" t="e">
        <f t="shared" si="12"/>
        <v>#REF!</v>
      </c>
      <c r="K22" s="61" t="e">
        <f t="shared" si="12"/>
        <v>#REF!</v>
      </c>
      <c r="L22" s="3" t="e">
        <f t="shared" si="12"/>
        <v>#REF!</v>
      </c>
      <c r="M22" s="45"/>
      <c r="N22" s="45"/>
      <c r="O22" s="45"/>
      <c r="Q22" s="3" t="e">
        <f t="shared" ref="Q22:Y22" si="13">(Q21-AD21)/AD21</f>
        <v>#REF!</v>
      </c>
      <c r="R22" s="3" t="e">
        <f t="shared" si="13"/>
        <v>#REF!</v>
      </c>
      <c r="S22" s="3" t="e">
        <f t="shared" si="13"/>
        <v>#REF!</v>
      </c>
      <c r="T22" s="3" t="e">
        <f t="shared" si="13"/>
        <v>#REF!</v>
      </c>
      <c r="U22" s="3" t="e">
        <f t="shared" si="13"/>
        <v>#REF!</v>
      </c>
      <c r="V22" s="3" t="e">
        <f t="shared" si="13"/>
        <v>#REF!</v>
      </c>
      <c r="W22" s="3" t="e">
        <f t="shared" si="13"/>
        <v>#REF!</v>
      </c>
      <c r="X22" s="3" t="e">
        <f t="shared" si="13"/>
        <v>#REF!</v>
      </c>
      <c r="Y22" s="3" t="e">
        <f t="shared" si="13"/>
        <v>#REF!</v>
      </c>
      <c r="Z22" s="45"/>
      <c r="AA22" s="45"/>
      <c r="AB22" s="45"/>
      <c r="AD22" s="3"/>
      <c r="AE22" s="3"/>
      <c r="AF22" s="3"/>
      <c r="AG22" s="3"/>
      <c r="AH22" s="3"/>
      <c r="AI22" s="3"/>
      <c r="AJ22" s="3"/>
      <c r="AK22" s="3"/>
      <c r="AL22" s="3"/>
      <c r="AM22" s="45"/>
      <c r="AN22" s="45"/>
      <c r="AO22" s="45"/>
    </row>
    <row r="23" spans="1:41" x14ac:dyDescent="0.3">
      <c r="A23" s="32" t="s">
        <v>7</v>
      </c>
      <c r="B23" s="37"/>
      <c r="C23" s="7"/>
      <c r="D23" s="8" t="e">
        <f>#REF!+#REF!</f>
        <v>#REF!</v>
      </c>
      <c r="E23" s="8" t="e">
        <f>#REF!+#REF!</f>
        <v>#REF!</v>
      </c>
      <c r="F23" s="8" t="e">
        <f>#REF!+#REF!</f>
        <v>#REF!</v>
      </c>
      <c r="G23" s="8" t="e">
        <f>#REF!+#REF!</f>
        <v>#REF!</v>
      </c>
      <c r="H23" s="8" t="e">
        <f>#REF!+#REF!</f>
        <v>#REF!</v>
      </c>
      <c r="I23" s="8" t="e">
        <f>#REF!+#REF!</f>
        <v>#REF!</v>
      </c>
      <c r="J23" s="8" t="e">
        <f>#REF!+#REF!</f>
        <v>#REF!</v>
      </c>
      <c r="K23" s="8" t="e">
        <f>#REF!+#REF!</f>
        <v>#REF!</v>
      </c>
      <c r="L23" s="8" t="e">
        <f>#REF!+#REF!</f>
        <v>#REF!</v>
      </c>
      <c r="M23" s="44" t="e">
        <f>L23/L$23</f>
        <v>#REF!</v>
      </c>
      <c r="N23" s="44" t="e">
        <f>K23/L23</f>
        <v>#REF!</v>
      </c>
      <c r="O23" s="44" t="e">
        <f>(L23-K23)/L23</f>
        <v>#REF!</v>
      </c>
      <c r="Q23" s="8" t="e">
        <f>#REF!+#REF!</f>
        <v>#REF!</v>
      </c>
      <c r="R23" s="8" t="e">
        <f>#REF!+#REF!</f>
        <v>#REF!</v>
      </c>
      <c r="S23" s="8" t="e">
        <f>#REF!+#REF!</f>
        <v>#REF!</v>
      </c>
      <c r="T23" s="8" t="e">
        <f>#REF!+#REF!</f>
        <v>#REF!</v>
      </c>
      <c r="U23" s="8" t="e">
        <f>#REF!+#REF!</f>
        <v>#REF!</v>
      </c>
      <c r="V23" s="8" t="e">
        <f>#REF!+#REF!</f>
        <v>#REF!</v>
      </c>
      <c r="W23" s="8" t="e">
        <f>#REF!+#REF!</f>
        <v>#REF!</v>
      </c>
      <c r="X23" s="8" t="e">
        <f>#REF!+#REF!</f>
        <v>#REF!</v>
      </c>
      <c r="Y23" s="8" t="e">
        <f>#REF!+#REF!</f>
        <v>#REF!</v>
      </c>
      <c r="Z23" s="44" t="e">
        <f>Y23/Y$23</f>
        <v>#REF!</v>
      </c>
      <c r="AA23" s="44" t="e">
        <f>X23/Y23</f>
        <v>#REF!</v>
      </c>
      <c r="AB23" s="44" t="e">
        <f>(Y23-X23)/Y23</f>
        <v>#REF!</v>
      </c>
      <c r="AD23" s="8" t="e">
        <f>#REF!+#REF!</f>
        <v>#REF!</v>
      </c>
      <c r="AE23" s="8" t="e">
        <f>#REF!+#REF!</f>
        <v>#REF!</v>
      </c>
      <c r="AF23" s="8" t="e">
        <f>#REF!+#REF!</f>
        <v>#REF!</v>
      </c>
      <c r="AG23" s="8" t="e">
        <f>#REF!+#REF!</f>
        <v>#REF!</v>
      </c>
      <c r="AH23" s="8" t="e">
        <f>#REF!+#REF!</f>
        <v>#REF!</v>
      </c>
      <c r="AI23" s="8" t="e">
        <f>#REF!+#REF!</f>
        <v>#REF!</v>
      </c>
      <c r="AJ23" s="8" t="e">
        <f>#REF!+#REF!</f>
        <v>#REF!</v>
      </c>
      <c r="AK23" s="8" t="e">
        <f>#REF!+#REF!</f>
        <v>#REF!</v>
      </c>
      <c r="AL23" s="8" t="e">
        <f>#REF!+#REF!</f>
        <v>#REF!</v>
      </c>
      <c r="AM23" s="44" t="e">
        <f>AL23/AL$23</f>
        <v>#REF!</v>
      </c>
      <c r="AN23" s="44" t="e">
        <f>AK23/AL23</f>
        <v>#REF!</v>
      </c>
      <c r="AO23" s="44" t="e">
        <f>(AL23-AK23)/AL23</f>
        <v>#REF!</v>
      </c>
    </row>
    <row r="24" spans="1:41" x14ac:dyDescent="0.3">
      <c r="A24" s="32"/>
      <c r="B24" s="37"/>
      <c r="C24" s="7"/>
      <c r="D24" s="3" t="e">
        <f t="shared" ref="D24:L24" si="14">(D23-Q23)/Q23</f>
        <v>#REF!</v>
      </c>
      <c r="E24" s="3" t="e">
        <f t="shared" si="14"/>
        <v>#REF!</v>
      </c>
      <c r="F24" s="3" t="e">
        <f t="shared" si="14"/>
        <v>#REF!</v>
      </c>
      <c r="G24" s="3" t="e">
        <f t="shared" si="14"/>
        <v>#REF!</v>
      </c>
      <c r="H24" s="3" t="e">
        <f t="shared" si="14"/>
        <v>#REF!</v>
      </c>
      <c r="I24" s="3" t="e">
        <f t="shared" si="14"/>
        <v>#REF!</v>
      </c>
      <c r="J24" s="3" t="e">
        <f t="shared" si="14"/>
        <v>#REF!</v>
      </c>
      <c r="K24" s="3" t="e">
        <f t="shared" si="14"/>
        <v>#REF!</v>
      </c>
      <c r="L24" s="3" t="e">
        <f t="shared" si="14"/>
        <v>#REF!</v>
      </c>
      <c r="M24" s="11"/>
      <c r="N24" s="11"/>
      <c r="O24" s="11"/>
      <c r="Q24" s="3" t="e">
        <f t="shared" ref="Q24:Y24" si="15">(Q23-AD23)/AD23</f>
        <v>#REF!</v>
      </c>
      <c r="R24" s="3" t="e">
        <f t="shared" si="15"/>
        <v>#REF!</v>
      </c>
      <c r="S24" s="3" t="e">
        <f t="shared" si="15"/>
        <v>#REF!</v>
      </c>
      <c r="T24" s="3" t="e">
        <f t="shared" si="15"/>
        <v>#REF!</v>
      </c>
      <c r="U24" s="3" t="e">
        <f t="shared" si="15"/>
        <v>#REF!</v>
      </c>
      <c r="V24" s="3" t="e">
        <f t="shared" si="15"/>
        <v>#REF!</v>
      </c>
      <c r="W24" s="3" t="e">
        <f t="shared" si="15"/>
        <v>#REF!</v>
      </c>
      <c r="X24" s="3" t="e">
        <f t="shared" si="15"/>
        <v>#REF!</v>
      </c>
      <c r="Y24" s="3" t="e">
        <f t="shared" si="15"/>
        <v>#REF!</v>
      </c>
      <c r="Z24" s="11"/>
      <c r="AA24" s="11"/>
      <c r="AB24" s="11"/>
      <c r="AD24" s="3"/>
      <c r="AE24" s="3"/>
      <c r="AF24" s="3"/>
      <c r="AG24" s="3"/>
      <c r="AH24" s="3"/>
      <c r="AI24" s="3"/>
      <c r="AJ24" s="3"/>
      <c r="AK24" s="3"/>
      <c r="AL24" s="3"/>
      <c r="AM24" s="45"/>
      <c r="AN24" s="45"/>
      <c r="AO24" s="45"/>
    </row>
    <row r="25" spans="1:41" x14ac:dyDescent="0.3">
      <c r="A25" s="21"/>
      <c r="C25" s="7"/>
      <c r="D25" s="3"/>
      <c r="E25" s="3"/>
      <c r="F25" s="3"/>
      <c r="G25" s="3"/>
      <c r="H25" s="3"/>
      <c r="I25" s="3"/>
      <c r="J25" s="3"/>
      <c r="K25" s="26"/>
      <c r="L25" s="26"/>
      <c r="M25" s="26"/>
      <c r="N25" s="26"/>
      <c r="O25" s="26"/>
      <c r="Q25" s="3"/>
      <c r="R25" s="3"/>
      <c r="S25" s="3"/>
      <c r="T25" s="3"/>
      <c r="U25" s="3"/>
      <c r="V25" s="3"/>
      <c r="W25" s="3"/>
      <c r="X25" s="26"/>
      <c r="Y25" s="26"/>
      <c r="Z25" s="26"/>
      <c r="AA25" s="26"/>
      <c r="AB25" s="26"/>
      <c r="AD25" s="3"/>
      <c r="AE25" s="3"/>
      <c r="AF25" s="3"/>
      <c r="AG25" s="3"/>
      <c r="AH25" s="3"/>
      <c r="AI25" s="3"/>
      <c r="AJ25" s="3"/>
      <c r="AK25" s="26"/>
      <c r="AL25" s="26"/>
      <c r="AM25" s="26"/>
      <c r="AN25" s="26"/>
      <c r="AO25" s="26"/>
    </row>
    <row r="26" spans="1:41" ht="14.4" customHeight="1" x14ac:dyDescent="0.3">
      <c r="A26" s="469" t="s">
        <v>251</v>
      </c>
      <c r="B26" s="469"/>
      <c r="C26" s="469"/>
      <c r="D26" s="469"/>
      <c r="E26" s="469"/>
      <c r="F26" s="14"/>
      <c r="G26" s="14"/>
      <c r="H26" s="14"/>
      <c r="I26" s="14"/>
      <c r="J26" s="14"/>
      <c r="K26" s="14"/>
      <c r="L26" s="132"/>
      <c r="M26" s="132"/>
      <c r="N26" s="132"/>
      <c r="O26" s="132"/>
      <c r="P26" s="27"/>
      <c r="Q26" s="14"/>
      <c r="R26" s="14"/>
      <c r="S26" s="14"/>
      <c r="T26" s="14"/>
      <c r="U26" s="14"/>
      <c r="V26" s="14"/>
      <c r="W26" s="14"/>
      <c r="X26" s="14"/>
      <c r="Y26" s="132"/>
      <c r="Z26" s="132"/>
      <c r="AA26" s="132"/>
      <c r="AB26" s="132"/>
      <c r="AC26" s="27"/>
      <c r="AD26" s="14"/>
      <c r="AE26" s="14"/>
      <c r="AF26" s="14"/>
      <c r="AG26" s="14"/>
      <c r="AH26" s="14"/>
      <c r="AI26" s="14"/>
      <c r="AJ26" s="14"/>
      <c r="AK26" s="14"/>
      <c r="AL26" s="132"/>
      <c r="AM26" s="132"/>
      <c r="AN26" s="132"/>
      <c r="AO26" s="132"/>
    </row>
    <row r="27" spans="1:41" x14ac:dyDescent="0.3">
      <c r="B27" s="37" t="s">
        <v>74</v>
      </c>
      <c r="K27" s="11"/>
      <c r="L27" s="11"/>
      <c r="M27" s="11"/>
      <c r="N27" s="11"/>
      <c r="O27" s="11"/>
      <c r="X27" s="11"/>
      <c r="Y27" s="11"/>
      <c r="Z27" s="11"/>
      <c r="AA27" s="11"/>
      <c r="AB27" s="11"/>
      <c r="AK27" s="11"/>
      <c r="AL27" s="11"/>
      <c r="AM27" s="11"/>
      <c r="AN27" s="11"/>
      <c r="AO27" s="11"/>
    </row>
    <row r="28" spans="1:41" ht="14.4" customHeight="1" x14ac:dyDescent="0.3">
      <c r="A28" s="25" t="s">
        <v>15</v>
      </c>
      <c r="B28" s="37"/>
      <c r="C28" s="18"/>
      <c r="D28" s="8" t="e">
        <f>#REF!+#REF!</f>
        <v>#REF!</v>
      </c>
      <c r="E28" s="8" t="e">
        <f>#REF!+#REF!</f>
        <v>#REF!</v>
      </c>
      <c r="F28" s="8" t="e">
        <f>#REF!+#REF!</f>
        <v>#REF!</v>
      </c>
      <c r="G28" s="8" t="e">
        <f>#REF!+#REF!</f>
        <v>#REF!</v>
      </c>
      <c r="H28" s="8" t="e">
        <f>#REF!+#REF!</f>
        <v>#REF!</v>
      </c>
      <c r="I28" s="8" t="e">
        <f>#REF!+#REF!</f>
        <v>#REF!</v>
      </c>
      <c r="J28" s="8" t="e">
        <f>#REF!+#REF!</f>
        <v>#REF!</v>
      </c>
      <c r="K28" s="8" t="e">
        <f>#REF!+#REF!</f>
        <v>#REF!</v>
      </c>
      <c r="L28" s="8" t="e">
        <f>#REF!+#REF!</f>
        <v>#REF!</v>
      </c>
      <c r="M28" s="44" t="e">
        <f>L28/L$23</f>
        <v>#REF!</v>
      </c>
      <c r="N28" s="44" t="e">
        <f>K28/L28</f>
        <v>#REF!</v>
      </c>
      <c r="O28" s="44" t="e">
        <f>(L28-K28)/L28</f>
        <v>#REF!</v>
      </c>
      <c r="P28" s="28"/>
      <c r="Q28" s="8" t="e">
        <f>#REF!+#REF!</f>
        <v>#REF!</v>
      </c>
      <c r="R28" s="8" t="e">
        <f>#REF!+#REF!</f>
        <v>#REF!</v>
      </c>
      <c r="S28" s="8" t="e">
        <f>#REF!+#REF!</f>
        <v>#REF!</v>
      </c>
      <c r="T28" s="8" t="e">
        <f>#REF!+#REF!</f>
        <v>#REF!</v>
      </c>
      <c r="U28" s="8" t="e">
        <f>#REF!+#REF!</f>
        <v>#REF!</v>
      </c>
      <c r="V28" s="8" t="e">
        <f>#REF!+#REF!</f>
        <v>#REF!</v>
      </c>
      <c r="W28" s="8" t="e">
        <f>#REF!+#REF!</f>
        <v>#REF!</v>
      </c>
      <c r="X28" s="8" t="e">
        <f>#REF!+#REF!</f>
        <v>#REF!</v>
      </c>
      <c r="Y28" s="8" t="e">
        <f>#REF!+#REF!</f>
        <v>#REF!</v>
      </c>
      <c r="Z28" s="44" t="e">
        <f>Y28/Y$23</f>
        <v>#REF!</v>
      </c>
      <c r="AA28" s="44" t="e">
        <f>X28/Y28</f>
        <v>#REF!</v>
      </c>
      <c r="AB28" s="44" t="e">
        <f>(Y28-X28)/Y28</f>
        <v>#REF!</v>
      </c>
      <c r="AD28" s="8" t="e">
        <f>#REF!+#REF!</f>
        <v>#REF!</v>
      </c>
      <c r="AE28" s="8" t="e">
        <f>#REF!+#REF!</f>
        <v>#REF!</v>
      </c>
      <c r="AF28" s="8" t="e">
        <f>#REF!+#REF!</f>
        <v>#REF!</v>
      </c>
      <c r="AG28" s="8" t="e">
        <f>#REF!+#REF!</f>
        <v>#REF!</v>
      </c>
      <c r="AH28" s="8" t="e">
        <f>#REF!+#REF!</f>
        <v>#REF!</v>
      </c>
      <c r="AI28" s="8" t="e">
        <f>#REF!+#REF!</f>
        <v>#REF!</v>
      </c>
      <c r="AJ28" s="8" t="e">
        <f>#REF!+#REF!</f>
        <v>#REF!</v>
      </c>
      <c r="AK28" s="8" t="e">
        <f>#REF!+#REF!</f>
        <v>#REF!</v>
      </c>
      <c r="AL28" s="8" t="e">
        <f>#REF!+#REF!</f>
        <v>#REF!</v>
      </c>
      <c r="AM28" s="44" t="e">
        <f>AL28/AL$23</f>
        <v>#REF!</v>
      </c>
      <c r="AN28" s="44" t="e">
        <f>AK28/AL28</f>
        <v>#REF!</v>
      </c>
      <c r="AO28" s="44" t="e">
        <f>(AL28-AK28)/AL28</f>
        <v>#REF!</v>
      </c>
    </row>
    <row r="29" spans="1:41" x14ac:dyDescent="0.3">
      <c r="A29" s="25"/>
      <c r="B29" s="37"/>
      <c r="C29" s="7"/>
      <c r="D29" s="3" t="e">
        <f t="shared" ref="D29:L29" si="16">(D28-Q28)/Q28</f>
        <v>#REF!</v>
      </c>
      <c r="E29" s="3" t="e">
        <f t="shared" si="16"/>
        <v>#REF!</v>
      </c>
      <c r="F29" s="3" t="e">
        <f t="shared" si="16"/>
        <v>#REF!</v>
      </c>
      <c r="G29" s="3" t="e">
        <f t="shared" si="16"/>
        <v>#REF!</v>
      </c>
      <c r="H29" s="3" t="e">
        <f t="shared" si="16"/>
        <v>#REF!</v>
      </c>
      <c r="I29" s="3" t="e">
        <f t="shared" si="16"/>
        <v>#REF!</v>
      </c>
      <c r="J29" s="3" t="e">
        <f t="shared" si="16"/>
        <v>#REF!</v>
      </c>
      <c r="K29" s="3" t="e">
        <f t="shared" si="16"/>
        <v>#REF!</v>
      </c>
      <c r="L29" s="3" t="e">
        <f t="shared" si="16"/>
        <v>#REF!</v>
      </c>
      <c r="M29" s="45"/>
      <c r="N29" s="45"/>
      <c r="O29" s="45"/>
      <c r="Q29" s="3" t="e">
        <f t="shared" ref="Q29:Y29" si="17">(Q28-AD28)/AD28</f>
        <v>#REF!</v>
      </c>
      <c r="R29" s="3" t="e">
        <f t="shared" si="17"/>
        <v>#REF!</v>
      </c>
      <c r="S29" s="3" t="e">
        <f t="shared" si="17"/>
        <v>#REF!</v>
      </c>
      <c r="T29" s="3" t="e">
        <f t="shared" si="17"/>
        <v>#REF!</v>
      </c>
      <c r="U29" s="3" t="e">
        <f t="shared" si="17"/>
        <v>#REF!</v>
      </c>
      <c r="V29" s="3" t="e">
        <f t="shared" si="17"/>
        <v>#REF!</v>
      </c>
      <c r="W29" s="3" t="e">
        <f t="shared" si="17"/>
        <v>#REF!</v>
      </c>
      <c r="X29" s="3" t="e">
        <f t="shared" si="17"/>
        <v>#REF!</v>
      </c>
      <c r="Y29" s="3" t="e">
        <f t="shared" si="17"/>
        <v>#REF!</v>
      </c>
      <c r="Z29" s="45"/>
      <c r="AA29" s="45"/>
      <c r="AB29" s="45"/>
      <c r="AD29" s="3"/>
      <c r="AE29" s="3"/>
      <c r="AF29" s="3"/>
      <c r="AG29" s="3"/>
      <c r="AH29" s="3"/>
      <c r="AI29" s="3"/>
      <c r="AJ29" s="3"/>
      <c r="AK29" s="3"/>
      <c r="AL29" s="3"/>
      <c r="AM29" s="45"/>
      <c r="AN29" s="45"/>
      <c r="AO29" s="45"/>
    </row>
    <row r="30" spans="1:41" ht="14.4" customHeight="1" x14ac:dyDescent="0.3">
      <c r="A30" s="25" t="s">
        <v>136</v>
      </c>
      <c r="B30" s="37"/>
      <c r="C30" s="18"/>
      <c r="D30" s="8" t="e">
        <f>#REF!+#REF!</f>
        <v>#REF!</v>
      </c>
      <c r="E30" s="8" t="e">
        <f>#REF!+#REF!</f>
        <v>#REF!</v>
      </c>
      <c r="F30" s="8" t="e">
        <f>#REF!+#REF!</f>
        <v>#REF!</v>
      </c>
      <c r="G30" s="8" t="e">
        <f>#REF!+#REF!</f>
        <v>#REF!</v>
      </c>
      <c r="H30" s="8" t="e">
        <f>#REF!+#REF!</f>
        <v>#REF!</v>
      </c>
      <c r="I30" s="8" t="e">
        <f>#REF!+#REF!</f>
        <v>#REF!</v>
      </c>
      <c r="J30" s="8" t="e">
        <f>#REF!+#REF!</f>
        <v>#REF!</v>
      </c>
      <c r="K30" s="8" t="e">
        <f>#REF!+#REF!</f>
        <v>#REF!</v>
      </c>
      <c r="L30" s="8" t="e">
        <f>#REF!+#REF!</f>
        <v>#REF!</v>
      </c>
      <c r="M30" s="44" t="e">
        <f>L30/L$23</f>
        <v>#REF!</v>
      </c>
      <c r="N30" s="44" t="e">
        <f>K30/L30</f>
        <v>#REF!</v>
      </c>
      <c r="O30" s="44" t="e">
        <f>(L30-K30)/L30</f>
        <v>#REF!</v>
      </c>
      <c r="P30" s="28"/>
      <c r="Q30" s="8" t="e">
        <f>#REF!+#REF!</f>
        <v>#REF!</v>
      </c>
      <c r="R30" s="8" t="e">
        <f>#REF!+#REF!</f>
        <v>#REF!</v>
      </c>
      <c r="S30" s="8" t="e">
        <f>#REF!+#REF!</f>
        <v>#REF!</v>
      </c>
      <c r="T30" s="8" t="e">
        <f>#REF!+#REF!</f>
        <v>#REF!</v>
      </c>
      <c r="U30" s="8" t="e">
        <f>#REF!+#REF!</f>
        <v>#REF!</v>
      </c>
      <c r="V30" s="8" t="e">
        <f>#REF!+#REF!</f>
        <v>#REF!</v>
      </c>
      <c r="W30" s="8" t="e">
        <f>#REF!+#REF!</f>
        <v>#REF!</v>
      </c>
      <c r="X30" s="8" t="e">
        <f>#REF!+#REF!</f>
        <v>#REF!</v>
      </c>
      <c r="Y30" s="8" t="e">
        <f>#REF!+#REF!</f>
        <v>#REF!</v>
      </c>
      <c r="Z30" s="44" t="e">
        <f>Y30/Y$23</f>
        <v>#REF!</v>
      </c>
      <c r="AA30" s="44" t="e">
        <f>X30/Y30</f>
        <v>#REF!</v>
      </c>
      <c r="AB30" s="44" t="e">
        <f>(Y30-X30)/Y30</f>
        <v>#REF!</v>
      </c>
      <c r="AD30" s="8" t="e">
        <f>#REF!+#REF!</f>
        <v>#REF!</v>
      </c>
      <c r="AE30" s="8" t="e">
        <f>#REF!+#REF!</f>
        <v>#REF!</v>
      </c>
      <c r="AF30" s="8" t="e">
        <f>#REF!+#REF!</f>
        <v>#REF!</v>
      </c>
      <c r="AG30" s="8" t="e">
        <f>#REF!+#REF!</f>
        <v>#REF!</v>
      </c>
      <c r="AH30" s="8" t="e">
        <f>#REF!+#REF!</f>
        <v>#REF!</v>
      </c>
      <c r="AI30" s="8" t="e">
        <f>#REF!+#REF!</f>
        <v>#REF!</v>
      </c>
      <c r="AJ30" s="8" t="e">
        <f>#REF!+#REF!</f>
        <v>#REF!</v>
      </c>
      <c r="AK30" s="8" t="e">
        <f>#REF!+#REF!</f>
        <v>#REF!</v>
      </c>
      <c r="AL30" s="8" t="e">
        <f>#REF!+#REF!</f>
        <v>#REF!</v>
      </c>
      <c r="AM30" s="44" t="e">
        <f>AL30/AL$23</f>
        <v>#REF!</v>
      </c>
      <c r="AN30" s="44" t="e">
        <f>AK30/AL30</f>
        <v>#REF!</v>
      </c>
      <c r="AO30" s="44" t="e">
        <f>(AL30-AK30)/AL30</f>
        <v>#REF!</v>
      </c>
    </row>
    <row r="31" spans="1:41" x14ac:dyDescent="0.3">
      <c r="A31" s="25"/>
      <c r="B31" s="37"/>
      <c r="C31" s="7"/>
      <c r="D31" s="3" t="e">
        <f t="shared" ref="D31:L31" si="18">(D30-Q30)/Q30</f>
        <v>#REF!</v>
      </c>
      <c r="E31" s="3" t="e">
        <f t="shared" si="18"/>
        <v>#REF!</v>
      </c>
      <c r="F31" s="3" t="e">
        <f t="shared" si="18"/>
        <v>#REF!</v>
      </c>
      <c r="G31" s="3" t="e">
        <f t="shared" si="18"/>
        <v>#REF!</v>
      </c>
      <c r="H31" s="3" t="e">
        <f t="shared" si="18"/>
        <v>#REF!</v>
      </c>
      <c r="I31" s="3" t="e">
        <f t="shared" si="18"/>
        <v>#REF!</v>
      </c>
      <c r="J31" s="3" t="e">
        <f t="shared" si="18"/>
        <v>#REF!</v>
      </c>
      <c r="K31" s="3" t="e">
        <f t="shared" si="18"/>
        <v>#REF!</v>
      </c>
      <c r="L31" s="3" t="e">
        <f t="shared" si="18"/>
        <v>#REF!</v>
      </c>
      <c r="M31" s="45"/>
      <c r="N31" s="45"/>
      <c r="O31" s="45"/>
      <c r="Q31" s="3" t="e">
        <f t="shared" ref="Q31:Y31" si="19">(Q30-AD30)/AD30</f>
        <v>#REF!</v>
      </c>
      <c r="R31" s="3" t="e">
        <f t="shared" si="19"/>
        <v>#REF!</v>
      </c>
      <c r="S31" s="3" t="e">
        <f t="shared" si="19"/>
        <v>#REF!</v>
      </c>
      <c r="T31" s="3" t="e">
        <f t="shared" si="19"/>
        <v>#REF!</v>
      </c>
      <c r="U31" s="3" t="e">
        <f t="shared" si="19"/>
        <v>#REF!</v>
      </c>
      <c r="V31" s="3" t="e">
        <f t="shared" si="19"/>
        <v>#REF!</v>
      </c>
      <c r="W31" s="3" t="e">
        <f t="shared" si="19"/>
        <v>#REF!</v>
      </c>
      <c r="X31" s="3" t="e">
        <f t="shared" si="19"/>
        <v>#REF!</v>
      </c>
      <c r="Y31" s="3" t="e">
        <f t="shared" si="19"/>
        <v>#REF!</v>
      </c>
      <c r="Z31" s="45"/>
      <c r="AA31" s="45"/>
      <c r="AB31" s="45"/>
      <c r="AD31" s="3"/>
      <c r="AE31" s="3"/>
      <c r="AF31" s="3"/>
      <c r="AG31" s="3"/>
      <c r="AH31" s="3"/>
      <c r="AI31" s="3"/>
      <c r="AJ31" s="3"/>
      <c r="AK31" s="3"/>
      <c r="AL31" s="3"/>
      <c r="AM31" s="45"/>
      <c r="AN31" s="45"/>
      <c r="AO31" s="45"/>
    </row>
    <row r="32" spans="1:41" ht="14.4" customHeight="1" x14ac:dyDescent="0.3">
      <c r="A32" s="56" t="s">
        <v>137</v>
      </c>
      <c r="B32" s="57"/>
      <c r="C32" s="18"/>
      <c r="D32" s="8" t="e">
        <f>#REF!+#REF!</f>
        <v>#REF!</v>
      </c>
      <c r="E32" s="8" t="e">
        <f>#REF!+#REF!</f>
        <v>#REF!</v>
      </c>
      <c r="F32" s="8" t="e">
        <f>#REF!+#REF!</f>
        <v>#REF!</v>
      </c>
      <c r="G32" s="8" t="e">
        <f>#REF!+#REF!</f>
        <v>#REF!</v>
      </c>
      <c r="H32" s="8" t="e">
        <f>#REF!+#REF!</f>
        <v>#REF!</v>
      </c>
      <c r="I32" s="8" t="e">
        <f>#REF!+#REF!</f>
        <v>#REF!</v>
      </c>
      <c r="J32" s="8" t="e">
        <f>#REF!+#REF!</f>
        <v>#REF!</v>
      </c>
      <c r="K32" s="8" t="e">
        <f>#REF!+#REF!</f>
        <v>#REF!</v>
      </c>
      <c r="L32" s="8" t="e">
        <f>#REF!+#REF!</f>
        <v>#REF!</v>
      </c>
      <c r="M32" s="44" t="e">
        <f>L32/L$23</f>
        <v>#REF!</v>
      </c>
      <c r="N32" s="44" t="e">
        <f>K32/L32</f>
        <v>#REF!</v>
      </c>
      <c r="O32" s="44" t="e">
        <f>(L32-K32)/L32</f>
        <v>#REF!</v>
      </c>
      <c r="P32" s="28"/>
      <c r="Q32" s="8" t="e">
        <f>#REF!+#REF!</f>
        <v>#REF!</v>
      </c>
      <c r="R32" s="8" t="e">
        <f>#REF!+#REF!</f>
        <v>#REF!</v>
      </c>
      <c r="S32" s="8" t="e">
        <f>#REF!+#REF!</f>
        <v>#REF!</v>
      </c>
      <c r="T32" s="8" t="e">
        <f>#REF!+#REF!</f>
        <v>#REF!</v>
      </c>
      <c r="U32" s="8" t="e">
        <f>#REF!+#REF!</f>
        <v>#REF!</v>
      </c>
      <c r="V32" s="8" t="e">
        <f>#REF!+#REF!</f>
        <v>#REF!</v>
      </c>
      <c r="W32" s="8" t="e">
        <f>#REF!+#REF!</f>
        <v>#REF!</v>
      </c>
      <c r="X32" s="8" t="e">
        <f>#REF!+#REF!</f>
        <v>#REF!</v>
      </c>
      <c r="Y32" s="8" t="e">
        <f>#REF!+#REF!</f>
        <v>#REF!</v>
      </c>
      <c r="Z32" s="44" t="e">
        <f>Y32/Y$23</f>
        <v>#REF!</v>
      </c>
      <c r="AA32" s="44" t="e">
        <f>X32/Y32</f>
        <v>#REF!</v>
      </c>
      <c r="AB32" s="44" t="e">
        <f>(Y32-X32)/Y32</f>
        <v>#REF!</v>
      </c>
      <c r="AD32" s="8" t="e">
        <f>#REF!+#REF!</f>
        <v>#REF!</v>
      </c>
      <c r="AE32" s="8" t="e">
        <f>#REF!+#REF!</f>
        <v>#REF!</v>
      </c>
      <c r="AF32" s="8" t="e">
        <f>#REF!+#REF!</f>
        <v>#REF!</v>
      </c>
      <c r="AG32" s="8" t="e">
        <f>#REF!+#REF!</f>
        <v>#REF!</v>
      </c>
      <c r="AH32" s="8" t="e">
        <f>#REF!+#REF!</f>
        <v>#REF!</v>
      </c>
      <c r="AI32" s="8" t="e">
        <f>#REF!+#REF!</f>
        <v>#REF!</v>
      </c>
      <c r="AJ32" s="8" t="e">
        <f>#REF!+#REF!</f>
        <v>#REF!</v>
      </c>
      <c r="AK32" s="8" t="e">
        <f>#REF!+#REF!</f>
        <v>#REF!</v>
      </c>
      <c r="AL32" s="8" t="e">
        <f>#REF!+#REF!</f>
        <v>#REF!</v>
      </c>
      <c r="AM32" s="44" t="e">
        <f>AL32/AL$23</f>
        <v>#REF!</v>
      </c>
      <c r="AN32" s="44" t="e">
        <f>AK32/AL32</f>
        <v>#REF!</v>
      </c>
      <c r="AO32" s="44" t="e">
        <f>(AL32-AK32)/AL32</f>
        <v>#REF!</v>
      </c>
    </row>
    <row r="33" spans="1:41" x14ac:dyDescent="0.3">
      <c r="A33" s="25"/>
      <c r="B33" s="37"/>
      <c r="C33" s="7"/>
      <c r="D33" s="3" t="e">
        <f t="shared" ref="D33:L33" si="20">(D32-Q32)/Q32</f>
        <v>#REF!</v>
      </c>
      <c r="E33" s="3" t="e">
        <f t="shared" si="20"/>
        <v>#REF!</v>
      </c>
      <c r="F33" s="3" t="e">
        <f t="shared" si="20"/>
        <v>#REF!</v>
      </c>
      <c r="G33" s="3" t="e">
        <f t="shared" si="20"/>
        <v>#REF!</v>
      </c>
      <c r="H33" s="3" t="e">
        <f t="shared" si="20"/>
        <v>#REF!</v>
      </c>
      <c r="I33" s="3" t="e">
        <f t="shared" si="20"/>
        <v>#REF!</v>
      </c>
      <c r="J33" s="3" t="e">
        <f t="shared" si="20"/>
        <v>#REF!</v>
      </c>
      <c r="K33" s="3" t="e">
        <f t="shared" si="20"/>
        <v>#REF!</v>
      </c>
      <c r="L33" s="3" t="e">
        <f t="shared" si="20"/>
        <v>#REF!</v>
      </c>
      <c r="M33" s="45"/>
      <c r="N33" s="45"/>
      <c r="O33" s="45"/>
      <c r="Q33" s="3" t="e">
        <f t="shared" ref="Q33:Y33" si="21">(Q32-AD32)/AD32</f>
        <v>#REF!</v>
      </c>
      <c r="R33" s="3" t="e">
        <f t="shared" si="21"/>
        <v>#REF!</v>
      </c>
      <c r="S33" s="3" t="e">
        <f t="shared" si="21"/>
        <v>#REF!</v>
      </c>
      <c r="T33" s="3" t="e">
        <f t="shared" si="21"/>
        <v>#REF!</v>
      </c>
      <c r="U33" s="3" t="e">
        <f t="shared" si="21"/>
        <v>#REF!</v>
      </c>
      <c r="V33" s="3" t="e">
        <f t="shared" si="21"/>
        <v>#REF!</v>
      </c>
      <c r="W33" s="3" t="e">
        <f t="shared" si="21"/>
        <v>#REF!</v>
      </c>
      <c r="X33" s="3" t="e">
        <f t="shared" si="21"/>
        <v>#REF!</v>
      </c>
      <c r="Y33" s="3" t="e">
        <f t="shared" si="21"/>
        <v>#REF!</v>
      </c>
      <c r="Z33" s="45"/>
      <c r="AA33" s="45"/>
      <c r="AB33" s="45"/>
      <c r="AD33" s="3"/>
      <c r="AE33" s="3"/>
      <c r="AF33" s="3"/>
      <c r="AG33" s="3"/>
      <c r="AH33" s="3"/>
      <c r="AI33" s="3"/>
      <c r="AJ33" s="3"/>
      <c r="AK33" s="3"/>
      <c r="AL33" s="3"/>
      <c r="AM33" s="45"/>
      <c r="AN33" s="45"/>
      <c r="AO33" s="45"/>
    </row>
    <row r="34" spans="1:41" ht="14.4" customHeight="1" x14ac:dyDescent="0.3">
      <c r="A34" s="25" t="s">
        <v>12</v>
      </c>
      <c r="B34" s="37"/>
      <c r="C34" s="18"/>
      <c r="D34" s="8" t="e">
        <f>#REF!+#REF!</f>
        <v>#REF!</v>
      </c>
      <c r="E34" s="8" t="e">
        <f>#REF!+#REF!</f>
        <v>#REF!</v>
      </c>
      <c r="F34" s="8" t="e">
        <f>#REF!+#REF!</f>
        <v>#REF!</v>
      </c>
      <c r="G34" s="8" t="e">
        <f>#REF!+#REF!</f>
        <v>#REF!</v>
      </c>
      <c r="H34" s="8" t="e">
        <f>#REF!+#REF!</f>
        <v>#REF!</v>
      </c>
      <c r="I34" s="8" t="e">
        <f>#REF!+#REF!</f>
        <v>#REF!</v>
      </c>
      <c r="J34" s="8" t="e">
        <f>#REF!+#REF!</f>
        <v>#REF!</v>
      </c>
      <c r="K34" s="8" t="e">
        <f>#REF!+#REF!</f>
        <v>#REF!</v>
      </c>
      <c r="L34" s="8" t="e">
        <f>#REF!+#REF!</f>
        <v>#REF!</v>
      </c>
      <c r="M34" s="44" t="e">
        <f>L34/L$23</f>
        <v>#REF!</v>
      </c>
      <c r="N34" s="44" t="e">
        <f>K34/L34</f>
        <v>#REF!</v>
      </c>
      <c r="O34" s="44" t="e">
        <f>(L34-K34)/L34</f>
        <v>#REF!</v>
      </c>
      <c r="Q34" s="8" t="e">
        <f>#REF!+#REF!</f>
        <v>#REF!</v>
      </c>
      <c r="R34" s="8" t="e">
        <f>#REF!+#REF!</f>
        <v>#REF!</v>
      </c>
      <c r="S34" s="8" t="e">
        <f>#REF!+#REF!</f>
        <v>#REF!</v>
      </c>
      <c r="T34" s="8" t="e">
        <f>#REF!+#REF!</f>
        <v>#REF!</v>
      </c>
      <c r="U34" s="8" t="e">
        <f>#REF!+#REF!</f>
        <v>#REF!</v>
      </c>
      <c r="V34" s="8" t="e">
        <f>#REF!+#REF!</f>
        <v>#REF!</v>
      </c>
      <c r="W34" s="8" t="e">
        <f>#REF!+#REF!</f>
        <v>#REF!</v>
      </c>
      <c r="X34" s="8" t="e">
        <f>#REF!+#REF!</f>
        <v>#REF!</v>
      </c>
      <c r="Y34" s="8" t="e">
        <f>#REF!+#REF!</f>
        <v>#REF!</v>
      </c>
      <c r="Z34" s="44" t="e">
        <f>Y34/Y$23</f>
        <v>#REF!</v>
      </c>
      <c r="AA34" s="44" t="e">
        <f>X34/Y34</f>
        <v>#REF!</v>
      </c>
      <c r="AB34" s="44" t="e">
        <f>(Y34-X34)/Y34</f>
        <v>#REF!</v>
      </c>
      <c r="AD34" s="8" t="e">
        <f>#REF!+#REF!</f>
        <v>#REF!</v>
      </c>
      <c r="AE34" s="8" t="e">
        <f>#REF!+#REF!</f>
        <v>#REF!</v>
      </c>
      <c r="AF34" s="8" t="e">
        <f>#REF!+#REF!</f>
        <v>#REF!</v>
      </c>
      <c r="AG34" s="8" t="e">
        <f>#REF!+#REF!</f>
        <v>#REF!</v>
      </c>
      <c r="AH34" s="8" t="e">
        <f>#REF!+#REF!</f>
        <v>#REF!</v>
      </c>
      <c r="AI34" s="8" t="e">
        <f>#REF!+#REF!</f>
        <v>#REF!</v>
      </c>
      <c r="AJ34" s="8" t="e">
        <f>#REF!+#REF!</f>
        <v>#REF!</v>
      </c>
      <c r="AK34" s="8" t="e">
        <f>#REF!+#REF!</f>
        <v>#REF!</v>
      </c>
      <c r="AL34" s="8" t="e">
        <f>#REF!+#REF!</f>
        <v>#REF!</v>
      </c>
      <c r="AM34" s="44" t="e">
        <f>AL34/AL$23</f>
        <v>#REF!</v>
      </c>
      <c r="AN34" s="44" t="e">
        <f>AK34/AL34</f>
        <v>#REF!</v>
      </c>
      <c r="AO34" s="44" t="e">
        <f>(AL34-AK34)/AL34</f>
        <v>#REF!</v>
      </c>
    </row>
    <row r="35" spans="1:41" x14ac:dyDescent="0.3">
      <c r="A35" s="25"/>
      <c r="B35" s="37"/>
      <c r="C35" s="7"/>
      <c r="D35" s="3" t="e">
        <f t="shared" ref="D35:L35" si="22">(D34-Q34)/Q34</f>
        <v>#REF!</v>
      </c>
      <c r="E35" s="3" t="e">
        <f t="shared" si="22"/>
        <v>#REF!</v>
      </c>
      <c r="F35" s="3" t="e">
        <f t="shared" si="22"/>
        <v>#REF!</v>
      </c>
      <c r="G35" s="3" t="e">
        <f t="shared" si="22"/>
        <v>#REF!</v>
      </c>
      <c r="H35" s="3" t="e">
        <f t="shared" si="22"/>
        <v>#REF!</v>
      </c>
      <c r="I35" s="3" t="e">
        <f t="shared" si="22"/>
        <v>#REF!</v>
      </c>
      <c r="J35" s="3" t="e">
        <f t="shared" si="22"/>
        <v>#REF!</v>
      </c>
      <c r="K35" s="3" t="e">
        <f t="shared" si="22"/>
        <v>#REF!</v>
      </c>
      <c r="L35" s="3" t="e">
        <f t="shared" si="22"/>
        <v>#REF!</v>
      </c>
      <c r="M35" s="45"/>
      <c r="N35" s="45"/>
      <c r="O35" s="45"/>
      <c r="Q35" s="3" t="e">
        <f t="shared" ref="Q35:Y35" si="23">(Q34-AD34)/AD34</f>
        <v>#REF!</v>
      </c>
      <c r="R35" s="3" t="e">
        <f t="shared" si="23"/>
        <v>#REF!</v>
      </c>
      <c r="S35" s="3" t="e">
        <f t="shared" si="23"/>
        <v>#REF!</v>
      </c>
      <c r="T35" s="3" t="e">
        <f t="shared" si="23"/>
        <v>#REF!</v>
      </c>
      <c r="U35" s="3" t="e">
        <f t="shared" si="23"/>
        <v>#REF!</v>
      </c>
      <c r="V35" s="3" t="e">
        <f t="shared" si="23"/>
        <v>#REF!</v>
      </c>
      <c r="W35" s="3" t="e">
        <f t="shared" si="23"/>
        <v>#REF!</v>
      </c>
      <c r="X35" s="3" t="e">
        <f t="shared" si="23"/>
        <v>#REF!</v>
      </c>
      <c r="Y35" s="3" t="e">
        <f t="shared" si="23"/>
        <v>#REF!</v>
      </c>
      <c r="Z35" s="45"/>
      <c r="AA35" s="45"/>
      <c r="AB35" s="45"/>
      <c r="AD35" s="3"/>
      <c r="AE35" s="3"/>
      <c r="AF35" s="3"/>
      <c r="AG35" s="3"/>
      <c r="AH35" s="3"/>
      <c r="AI35" s="3"/>
      <c r="AJ35" s="3"/>
      <c r="AK35" s="3"/>
      <c r="AL35" s="3"/>
      <c r="AM35" s="45"/>
      <c r="AN35" s="45"/>
      <c r="AO35" s="45"/>
    </row>
    <row r="36" spans="1:41" ht="14.4" customHeight="1" x14ac:dyDescent="0.3">
      <c r="A36" s="25" t="s">
        <v>13</v>
      </c>
      <c r="B36" s="37"/>
      <c r="C36" s="18"/>
      <c r="D36" s="8" t="e">
        <f>#REF!+#REF!</f>
        <v>#REF!</v>
      </c>
      <c r="E36" s="8" t="e">
        <f>#REF!+#REF!</f>
        <v>#REF!</v>
      </c>
      <c r="F36" s="8" t="e">
        <f>#REF!+#REF!</f>
        <v>#REF!</v>
      </c>
      <c r="G36" s="8" t="e">
        <f>#REF!+#REF!</f>
        <v>#REF!</v>
      </c>
      <c r="H36" s="8" t="e">
        <f>#REF!+#REF!</f>
        <v>#REF!</v>
      </c>
      <c r="I36" s="8" t="e">
        <f>#REF!+#REF!</f>
        <v>#REF!</v>
      </c>
      <c r="J36" s="8" t="e">
        <f>#REF!+#REF!</f>
        <v>#REF!</v>
      </c>
      <c r="K36" s="8" t="e">
        <f>#REF!+#REF!</f>
        <v>#REF!</v>
      </c>
      <c r="L36" s="8" t="e">
        <f>#REF!+#REF!</f>
        <v>#REF!</v>
      </c>
      <c r="M36" s="44" t="e">
        <f>L36/L$23</f>
        <v>#REF!</v>
      </c>
      <c r="N36" s="44" t="e">
        <f>K36/L36</f>
        <v>#REF!</v>
      </c>
      <c r="O36" s="44" t="e">
        <f>(L36-K36)/L36</f>
        <v>#REF!</v>
      </c>
      <c r="Q36" s="8" t="e">
        <f>#REF!+#REF!</f>
        <v>#REF!</v>
      </c>
      <c r="R36" s="8" t="e">
        <f>#REF!+#REF!</f>
        <v>#REF!</v>
      </c>
      <c r="S36" s="8" t="e">
        <f>#REF!+#REF!</f>
        <v>#REF!</v>
      </c>
      <c r="T36" s="8" t="e">
        <f>#REF!+#REF!</f>
        <v>#REF!</v>
      </c>
      <c r="U36" s="8" t="e">
        <f>#REF!+#REF!</f>
        <v>#REF!</v>
      </c>
      <c r="V36" s="8" t="e">
        <f>#REF!+#REF!</f>
        <v>#REF!</v>
      </c>
      <c r="W36" s="8" t="e">
        <f>#REF!+#REF!</f>
        <v>#REF!</v>
      </c>
      <c r="X36" s="8" t="e">
        <f>#REF!+#REF!</f>
        <v>#REF!</v>
      </c>
      <c r="Y36" s="8" t="e">
        <f>#REF!+#REF!</f>
        <v>#REF!</v>
      </c>
      <c r="Z36" s="44" t="e">
        <f>Y36/Y$23</f>
        <v>#REF!</v>
      </c>
      <c r="AA36" s="44" t="e">
        <f>X36/Y36</f>
        <v>#REF!</v>
      </c>
      <c r="AB36" s="44" t="e">
        <f>(Y36-X36)/Y36</f>
        <v>#REF!</v>
      </c>
      <c r="AD36" s="8" t="e">
        <f>#REF!+#REF!</f>
        <v>#REF!</v>
      </c>
      <c r="AE36" s="8" t="e">
        <f>#REF!+#REF!</f>
        <v>#REF!</v>
      </c>
      <c r="AF36" s="8" t="e">
        <f>#REF!+#REF!</f>
        <v>#REF!</v>
      </c>
      <c r="AG36" s="8" t="e">
        <f>#REF!+#REF!</f>
        <v>#REF!</v>
      </c>
      <c r="AH36" s="8" t="e">
        <f>#REF!+#REF!</f>
        <v>#REF!</v>
      </c>
      <c r="AI36" s="8" t="e">
        <f>#REF!+#REF!</f>
        <v>#REF!</v>
      </c>
      <c r="AJ36" s="8" t="e">
        <f>#REF!+#REF!</f>
        <v>#REF!</v>
      </c>
      <c r="AK36" s="8" t="e">
        <f>#REF!+#REF!</f>
        <v>#REF!</v>
      </c>
      <c r="AL36" s="8" t="e">
        <f>#REF!+#REF!</f>
        <v>#REF!</v>
      </c>
      <c r="AM36" s="44" t="e">
        <f>AL36/AL$23</f>
        <v>#REF!</v>
      </c>
      <c r="AN36" s="44" t="e">
        <f>AK36/AL36</f>
        <v>#REF!</v>
      </c>
      <c r="AO36" s="44" t="e">
        <f>(AL36-AK36)/AL36</f>
        <v>#REF!</v>
      </c>
    </row>
    <row r="37" spans="1:41" ht="21" customHeight="1" x14ac:dyDescent="0.3">
      <c r="A37" s="25"/>
      <c r="B37" s="37"/>
      <c r="C37" s="7"/>
      <c r="D37" s="3" t="e">
        <f t="shared" ref="D37:L37" si="24">(D36-Q36)/Q36</f>
        <v>#REF!</v>
      </c>
      <c r="E37" s="3" t="e">
        <f t="shared" si="24"/>
        <v>#REF!</v>
      </c>
      <c r="F37" s="3" t="e">
        <f t="shared" si="24"/>
        <v>#REF!</v>
      </c>
      <c r="G37" s="3" t="e">
        <f t="shared" si="24"/>
        <v>#REF!</v>
      </c>
      <c r="H37" s="3" t="e">
        <f t="shared" si="24"/>
        <v>#REF!</v>
      </c>
      <c r="I37" s="3" t="e">
        <f t="shared" si="24"/>
        <v>#REF!</v>
      </c>
      <c r="J37" s="3" t="e">
        <f t="shared" si="24"/>
        <v>#REF!</v>
      </c>
      <c r="K37" s="3" t="e">
        <f t="shared" si="24"/>
        <v>#REF!</v>
      </c>
      <c r="L37" s="3" t="e">
        <f t="shared" si="24"/>
        <v>#REF!</v>
      </c>
      <c r="M37" s="45"/>
      <c r="N37" s="45"/>
      <c r="O37" s="45"/>
      <c r="Q37" s="3" t="e">
        <f t="shared" ref="Q37:Y37" si="25">(Q36-AD36)/AD36</f>
        <v>#REF!</v>
      </c>
      <c r="R37" s="3" t="e">
        <f t="shared" si="25"/>
        <v>#REF!</v>
      </c>
      <c r="S37" s="3" t="e">
        <f t="shared" si="25"/>
        <v>#REF!</v>
      </c>
      <c r="T37" s="3" t="e">
        <f t="shared" si="25"/>
        <v>#REF!</v>
      </c>
      <c r="U37" s="3" t="e">
        <f t="shared" si="25"/>
        <v>#REF!</v>
      </c>
      <c r="V37" s="3" t="e">
        <f t="shared" si="25"/>
        <v>#REF!</v>
      </c>
      <c r="W37" s="3" t="e">
        <f t="shared" si="25"/>
        <v>#REF!</v>
      </c>
      <c r="X37" s="3" t="e">
        <f t="shared" si="25"/>
        <v>#REF!</v>
      </c>
      <c r="Y37" s="3" t="e">
        <f t="shared" si="25"/>
        <v>#REF!</v>
      </c>
      <c r="Z37" s="45"/>
      <c r="AA37" s="45"/>
      <c r="AB37" s="45"/>
      <c r="AD37" s="3"/>
      <c r="AE37" s="3"/>
      <c r="AF37" s="3"/>
      <c r="AG37" s="3"/>
      <c r="AH37" s="3"/>
      <c r="AI37" s="3"/>
      <c r="AJ37" s="3"/>
      <c r="AK37" s="3"/>
      <c r="AL37" s="3"/>
      <c r="AM37" s="45"/>
      <c r="AN37" s="45"/>
      <c r="AO37" s="45"/>
    </row>
    <row r="38" spans="1:41" ht="14.4" customHeight="1" x14ac:dyDescent="0.3">
      <c r="A38" s="25" t="s">
        <v>14</v>
      </c>
      <c r="B38" s="37"/>
      <c r="C38" s="18"/>
      <c r="D38" s="8" t="e">
        <f>#REF!+#REF!</f>
        <v>#REF!</v>
      </c>
      <c r="E38" s="8" t="e">
        <f>#REF!+#REF!</f>
        <v>#REF!</v>
      </c>
      <c r="F38" s="8" t="e">
        <f>#REF!+#REF!</f>
        <v>#REF!</v>
      </c>
      <c r="G38" s="8" t="e">
        <f>#REF!+#REF!</f>
        <v>#REF!</v>
      </c>
      <c r="H38" s="8" t="e">
        <f>#REF!+#REF!</f>
        <v>#REF!</v>
      </c>
      <c r="I38" s="8" t="e">
        <f>#REF!+#REF!</f>
        <v>#REF!</v>
      </c>
      <c r="J38" s="8" t="e">
        <f>#REF!+#REF!</f>
        <v>#REF!</v>
      </c>
      <c r="K38" s="8" t="e">
        <f>#REF!+#REF!</f>
        <v>#REF!</v>
      </c>
      <c r="L38" s="8" t="e">
        <f>#REF!+#REF!</f>
        <v>#REF!</v>
      </c>
      <c r="M38" s="44" t="e">
        <f>L38/L$23</f>
        <v>#REF!</v>
      </c>
      <c r="N38" s="44" t="e">
        <f>K38/L38</f>
        <v>#REF!</v>
      </c>
      <c r="O38" s="44" t="e">
        <f>(L38-K38)/L38</f>
        <v>#REF!</v>
      </c>
      <c r="Q38" s="8" t="e">
        <f>#REF!+#REF!</f>
        <v>#REF!</v>
      </c>
      <c r="R38" s="8" t="e">
        <f>#REF!+#REF!</f>
        <v>#REF!</v>
      </c>
      <c r="S38" s="8" t="e">
        <f>#REF!+#REF!</f>
        <v>#REF!</v>
      </c>
      <c r="T38" s="8" t="e">
        <f>#REF!+#REF!</f>
        <v>#REF!</v>
      </c>
      <c r="U38" s="8" t="e">
        <f>#REF!+#REF!</f>
        <v>#REF!</v>
      </c>
      <c r="V38" s="8" t="e">
        <f>#REF!+#REF!</f>
        <v>#REF!</v>
      </c>
      <c r="W38" s="8" t="e">
        <f>#REF!+#REF!</f>
        <v>#REF!</v>
      </c>
      <c r="X38" s="8" t="e">
        <f>#REF!+#REF!</f>
        <v>#REF!</v>
      </c>
      <c r="Y38" s="8" t="e">
        <f>#REF!+#REF!</f>
        <v>#REF!</v>
      </c>
      <c r="Z38" s="44" t="e">
        <f>Y38/Y$23</f>
        <v>#REF!</v>
      </c>
      <c r="AA38" s="44" t="e">
        <f>X38/Y38</f>
        <v>#REF!</v>
      </c>
      <c r="AB38" s="44" t="e">
        <f>(Y38-X38)/Y38</f>
        <v>#REF!</v>
      </c>
      <c r="AD38" s="8" t="e">
        <f>#REF!+#REF!</f>
        <v>#REF!</v>
      </c>
      <c r="AE38" s="8" t="e">
        <f>#REF!+#REF!</f>
        <v>#REF!</v>
      </c>
      <c r="AF38" s="8" t="e">
        <f>#REF!+#REF!</f>
        <v>#REF!</v>
      </c>
      <c r="AG38" s="8" t="e">
        <f>#REF!+#REF!</f>
        <v>#REF!</v>
      </c>
      <c r="AH38" s="8" t="e">
        <f>#REF!+#REF!</f>
        <v>#REF!</v>
      </c>
      <c r="AI38" s="8" t="e">
        <f>#REF!+#REF!</f>
        <v>#REF!</v>
      </c>
      <c r="AJ38" s="8" t="e">
        <f>#REF!+#REF!</f>
        <v>#REF!</v>
      </c>
      <c r="AK38" s="8" t="e">
        <f>#REF!+#REF!</f>
        <v>#REF!</v>
      </c>
      <c r="AL38" s="8" t="e">
        <f>#REF!+#REF!</f>
        <v>#REF!</v>
      </c>
      <c r="AM38" s="44" t="e">
        <f>AL38/AL$23</f>
        <v>#REF!</v>
      </c>
      <c r="AN38" s="44" t="e">
        <f>AK38/AL38</f>
        <v>#REF!</v>
      </c>
      <c r="AO38" s="44" t="e">
        <f>(AL38-AK38)/AL38</f>
        <v>#REF!</v>
      </c>
    </row>
    <row r="39" spans="1:41" x14ac:dyDescent="0.3">
      <c r="A39" s="25"/>
      <c r="B39" s="37"/>
      <c r="C39" s="7"/>
      <c r="D39" s="3" t="e">
        <f t="shared" ref="D39:L39" si="26">(D38-Q38)/Q38</f>
        <v>#REF!</v>
      </c>
      <c r="E39" s="3" t="e">
        <f t="shared" si="26"/>
        <v>#REF!</v>
      </c>
      <c r="F39" s="3" t="e">
        <f t="shared" si="26"/>
        <v>#REF!</v>
      </c>
      <c r="G39" s="3" t="e">
        <f t="shared" si="26"/>
        <v>#REF!</v>
      </c>
      <c r="H39" s="3" t="e">
        <f t="shared" si="26"/>
        <v>#REF!</v>
      </c>
      <c r="I39" s="3" t="e">
        <f t="shared" si="26"/>
        <v>#REF!</v>
      </c>
      <c r="J39" s="3" t="e">
        <f t="shared" si="26"/>
        <v>#REF!</v>
      </c>
      <c r="K39" s="3" t="e">
        <f t="shared" si="26"/>
        <v>#REF!</v>
      </c>
      <c r="L39" s="3" t="e">
        <f t="shared" si="26"/>
        <v>#REF!</v>
      </c>
      <c r="M39" s="45"/>
      <c r="N39" s="45"/>
      <c r="O39" s="45"/>
      <c r="Q39" s="3" t="e">
        <f t="shared" ref="Q39:Y39" si="27">(Q38-AD38)/AD38</f>
        <v>#REF!</v>
      </c>
      <c r="R39" s="3" t="e">
        <f t="shared" si="27"/>
        <v>#REF!</v>
      </c>
      <c r="S39" s="3" t="e">
        <f t="shared" si="27"/>
        <v>#REF!</v>
      </c>
      <c r="T39" s="3" t="e">
        <f t="shared" si="27"/>
        <v>#REF!</v>
      </c>
      <c r="U39" s="3" t="e">
        <f t="shared" si="27"/>
        <v>#REF!</v>
      </c>
      <c r="V39" s="3" t="e">
        <f t="shared" si="27"/>
        <v>#REF!</v>
      </c>
      <c r="W39" s="3" t="e">
        <f t="shared" si="27"/>
        <v>#REF!</v>
      </c>
      <c r="X39" s="3" t="e">
        <f t="shared" si="27"/>
        <v>#REF!</v>
      </c>
      <c r="Y39" s="3" t="e">
        <f t="shared" si="27"/>
        <v>#REF!</v>
      </c>
      <c r="Z39" s="45"/>
      <c r="AA39" s="45"/>
      <c r="AB39" s="45"/>
      <c r="AD39" s="3"/>
      <c r="AE39" s="3"/>
      <c r="AF39" s="3"/>
      <c r="AG39" s="3"/>
      <c r="AH39" s="3"/>
      <c r="AI39" s="3"/>
      <c r="AJ39" s="3"/>
      <c r="AK39" s="3"/>
      <c r="AL39" s="3"/>
      <c r="AM39" s="45"/>
      <c r="AN39" s="45"/>
      <c r="AO39" s="45"/>
    </row>
    <row r="40" spans="1:41" ht="14.4" customHeight="1" x14ac:dyDescent="0.3">
      <c r="A40" s="56" t="s">
        <v>140</v>
      </c>
      <c r="B40" s="57"/>
      <c r="C40" s="18"/>
      <c r="D40" s="8" t="e">
        <f>#REF!+#REF!</f>
        <v>#REF!</v>
      </c>
      <c r="E40" s="8" t="e">
        <f>#REF!+#REF!</f>
        <v>#REF!</v>
      </c>
      <c r="F40" s="8" t="e">
        <f>#REF!+#REF!</f>
        <v>#REF!</v>
      </c>
      <c r="G40" s="8" t="e">
        <f>#REF!+#REF!</f>
        <v>#REF!</v>
      </c>
      <c r="H40" s="8" t="e">
        <f>#REF!+#REF!</f>
        <v>#REF!</v>
      </c>
      <c r="I40" s="8" t="e">
        <f>#REF!+#REF!</f>
        <v>#REF!</v>
      </c>
      <c r="J40" s="8" t="e">
        <f>#REF!+#REF!</f>
        <v>#REF!</v>
      </c>
      <c r="K40" s="8" t="e">
        <f>#REF!+#REF!</f>
        <v>#REF!</v>
      </c>
      <c r="L40" s="8" t="e">
        <f>#REF!+#REF!</f>
        <v>#REF!</v>
      </c>
      <c r="M40" s="44" t="e">
        <f>L40/L$23</f>
        <v>#REF!</v>
      </c>
      <c r="N40" s="44" t="e">
        <f>K40/L40</f>
        <v>#REF!</v>
      </c>
      <c r="O40" s="44" t="e">
        <f>(L40-K40)/L40</f>
        <v>#REF!</v>
      </c>
      <c r="Q40" s="8" t="e">
        <f>#REF!+#REF!</f>
        <v>#REF!</v>
      </c>
      <c r="R40" s="8" t="e">
        <f>#REF!+#REF!</f>
        <v>#REF!</v>
      </c>
      <c r="S40" s="8" t="e">
        <f>#REF!+#REF!</f>
        <v>#REF!</v>
      </c>
      <c r="T40" s="8" t="e">
        <f>#REF!+#REF!</f>
        <v>#REF!</v>
      </c>
      <c r="U40" s="8" t="e">
        <f>#REF!+#REF!</f>
        <v>#REF!</v>
      </c>
      <c r="V40" s="8" t="e">
        <f>#REF!+#REF!</f>
        <v>#REF!</v>
      </c>
      <c r="W40" s="8" t="e">
        <f>#REF!+#REF!</f>
        <v>#REF!</v>
      </c>
      <c r="X40" s="8" t="e">
        <f>#REF!+#REF!</f>
        <v>#REF!</v>
      </c>
      <c r="Y40" s="8" t="e">
        <f>#REF!+#REF!</f>
        <v>#REF!</v>
      </c>
      <c r="Z40" s="44" t="e">
        <f>Y40/Y$23</f>
        <v>#REF!</v>
      </c>
      <c r="AA40" s="44" t="e">
        <f>X40/Y40</f>
        <v>#REF!</v>
      </c>
      <c r="AB40" s="44" t="e">
        <f>(Y40-X40)/Y40</f>
        <v>#REF!</v>
      </c>
      <c r="AD40" s="8" t="e">
        <f>#REF!+#REF!</f>
        <v>#REF!</v>
      </c>
      <c r="AE40" s="8" t="e">
        <f>#REF!+#REF!</f>
        <v>#REF!</v>
      </c>
      <c r="AF40" s="8" t="e">
        <f>#REF!+#REF!</f>
        <v>#REF!</v>
      </c>
      <c r="AG40" s="8" t="e">
        <f>#REF!+#REF!</f>
        <v>#REF!</v>
      </c>
      <c r="AH40" s="8" t="e">
        <f>#REF!+#REF!</f>
        <v>#REF!</v>
      </c>
      <c r="AI40" s="8" t="e">
        <f>#REF!+#REF!</f>
        <v>#REF!</v>
      </c>
      <c r="AJ40" s="8" t="e">
        <f>#REF!+#REF!</f>
        <v>#REF!</v>
      </c>
      <c r="AK40" s="8" t="e">
        <f>#REF!+#REF!</f>
        <v>#REF!</v>
      </c>
      <c r="AL40" s="8" t="e">
        <f>#REF!+#REF!</f>
        <v>#REF!</v>
      </c>
      <c r="AM40" s="44" t="e">
        <f>AL40/AL$23</f>
        <v>#REF!</v>
      </c>
      <c r="AN40" s="44" t="e">
        <f>AK40/AL40</f>
        <v>#REF!</v>
      </c>
      <c r="AO40" s="44" t="e">
        <f>(AL40-AK40)/AL40</f>
        <v>#REF!</v>
      </c>
    </row>
    <row r="41" spans="1:41" x14ac:dyDescent="0.3">
      <c r="A41" s="25"/>
      <c r="B41" s="37"/>
      <c r="C41" s="7"/>
      <c r="D41" s="3" t="e">
        <f t="shared" ref="D41:L41" si="28">(D40-Q40)/Q40</f>
        <v>#REF!</v>
      </c>
      <c r="E41" s="3" t="e">
        <f t="shared" si="28"/>
        <v>#REF!</v>
      </c>
      <c r="F41" s="3" t="e">
        <f t="shared" si="28"/>
        <v>#REF!</v>
      </c>
      <c r="G41" s="3" t="e">
        <f t="shared" si="28"/>
        <v>#REF!</v>
      </c>
      <c r="H41" s="3" t="e">
        <f t="shared" si="28"/>
        <v>#REF!</v>
      </c>
      <c r="I41" s="3" t="e">
        <f t="shared" si="28"/>
        <v>#REF!</v>
      </c>
      <c r="J41" s="3" t="e">
        <f t="shared" si="28"/>
        <v>#REF!</v>
      </c>
      <c r="K41" s="3" t="e">
        <f t="shared" si="28"/>
        <v>#REF!</v>
      </c>
      <c r="L41" s="3" t="e">
        <f t="shared" si="28"/>
        <v>#REF!</v>
      </c>
      <c r="M41" s="45"/>
      <c r="N41" s="45"/>
      <c r="O41" s="45"/>
      <c r="Q41" s="3" t="e">
        <f t="shared" ref="Q41:Y41" si="29">(Q40-AD40)/AD40</f>
        <v>#REF!</v>
      </c>
      <c r="R41" s="3" t="e">
        <f t="shared" si="29"/>
        <v>#REF!</v>
      </c>
      <c r="S41" s="3" t="e">
        <f t="shared" si="29"/>
        <v>#REF!</v>
      </c>
      <c r="T41" s="3" t="e">
        <f t="shared" si="29"/>
        <v>#REF!</v>
      </c>
      <c r="U41" s="3" t="e">
        <f t="shared" si="29"/>
        <v>#REF!</v>
      </c>
      <c r="V41" s="3" t="e">
        <f t="shared" si="29"/>
        <v>#REF!</v>
      </c>
      <c r="W41" s="3" t="e">
        <f t="shared" si="29"/>
        <v>#REF!</v>
      </c>
      <c r="X41" s="3" t="e">
        <f t="shared" si="29"/>
        <v>#REF!</v>
      </c>
      <c r="Y41" s="3" t="e">
        <f t="shared" si="29"/>
        <v>#REF!</v>
      </c>
      <c r="Z41" s="45"/>
      <c r="AA41" s="45"/>
      <c r="AB41" s="45"/>
      <c r="AD41" s="3"/>
      <c r="AE41" s="3"/>
      <c r="AF41" s="3"/>
      <c r="AG41" s="3"/>
      <c r="AH41" s="3"/>
      <c r="AI41" s="3"/>
      <c r="AJ41" s="3"/>
      <c r="AK41" s="3"/>
      <c r="AL41" s="3"/>
      <c r="AM41" s="45"/>
      <c r="AN41" s="45"/>
      <c r="AO41" s="45"/>
    </row>
    <row r="42" spans="1:41" x14ac:dyDescent="0.3">
      <c r="A42" s="25"/>
      <c r="B42" s="37"/>
      <c r="C42" s="7" t="s">
        <v>149</v>
      </c>
      <c r="D42" s="60" t="e">
        <f>D40/D21</f>
        <v>#REF!</v>
      </c>
      <c r="E42" s="3"/>
      <c r="F42" s="3"/>
      <c r="G42" s="3"/>
      <c r="H42" s="3"/>
      <c r="I42" s="3"/>
      <c r="J42" s="3"/>
      <c r="K42" s="3"/>
      <c r="L42" s="3"/>
      <c r="M42" s="45"/>
      <c r="N42" s="45"/>
      <c r="O42" s="45"/>
      <c r="Q42" s="3"/>
      <c r="R42" s="3"/>
      <c r="S42" s="3"/>
      <c r="T42" s="3"/>
      <c r="U42" s="3"/>
      <c r="V42" s="3"/>
      <c r="W42" s="3"/>
      <c r="X42" s="3"/>
      <c r="Y42" s="3"/>
      <c r="Z42" s="45"/>
      <c r="AA42" s="45"/>
      <c r="AB42" s="45"/>
      <c r="AD42" s="3"/>
      <c r="AE42" s="3"/>
      <c r="AF42" s="3"/>
      <c r="AG42" s="3"/>
      <c r="AH42" s="3"/>
      <c r="AI42" s="3"/>
      <c r="AJ42" s="3"/>
      <c r="AK42" s="3"/>
      <c r="AL42" s="3"/>
      <c r="AM42" s="45"/>
      <c r="AN42" s="45"/>
      <c r="AO42" s="45"/>
    </row>
    <row r="43" spans="1:41" x14ac:dyDescent="0.3">
      <c r="A43" s="32" t="s">
        <v>7</v>
      </c>
      <c r="B43" s="37"/>
      <c r="C43" s="7"/>
      <c r="D43" s="8" t="e">
        <f>#REF!+#REF!</f>
        <v>#REF!</v>
      </c>
      <c r="E43" s="8" t="e">
        <f>#REF!+#REF!</f>
        <v>#REF!</v>
      </c>
      <c r="F43" s="8" t="e">
        <f>#REF!+#REF!</f>
        <v>#REF!</v>
      </c>
      <c r="G43" s="8" t="e">
        <f>#REF!+#REF!</f>
        <v>#REF!</v>
      </c>
      <c r="H43" s="8" t="e">
        <f>#REF!+#REF!</f>
        <v>#REF!</v>
      </c>
      <c r="I43" s="8" t="e">
        <f>#REF!+#REF!</f>
        <v>#REF!</v>
      </c>
      <c r="J43" s="8" t="e">
        <f>#REF!+#REF!</f>
        <v>#REF!</v>
      </c>
      <c r="K43" s="8" t="e">
        <f>#REF!+#REF!</f>
        <v>#REF!</v>
      </c>
      <c r="L43" s="8" t="e">
        <f>#REF!+#REF!</f>
        <v>#REF!</v>
      </c>
      <c r="M43" s="44" t="e">
        <f>L43/L$23</f>
        <v>#REF!</v>
      </c>
      <c r="N43" s="44" t="e">
        <f>K43/L43</f>
        <v>#REF!</v>
      </c>
      <c r="O43" s="44" t="e">
        <f>(L43-K43)/L43</f>
        <v>#REF!</v>
      </c>
      <c r="Q43" s="8" t="e">
        <f>#REF!+#REF!</f>
        <v>#REF!</v>
      </c>
      <c r="R43" s="8" t="e">
        <f>#REF!+#REF!</f>
        <v>#REF!</v>
      </c>
      <c r="S43" s="8" t="e">
        <f>#REF!+#REF!</f>
        <v>#REF!</v>
      </c>
      <c r="T43" s="8" t="e">
        <f>#REF!+#REF!</f>
        <v>#REF!</v>
      </c>
      <c r="U43" s="8" t="e">
        <f>#REF!+#REF!</f>
        <v>#REF!</v>
      </c>
      <c r="V43" s="8" t="e">
        <f>#REF!+#REF!</f>
        <v>#REF!</v>
      </c>
      <c r="W43" s="8" t="e">
        <f>#REF!+#REF!</f>
        <v>#REF!</v>
      </c>
      <c r="X43" s="8" t="e">
        <f>#REF!+#REF!</f>
        <v>#REF!</v>
      </c>
      <c r="Y43" s="8" t="e">
        <f>#REF!+#REF!</f>
        <v>#REF!</v>
      </c>
      <c r="Z43" s="44" t="e">
        <f>Y43/Y$23</f>
        <v>#REF!</v>
      </c>
      <c r="AA43" s="44" t="e">
        <f>X43/Y43</f>
        <v>#REF!</v>
      </c>
      <c r="AB43" s="44" t="e">
        <f>(Y43-X43)/Y43</f>
        <v>#REF!</v>
      </c>
      <c r="AD43" s="8" t="e">
        <f>#REF!+#REF!</f>
        <v>#REF!</v>
      </c>
      <c r="AE43" s="8" t="e">
        <f>#REF!+#REF!</f>
        <v>#REF!</v>
      </c>
      <c r="AF43" s="8" t="e">
        <f>#REF!+#REF!</f>
        <v>#REF!</v>
      </c>
      <c r="AG43" s="8" t="e">
        <f>#REF!+#REF!</f>
        <v>#REF!</v>
      </c>
      <c r="AH43" s="8" t="e">
        <f>#REF!+#REF!</f>
        <v>#REF!</v>
      </c>
      <c r="AI43" s="8" t="e">
        <f>#REF!+#REF!</f>
        <v>#REF!</v>
      </c>
      <c r="AJ43" s="8" t="e">
        <f>#REF!+#REF!</f>
        <v>#REF!</v>
      </c>
      <c r="AK43" s="8" t="e">
        <f>#REF!+#REF!</f>
        <v>#REF!</v>
      </c>
      <c r="AL43" s="8" t="e">
        <f>#REF!+#REF!</f>
        <v>#REF!</v>
      </c>
      <c r="AM43" s="44" t="e">
        <f>AL43/AL$23</f>
        <v>#REF!</v>
      </c>
      <c r="AN43" s="44" t="e">
        <f>AK43/AL43</f>
        <v>#REF!</v>
      </c>
      <c r="AO43" s="44" t="e">
        <f>(AL43-AK43)/AL43</f>
        <v>#REF!</v>
      </c>
    </row>
    <row r="44" spans="1:41" x14ac:dyDescent="0.3">
      <c r="A44" s="32"/>
      <c r="B44" s="37"/>
      <c r="C44" s="7"/>
      <c r="D44" s="3" t="e">
        <f t="shared" ref="D44:L44" si="30">(D43-Q43)/Q43</f>
        <v>#REF!</v>
      </c>
      <c r="E44" s="3" t="e">
        <f t="shared" si="30"/>
        <v>#REF!</v>
      </c>
      <c r="F44" s="3" t="e">
        <f t="shared" si="30"/>
        <v>#REF!</v>
      </c>
      <c r="G44" s="3" t="e">
        <f t="shared" si="30"/>
        <v>#REF!</v>
      </c>
      <c r="H44" s="3" t="e">
        <f t="shared" si="30"/>
        <v>#REF!</v>
      </c>
      <c r="I44" s="3" t="e">
        <f t="shared" si="30"/>
        <v>#REF!</v>
      </c>
      <c r="J44" s="3" t="e">
        <f t="shared" si="30"/>
        <v>#REF!</v>
      </c>
      <c r="K44" s="3" t="e">
        <f t="shared" si="30"/>
        <v>#REF!</v>
      </c>
      <c r="L44" s="3" t="e">
        <f t="shared" si="30"/>
        <v>#REF!</v>
      </c>
      <c r="M44" s="11"/>
      <c r="N44" s="11"/>
      <c r="O44" s="11"/>
      <c r="Q44" s="3" t="e">
        <f t="shared" ref="Q44:Y44" si="31">(Q43-AD43)/AD43</f>
        <v>#REF!</v>
      </c>
      <c r="R44" s="3" t="e">
        <f t="shared" si="31"/>
        <v>#REF!</v>
      </c>
      <c r="S44" s="3" t="e">
        <f t="shared" si="31"/>
        <v>#REF!</v>
      </c>
      <c r="T44" s="3" t="e">
        <f t="shared" si="31"/>
        <v>#REF!</v>
      </c>
      <c r="U44" s="3" t="e">
        <f t="shared" si="31"/>
        <v>#REF!</v>
      </c>
      <c r="V44" s="3" t="e">
        <f t="shared" si="31"/>
        <v>#REF!</v>
      </c>
      <c r="W44" s="3" t="e">
        <f t="shared" si="31"/>
        <v>#REF!</v>
      </c>
      <c r="X44" s="3" t="e">
        <f t="shared" si="31"/>
        <v>#REF!</v>
      </c>
      <c r="Y44" s="3" t="e">
        <f t="shared" si="31"/>
        <v>#REF!</v>
      </c>
      <c r="Z44" s="11"/>
      <c r="AA44" s="11"/>
      <c r="AB44" s="11"/>
      <c r="AD44" s="3"/>
      <c r="AE44" s="3"/>
      <c r="AF44" s="3"/>
      <c r="AG44" s="3"/>
      <c r="AH44" s="3"/>
      <c r="AI44" s="3"/>
      <c r="AJ44" s="3"/>
      <c r="AK44" s="3"/>
      <c r="AL44" s="3"/>
      <c r="AM44" s="45"/>
      <c r="AN44" s="45"/>
      <c r="AO44" s="45"/>
    </row>
    <row r="45" spans="1:41" x14ac:dyDescent="0.3">
      <c r="A45" s="21"/>
      <c r="C45" s="7"/>
      <c r="D45" s="3"/>
      <c r="E45" s="3"/>
      <c r="F45" s="3"/>
      <c r="G45" s="3"/>
      <c r="H45" s="3"/>
      <c r="I45" s="3"/>
      <c r="J45" s="3"/>
      <c r="K45" s="11"/>
      <c r="L45" s="11"/>
      <c r="M45" s="11"/>
      <c r="N45" s="11"/>
      <c r="O45" s="11"/>
      <c r="Q45" s="3"/>
      <c r="R45" s="3"/>
      <c r="S45" s="3"/>
      <c r="T45" s="3"/>
      <c r="U45" s="3"/>
      <c r="V45" s="11"/>
      <c r="W45" s="11"/>
      <c r="X45" s="11"/>
      <c r="Y45" s="11"/>
      <c r="Z45" s="11"/>
      <c r="AA45" s="11"/>
      <c r="AB45" s="11"/>
      <c r="AD45" s="3"/>
      <c r="AE45" s="3"/>
      <c r="AF45" s="3"/>
      <c r="AG45" s="3"/>
      <c r="AH45" s="3"/>
      <c r="AI45" s="11"/>
      <c r="AJ45" s="11"/>
      <c r="AK45" s="11"/>
      <c r="AL45" s="11"/>
      <c r="AM45" s="11"/>
      <c r="AN45" s="11"/>
      <c r="AO45" s="11"/>
    </row>
    <row r="46" spans="1:41" x14ac:dyDescent="0.3">
      <c r="A46" s="32"/>
      <c r="B46" s="33"/>
      <c r="C46" s="7"/>
      <c r="D46" s="3"/>
      <c r="E46" s="3"/>
      <c r="F46" s="3"/>
      <c r="G46" s="3"/>
      <c r="H46" s="3"/>
      <c r="I46" s="3"/>
      <c r="J46" s="3"/>
      <c r="K46" s="26"/>
      <c r="L46" s="26"/>
      <c r="M46" s="26"/>
      <c r="N46" s="26"/>
      <c r="O46" s="26"/>
      <c r="Q46" s="3"/>
      <c r="R46" s="3"/>
      <c r="S46" s="3"/>
      <c r="T46" s="3"/>
      <c r="U46" s="3"/>
      <c r="V46" s="3"/>
      <c r="W46" s="3"/>
      <c r="X46" s="26"/>
      <c r="Y46" s="26"/>
      <c r="Z46" s="26"/>
      <c r="AA46" s="26"/>
      <c r="AB46" s="26"/>
      <c r="AD46" s="3"/>
      <c r="AE46" s="3"/>
      <c r="AF46" s="3"/>
      <c r="AG46" s="3"/>
      <c r="AH46" s="3"/>
      <c r="AI46" s="3"/>
      <c r="AJ46" s="3"/>
      <c r="AK46" s="9"/>
      <c r="AL46" s="4"/>
      <c r="AM46" s="4"/>
      <c r="AN46" s="4"/>
      <c r="AO46" s="4"/>
    </row>
    <row r="47" spans="1:41" ht="14.4" customHeight="1" x14ac:dyDescent="0.3">
      <c r="A47" s="469" t="s">
        <v>252</v>
      </c>
      <c r="B47" s="469"/>
      <c r="C47" s="469"/>
      <c r="D47" s="14"/>
      <c r="E47" s="14"/>
      <c r="F47" s="14"/>
      <c r="G47" s="14"/>
      <c r="H47" s="14"/>
      <c r="I47" s="14"/>
      <c r="J47" s="14"/>
      <c r="K47" s="14"/>
      <c r="L47" s="132"/>
      <c r="M47" s="132"/>
      <c r="N47" s="132"/>
      <c r="O47" s="132"/>
      <c r="P47" s="27"/>
      <c r="Q47" s="14"/>
      <c r="R47" s="14"/>
      <c r="S47" s="14"/>
      <c r="T47" s="14"/>
      <c r="U47" s="14"/>
      <c r="V47" s="14"/>
      <c r="W47" s="14"/>
      <c r="X47" s="14"/>
      <c r="Y47" s="132"/>
      <c r="Z47" s="132"/>
      <c r="AA47" s="132"/>
      <c r="AB47" s="132"/>
      <c r="AC47" s="27"/>
      <c r="AD47" s="14"/>
      <c r="AE47" s="14"/>
      <c r="AF47" s="14"/>
      <c r="AG47" s="14"/>
      <c r="AH47" s="14"/>
      <c r="AI47" s="14"/>
      <c r="AJ47" s="14"/>
      <c r="AK47" s="14"/>
      <c r="AL47" s="132"/>
      <c r="AM47" s="132"/>
      <c r="AN47" s="132"/>
      <c r="AO47" s="132"/>
    </row>
    <row r="48" spans="1:41" x14ac:dyDescent="0.3">
      <c r="L48" s="54"/>
      <c r="M48" s="54"/>
      <c r="N48" s="54"/>
      <c r="O48" s="54"/>
      <c r="Q48" s="448"/>
      <c r="R48" s="448"/>
      <c r="S48" s="448"/>
      <c r="T48" s="448"/>
      <c r="U48" s="448"/>
      <c r="V48" s="448"/>
      <c r="W48" s="448"/>
      <c r="X48" s="448"/>
      <c r="Y48" s="54"/>
      <c r="Z48" s="54"/>
      <c r="AA48" s="54"/>
      <c r="AB48" s="54"/>
      <c r="AD48" s="448"/>
      <c r="AE48" s="448"/>
      <c r="AF48" s="448"/>
      <c r="AG48" s="448"/>
      <c r="AH48" s="448"/>
      <c r="AI48" s="448"/>
      <c r="AJ48" s="448"/>
      <c r="AK48" s="448"/>
      <c r="AL48" s="54"/>
      <c r="AM48" s="54"/>
      <c r="AN48" s="54"/>
      <c r="AO48" s="54"/>
    </row>
    <row r="49" spans="1:41" x14ac:dyDescent="0.3">
      <c r="B49" s="37" t="s">
        <v>75</v>
      </c>
      <c r="K49" s="11"/>
      <c r="L49" s="11"/>
      <c r="M49" s="11"/>
      <c r="N49" s="11"/>
      <c r="O49" s="11"/>
      <c r="Q49" s="3"/>
      <c r="R49" s="3"/>
      <c r="S49" s="3"/>
      <c r="T49" s="3"/>
      <c r="U49" s="3"/>
      <c r="V49" s="11"/>
      <c r="W49" s="11"/>
      <c r="X49" s="11"/>
      <c r="Y49" s="11"/>
      <c r="Z49" s="11"/>
      <c r="AA49" s="11"/>
      <c r="AB49" s="11"/>
      <c r="AD49" s="3"/>
      <c r="AE49" s="3"/>
      <c r="AF49" s="3"/>
      <c r="AG49" s="3"/>
      <c r="AH49" s="3"/>
      <c r="AI49" s="11"/>
      <c r="AJ49" s="11"/>
      <c r="AK49" s="11"/>
      <c r="AL49" s="11"/>
      <c r="AM49" s="11"/>
      <c r="AN49" s="11"/>
      <c r="AO49" s="11"/>
    </row>
    <row r="50" spans="1:41" x14ac:dyDescent="0.3">
      <c r="A50" s="25" t="s">
        <v>15</v>
      </c>
      <c r="B50" s="37"/>
      <c r="C50" s="18" t="s">
        <v>0</v>
      </c>
      <c r="D50" s="8" t="e">
        <f>#REF!+#REF!</f>
        <v>#REF!</v>
      </c>
      <c r="E50" s="8" t="e">
        <f>#REF!+#REF!</f>
        <v>#REF!</v>
      </c>
      <c r="F50" s="8" t="e">
        <f>#REF!+#REF!</f>
        <v>#REF!</v>
      </c>
      <c r="G50" s="8" t="e">
        <f>#REF!+#REF!</f>
        <v>#REF!</v>
      </c>
      <c r="H50" s="8" t="e">
        <f>#REF!+#REF!</f>
        <v>#REF!</v>
      </c>
      <c r="I50" s="8" t="e">
        <f>#REF!+#REF!</f>
        <v>#REF!</v>
      </c>
      <c r="J50" s="8" t="e">
        <f>#REF!+#REF!</f>
        <v>#REF!</v>
      </c>
      <c r="K50" s="8" t="e">
        <f>#REF!+#REF!</f>
        <v>#REF!</v>
      </c>
      <c r="L50" s="8" t="e">
        <f>#REF!+#REF!</f>
        <v>#REF!</v>
      </c>
      <c r="M50" s="44" t="e">
        <f>L50/L$23</f>
        <v>#REF!</v>
      </c>
      <c r="N50" s="44" t="e">
        <f>K50/L50</f>
        <v>#REF!</v>
      </c>
      <c r="O50" s="44" t="e">
        <f>(L50-K50)/L50</f>
        <v>#REF!</v>
      </c>
      <c r="P50" s="28"/>
      <c r="Q50" s="8" t="e">
        <f>#REF!+#REF!</f>
        <v>#REF!</v>
      </c>
      <c r="R50" s="8" t="e">
        <f>#REF!+#REF!</f>
        <v>#REF!</v>
      </c>
      <c r="S50" s="8" t="e">
        <f>#REF!+#REF!</f>
        <v>#REF!</v>
      </c>
      <c r="T50" s="8" t="e">
        <f>#REF!+#REF!</f>
        <v>#REF!</v>
      </c>
      <c r="U50" s="8" t="e">
        <f>#REF!+#REF!</f>
        <v>#REF!</v>
      </c>
      <c r="V50" s="8" t="e">
        <f>#REF!+#REF!</f>
        <v>#REF!</v>
      </c>
      <c r="W50" s="8" t="e">
        <f>#REF!+#REF!</f>
        <v>#REF!</v>
      </c>
      <c r="X50" s="8" t="e">
        <f>#REF!+#REF!</f>
        <v>#REF!</v>
      </c>
      <c r="Y50" s="8" t="e">
        <f>#REF!+#REF!</f>
        <v>#REF!</v>
      </c>
      <c r="Z50" s="44" t="e">
        <f>Y50/Y$23</f>
        <v>#REF!</v>
      </c>
      <c r="AA50" s="44" t="e">
        <f>X50/Y50</f>
        <v>#REF!</v>
      </c>
      <c r="AB50" s="44" t="e">
        <f>(Y50-X50)/Y50</f>
        <v>#REF!</v>
      </c>
      <c r="AD50" s="8" t="e">
        <f>#REF!+#REF!</f>
        <v>#REF!</v>
      </c>
      <c r="AE50" s="8" t="e">
        <f>#REF!+#REF!</f>
        <v>#REF!</v>
      </c>
      <c r="AF50" s="8" t="e">
        <f>#REF!+#REF!</f>
        <v>#REF!</v>
      </c>
      <c r="AG50" s="8" t="e">
        <f>#REF!+#REF!</f>
        <v>#REF!</v>
      </c>
      <c r="AH50" s="8" t="e">
        <f>#REF!+#REF!</f>
        <v>#REF!</v>
      </c>
      <c r="AI50" s="8" t="e">
        <f>#REF!+#REF!</f>
        <v>#REF!</v>
      </c>
      <c r="AJ50" s="8" t="e">
        <f>#REF!+#REF!</f>
        <v>#REF!</v>
      </c>
      <c r="AK50" s="8" t="e">
        <f>#REF!+#REF!</f>
        <v>#REF!</v>
      </c>
      <c r="AL50" s="8" t="e">
        <f>#REF!+#REF!</f>
        <v>#REF!</v>
      </c>
      <c r="AM50" s="44" t="e">
        <f>AL50/AL$23</f>
        <v>#REF!</v>
      </c>
      <c r="AN50" s="44" t="e">
        <f>AK50/AL50</f>
        <v>#REF!</v>
      </c>
      <c r="AO50" s="44" t="e">
        <f>(AL50-AK50)/AL50</f>
        <v>#REF!</v>
      </c>
    </row>
    <row r="51" spans="1:41" x14ac:dyDescent="0.3">
      <c r="A51" s="25"/>
      <c r="B51" s="37"/>
      <c r="C51" s="7" t="s">
        <v>151</v>
      </c>
      <c r="D51" s="3" t="e">
        <f t="shared" ref="D51:L51" si="32">(D50-Q50)/Q50</f>
        <v>#REF!</v>
      </c>
      <c r="E51" s="3" t="e">
        <f t="shared" si="32"/>
        <v>#REF!</v>
      </c>
      <c r="F51" s="3" t="e">
        <f t="shared" si="32"/>
        <v>#REF!</v>
      </c>
      <c r="G51" s="3" t="e">
        <f t="shared" si="32"/>
        <v>#REF!</v>
      </c>
      <c r="H51" s="3" t="e">
        <f t="shared" si="32"/>
        <v>#REF!</v>
      </c>
      <c r="I51" s="3" t="e">
        <f t="shared" si="32"/>
        <v>#REF!</v>
      </c>
      <c r="J51" s="3" t="e">
        <f t="shared" si="32"/>
        <v>#REF!</v>
      </c>
      <c r="K51" s="3" t="e">
        <f t="shared" si="32"/>
        <v>#REF!</v>
      </c>
      <c r="L51" s="3" t="e">
        <f t="shared" si="32"/>
        <v>#REF!</v>
      </c>
      <c r="M51" s="45"/>
      <c r="N51" s="45"/>
      <c r="O51" s="45"/>
      <c r="Q51" s="3" t="e">
        <f t="shared" ref="Q51:Y51" si="33">(Q50-AD50)/AD50</f>
        <v>#REF!</v>
      </c>
      <c r="R51" s="3" t="e">
        <f t="shared" si="33"/>
        <v>#REF!</v>
      </c>
      <c r="S51" s="3" t="e">
        <f t="shared" si="33"/>
        <v>#REF!</v>
      </c>
      <c r="T51" s="3" t="e">
        <f t="shared" si="33"/>
        <v>#REF!</v>
      </c>
      <c r="U51" s="3" t="e">
        <f t="shared" si="33"/>
        <v>#REF!</v>
      </c>
      <c r="V51" s="3" t="e">
        <f t="shared" si="33"/>
        <v>#REF!</v>
      </c>
      <c r="W51" s="3" t="e">
        <f t="shared" si="33"/>
        <v>#REF!</v>
      </c>
      <c r="X51" s="3" t="e">
        <f t="shared" si="33"/>
        <v>#REF!</v>
      </c>
      <c r="Y51" s="3" t="e">
        <f t="shared" si="33"/>
        <v>#REF!</v>
      </c>
      <c r="Z51" s="45"/>
      <c r="AA51" s="45"/>
      <c r="AB51" s="45"/>
      <c r="AD51" s="3"/>
      <c r="AE51" s="3"/>
      <c r="AF51" s="3"/>
      <c r="AG51" s="3"/>
      <c r="AH51" s="3"/>
      <c r="AI51" s="3"/>
      <c r="AJ51" s="3"/>
      <c r="AK51" s="3"/>
      <c r="AL51" s="3"/>
      <c r="AM51" s="45"/>
      <c r="AN51" s="45"/>
      <c r="AO51" s="45"/>
    </row>
    <row r="52" spans="1:41" ht="14.4" customHeight="1" x14ac:dyDescent="0.3">
      <c r="A52" s="25" t="s">
        <v>145</v>
      </c>
      <c r="B52" s="37"/>
      <c r="C52" s="18"/>
      <c r="D52" s="8" t="e">
        <f>#REF!+#REF!</f>
        <v>#REF!</v>
      </c>
      <c r="E52" s="8" t="e">
        <f>#REF!+#REF!</f>
        <v>#REF!</v>
      </c>
      <c r="F52" s="8" t="e">
        <f>#REF!+#REF!</f>
        <v>#REF!</v>
      </c>
      <c r="G52" s="8" t="e">
        <f>#REF!+#REF!</f>
        <v>#REF!</v>
      </c>
      <c r="H52" s="8" t="e">
        <f>#REF!+#REF!</f>
        <v>#REF!</v>
      </c>
      <c r="I52" s="8" t="e">
        <f>#REF!+#REF!</f>
        <v>#REF!</v>
      </c>
      <c r="J52" s="8" t="e">
        <f>#REF!+#REF!</f>
        <v>#REF!</v>
      </c>
      <c r="K52" s="8" t="e">
        <f>#REF!+#REF!</f>
        <v>#REF!</v>
      </c>
      <c r="L52" s="8" t="e">
        <f>#REF!+#REF!</f>
        <v>#REF!</v>
      </c>
      <c r="M52" s="44" t="e">
        <f>L52/L$23</f>
        <v>#REF!</v>
      </c>
      <c r="N52" s="44" t="e">
        <f>K52/L52</f>
        <v>#REF!</v>
      </c>
      <c r="O52" s="44" t="e">
        <f>(L52-K52)/L52</f>
        <v>#REF!</v>
      </c>
      <c r="P52" s="28"/>
      <c r="Q52" s="8" t="e">
        <f>#REF!+#REF!</f>
        <v>#REF!</v>
      </c>
      <c r="R52" s="8" t="e">
        <f>#REF!+#REF!</f>
        <v>#REF!</v>
      </c>
      <c r="S52" s="8" t="e">
        <f>#REF!+#REF!</f>
        <v>#REF!</v>
      </c>
      <c r="T52" s="8" t="e">
        <f>#REF!+#REF!</f>
        <v>#REF!</v>
      </c>
      <c r="U52" s="8" t="e">
        <f>#REF!+#REF!</f>
        <v>#REF!</v>
      </c>
      <c r="V52" s="8" t="e">
        <f>#REF!+#REF!</f>
        <v>#REF!</v>
      </c>
      <c r="W52" s="8" t="e">
        <f>#REF!+#REF!</f>
        <v>#REF!</v>
      </c>
      <c r="X52" s="8" t="e">
        <f>#REF!+#REF!</f>
        <v>#REF!</v>
      </c>
      <c r="Y52" s="8" t="e">
        <f>#REF!+#REF!</f>
        <v>#REF!</v>
      </c>
      <c r="Z52" s="44" t="e">
        <f>Y52/Y$23</f>
        <v>#REF!</v>
      </c>
      <c r="AA52" s="44" t="e">
        <f>X52/Y52</f>
        <v>#REF!</v>
      </c>
      <c r="AB52" s="44" t="e">
        <f>(Y52-X52)/Y52</f>
        <v>#REF!</v>
      </c>
      <c r="AD52" s="8" t="e">
        <f>#REF!+#REF!</f>
        <v>#REF!</v>
      </c>
      <c r="AE52" s="8" t="e">
        <f>#REF!+#REF!</f>
        <v>#REF!</v>
      </c>
      <c r="AF52" s="8" t="e">
        <f>#REF!+#REF!</f>
        <v>#REF!</v>
      </c>
      <c r="AG52" s="8" t="e">
        <f>#REF!+#REF!</f>
        <v>#REF!</v>
      </c>
      <c r="AH52" s="8" t="e">
        <f>#REF!+#REF!</f>
        <v>#REF!</v>
      </c>
      <c r="AI52" s="8" t="e">
        <f>#REF!+#REF!</f>
        <v>#REF!</v>
      </c>
      <c r="AJ52" s="8" t="e">
        <f>#REF!+#REF!</f>
        <v>#REF!</v>
      </c>
      <c r="AK52" s="8" t="e">
        <f>#REF!+#REF!</f>
        <v>#REF!</v>
      </c>
      <c r="AL52" s="8" t="e">
        <f>#REF!+#REF!</f>
        <v>#REF!</v>
      </c>
      <c r="AM52" s="44" t="e">
        <f>AL52/AL$23</f>
        <v>#REF!</v>
      </c>
      <c r="AN52" s="44" t="e">
        <f>AK52/AL52</f>
        <v>#REF!</v>
      </c>
      <c r="AO52" s="44" t="e">
        <f>(AL52-AK52)/AL52</f>
        <v>#REF!</v>
      </c>
    </row>
    <row r="53" spans="1:41" x14ac:dyDescent="0.3">
      <c r="A53" s="25"/>
      <c r="B53" s="37"/>
      <c r="C53" s="7"/>
      <c r="D53" s="3" t="e">
        <f t="shared" ref="D53:L53" si="34">(D52-Q52)/Q52</f>
        <v>#REF!</v>
      </c>
      <c r="E53" s="3" t="e">
        <f t="shared" si="34"/>
        <v>#REF!</v>
      </c>
      <c r="F53" s="3" t="e">
        <f t="shared" si="34"/>
        <v>#REF!</v>
      </c>
      <c r="G53" s="3" t="e">
        <f t="shared" si="34"/>
        <v>#REF!</v>
      </c>
      <c r="H53" s="3" t="e">
        <f t="shared" si="34"/>
        <v>#REF!</v>
      </c>
      <c r="I53" s="3" t="e">
        <f t="shared" si="34"/>
        <v>#REF!</v>
      </c>
      <c r="J53" s="3" t="e">
        <f t="shared" si="34"/>
        <v>#REF!</v>
      </c>
      <c r="K53" s="3" t="e">
        <f t="shared" si="34"/>
        <v>#REF!</v>
      </c>
      <c r="L53" s="3" t="e">
        <f t="shared" si="34"/>
        <v>#REF!</v>
      </c>
      <c r="M53" s="45"/>
      <c r="N53" s="45"/>
      <c r="O53" s="45"/>
      <c r="Q53" s="3" t="e">
        <f t="shared" ref="Q53:Y53" si="35">(Q52-AD52)/AD52</f>
        <v>#REF!</v>
      </c>
      <c r="R53" s="3" t="e">
        <f t="shared" si="35"/>
        <v>#REF!</v>
      </c>
      <c r="S53" s="3" t="e">
        <f t="shared" si="35"/>
        <v>#REF!</v>
      </c>
      <c r="T53" s="3" t="e">
        <f t="shared" si="35"/>
        <v>#REF!</v>
      </c>
      <c r="U53" s="3" t="e">
        <f t="shared" si="35"/>
        <v>#REF!</v>
      </c>
      <c r="V53" s="3" t="e">
        <f t="shared" si="35"/>
        <v>#REF!</v>
      </c>
      <c r="W53" s="3" t="e">
        <f t="shared" si="35"/>
        <v>#REF!</v>
      </c>
      <c r="X53" s="3" t="e">
        <f t="shared" si="35"/>
        <v>#REF!</v>
      </c>
      <c r="Y53" s="3" t="e">
        <f t="shared" si="35"/>
        <v>#REF!</v>
      </c>
      <c r="Z53" s="45"/>
      <c r="AA53" s="45"/>
      <c r="AB53" s="45"/>
      <c r="AD53" s="3"/>
      <c r="AE53" s="3"/>
      <c r="AF53" s="3"/>
      <c r="AG53" s="3"/>
      <c r="AH53" s="3"/>
      <c r="AI53" s="3"/>
      <c r="AJ53" s="3"/>
      <c r="AK53" s="3"/>
      <c r="AL53" s="3"/>
      <c r="AM53" s="45"/>
      <c r="AN53" s="45"/>
      <c r="AO53" s="45"/>
    </row>
    <row r="54" spans="1:41" ht="14.4" customHeight="1" x14ac:dyDescent="0.3">
      <c r="A54" s="56" t="s">
        <v>137</v>
      </c>
      <c r="B54" s="57"/>
      <c r="C54" s="18"/>
      <c r="D54" s="8" t="e">
        <f>#REF!+#REF!</f>
        <v>#REF!</v>
      </c>
      <c r="E54" s="8" t="e">
        <f>#REF!+#REF!</f>
        <v>#REF!</v>
      </c>
      <c r="F54" s="8" t="e">
        <f>#REF!+#REF!</f>
        <v>#REF!</v>
      </c>
      <c r="G54" s="8" t="e">
        <f>#REF!+#REF!</f>
        <v>#REF!</v>
      </c>
      <c r="H54" s="8" t="e">
        <f>#REF!+#REF!</f>
        <v>#REF!</v>
      </c>
      <c r="I54" s="8" t="e">
        <f>#REF!+#REF!</f>
        <v>#REF!</v>
      </c>
      <c r="J54" s="8" t="e">
        <f>#REF!+#REF!</f>
        <v>#REF!</v>
      </c>
      <c r="K54" s="8" t="e">
        <f>#REF!+#REF!</f>
        <v>#REF!</v>
      </c>
      <c r="L54" s="8" t="e">
        <f>#REF!+#REF!</f>
        <v>#REF!</v>
      </c>
      <c r="M54" s="44" t="e">
        <f>L54/L$23</f>
        <v>#REF!</v>
      </c>
      <c r="N54" s="44" t="e">
        <f>K54/L54</f>
        <v>#REF!</v>
      </c>
      <c r="O54" s="44" t="e">
        <f>(L54-K54)/L54</f>
        <v>#REF!</v>
      </c>
      <c r="P54" s="28"/>
      <c r="Q54" s="8" t="e">
        <f>#REF!+#REF!</f>
        <v>#REF!</v>
      </c>
      <c r="R54" s="8" t="e">
        <f>#REF!+#REF!</f>
        <v>#REF!</v>
      </c>
      <c r="S54" s="8" t="e">
        <f>#REF!+#REF!</f>
        <v>#REF!</v>
      </c>
      <c r="T54" s="8" t="e">
        <f>#REF!+#REF!</f>
        <v>#REF!</v>
      </c>
      <c r="U54" s="8" t="e">
        <f>#REF!+#REF!</f>
        <v>#REF!</v>
      </c>
      <c r="V54" s="8" t="e">
        <f>#REF!+#REF!</f>
        <v>#REF!</v>
      </c>
      <c r="W54" s="8" t="e">
        <f>#REF!+#REF!</f>
        <v>#REF!</v>
      </c>
      <c r="X54" s="8" t="e">
        <f>#REF!+#REF!</f>
        <v>#REF!</v>
      </c>
      <c r="Y54" s="8" t="e">
        <f>#REF!+#REF!</f>
        <v>#REF!</v>
      </c>
      <c r="Z54" s="44" t="e">
        <f>Y54/Y$23</f>
        <v>#REF!</v>
      </c>
      <c r="AA54" s="44" t="e">
        <f>X54/Y54</f>
        <v>#REF!</v>
      </c>
      <c r="AB54" s="44" t="e">
        <f>(Y54-X54)/Y54</f>
        <v>#REF!</v>
      </c>
      <c r="AD54" s="8" t="e">
        <f>#REF!+#REF!</f>
        <v>#REF!</v>
      </c>
      <c r="AE54" s="8" t="e">
        <f>#REF!+#REF!</f>
        <v>#REF!</v>
      </c>
      <c r="AF54" s="8" t="e">
        <f>#REF!+#REF!</f>
        <v>#REF!</v>
      </c>
      <c r="AG54" s="8" t="e">
        <f>#REF!+#REF!</f>
        <v>#REF!</v>
      </c>
      <c r="AH54" s="8" t="e">
        <f>#REF!+#REF!</f>
        <v>#REF!</v>
      </c>
      <c r="AI54" s="8" t="e">
        <f>#REF!+#REF!</f>
        <v>#REF!</v>
      </c>
      <c r="AJ54" s="8" t="e">
        <f>#REF!+#REF!</f>
        <v>#REF!</v>
      </c>
      <c r="AK54" s="8" t="e">
        <f>#REF!+#REF!</f>
        <v>#REF!</v>
      </c>
      <c r="AL54" s="8" t="e">
        <f>#REF!+#REF!</f>
        <v>#REF!</v>
      </c>
      <c r="AM54" s="44" t="e">
        <f>AL54/AL$23</f>
        <v>#REF!</v>
      </c>
      <c r="AN54" s="44" t="e">
        <f>AK54/AL54</f>
        <v>#REF!</v>
      </c>
      <c r="AO54" s="44" t="e">
        <f>(AL54-AK54)/AL54</f>
        <v>#REF!</v>
      </c>
    </row>
    <row r="55" spans="1:41" x14ac:dyDescent="0.3">
      <c r="A55" s="25"/>
      <c r="B55" s="37"/>
      <c r="C55" s="7"/>
      <c r="D55" s="3" t="e">
        <f t="shared" ref="D55:L55" si="36">(D54-Q54)/Q54</f>
        <v>#REF!</v>
      </c>
      <c r="E55" s="3" t="e">
        <f t="shared" si="36"/>
        <v>#REF!</v>
      </c>
      <c r="F55" s="3" t="e">
        <f t="shared" si="36"/>
        <v>#REF!</v>
      </c>
      <c r="G55" s="3" t="e">
        <f t="shared" si="36"/>
        <v>#REF!</v>
      </c>
      <c r="H55" s="3" t="e">
        <f t="shared" si="36"/>
        <v>#REF!</v>
      </c>
      <c r="I55" s="3" t="e">
        <f t="shared" si="36"/>
        <v>#REF!</v>
      </c>
      <c r="J55" s="3" t="e">
        <f t="shared" si="36"/>
        <v>#REF!</v>
      </c>
      <c r="K55" s="3" t="e">
        <f t="shared" si="36"/>
        <v>#REF!</v>
      </c>
      <c r="L55" s="3" t="e">
        <f t="shared" si="36"/>
        <v>#REF!</v>
      </c>
      <c r="M55" s="45"/>
      <c r="N55" s="45"/>
      <c r="O55" s="45"/>
      <c r="Q55" s="3" t="e">
        <f t="shared" ref="Q55:Y55" si="37">(Q54-AD54)/AD54</f>
        <v>#REF!</v>
      </c>
      <c r="R55" s="3" t="e">
        <f t="shared" si="37"/>
        <v>#REF!</v>
      </c>
      <c r="S55" s="3" t="e">
        <f t="shared" si="37"/>
        <v>#REF!</v>
      </c>
      <c r="T55" s="3" t="e">
        <f t="shared" si="37"/>
        <v>#REF!</v>
      </c>
      <c r="U55" s="3" t="e">
        <f t="shared" si="37"/>
        <v>#REF!</v>
      </c>
      <c r="V55" s="3" t="e">
        <f t="shared" si="37"/>
        <v>#REF!</v>
      </c>
      <c r="W55" s="3" t="e">
        <f t="shared" si="37"/>
        <v>#REF!</v>
      </c>
      <c r="X55" s="3" t="e">
        <f t="shared" si="37"/>
        <v>#REF!</v>
      </c>
      <c r="Y55" s="3" t="e">
        <f t="shared" si="37"/>
        <v>#REF!</v>
      </c>
      <c r="Z55" s="45"/>
      <c r="AA55" s="45"/>
      <c r="AB55" s="45"/>
      <c r="AD55" s="3"/>
      <c r="AE55" s="3"/>
      <c r="AF55" s="3"/>
      <c r="AG55" s="3"/>
      <c r="AH55" s="3"/>
      <c r="AI55" s="3"/>
      <c r="AJ55" s="3"/>
      <c r="AK55" s="3"/>
      <c r="AL55" s="3"/>
      <c r="AM55" s="45"/>
      <c r="AN55" s="45"/>
      <c r="AO55" s="45"/>
    </row>
    <row r="56" spans="1:41" x14ac:dyDescent="0.3">
      <c r="A56" s="25" t="s">
        <v>12</v>
      </c>
      <c r="B56" s="37"/>
      <c r="C56" s="18" t="s">
        <v>0</v>
      </c>
      <c r="D56" s="8" t="e">
        <f>#REF!+#REF!</f>
        <v>#REF!</v>
      </c>
      <c r="E56" s="8" t="e">
        <f>#REF!+#REF!</f>
        <v>#REF!</v>
      </c>
      <c r="F56" s="8" t="e">
        <f>#REF!+#REF!</f>
        <v>#REF!</v>
      </c>
      <c r="G56" s="8" t="e">
        <f>#REF!+#REF!</f>
        <v>#REF!</v>
      </c>
      <c r="H56" s="8" t="e">
        <f>#REF!+#REF!</f>
        <v>#REF!</v>
      </c>
      <c r="I56" s="8" t="e">
        <f>#REF!+#REF!</f>
        <v>#REF!</v>
      </c>
      <c r="J56" s="8" t="e">
        <f>#REF!+#REF!</f>
        <v>#REF!</v>
      </c>
      <c r="K56" s="8" t="e">
        <f>#REF!+#REF!</f>
        <v>#REF!</v>
      </c>
      <c r="L56" s="8" t="e">
        <f>#REF!+#REF!</f>
        <v>#REF!</v>
      </c>
      <c r="M56" s="44" t="e">
        <f>L56/L$23</f>
        <v>#REF!</v>
      </c>
      <c r="N56" s="44" t="e">
        <f>K56/L56</f>
        <v>#REF!</v>
      </c>
      <c r="O56" s="44" t="e">
        <f>(L56-K56)/L56</f>
        <v>#REF!</v>
      </c>
      <c r="Q56" s="8" t="e">
        <f>#REF!+#REF!</f>
        <v>#REF!</v>
      </c>
      <c r="R56" s="8" t="e">
        <f>#REF!+#REF!</f>
        <v>#REF!</v>
      </c>
      <c r="S56" s="8" t="e">
        <f>#REF!+#REF!</f>
        <v>#REF!</v>
      </c>
      <c r="T56" s="8" t="e">
        <f>#REF!+#REF!</f>
        <v>#REF!</v>
      </c>
      <c r="U56" s="8" t="e">
        <f>#REF!+#REF!</f>
        <v>#REF!</v>
      </c>
      <c r="V56" s="8" t="e">
        <f>#REF!+#REF!</f>
        <v>#REF!</v>
      </c>
      <c r="W56" s="8" t="e">
        <f>#REF!+#REF!</f>
        <v>#REF!</v>
      </c>
      <c r="X56" s="8" t="e">
        <f>#REF!+#REF!</f>
        <v>#REF!</v>
      </c>
      <c r="Y56" s="8" t="e">
        <f>#REF!+#REF!</f>
        <v>#REF!</v>
      </c>
      <c r="Z56" s="44" t="e">
        <f>Y56/Y$23</f>
        <v>#REF!</v>
      </c>
      <c r="AA56" s="44" t="e">
        <f>X56/Y56</f>
        <v>#REF!</v>
      </c>
      <c r="AB56" s="44" t="e">
        <f>(Y56-X56)/Y56</f>
        <v>#REF!</v>
      </c>
      <c r="AD56" s="8" t="e">
        <f>#REF!+#REF!</f>
        <v>#REF!</v>
      </c>
      <c r="AE56" s="8" t="e">
        <f>#REF!+#REF!</f>
        <v>#REF!</v>
      </c>
      <c r="AF56" s="8" t="e">
        <f>#REF!+#REF!</f>
        <v>#REF!</v>
      </c>
      <c r="AG56" s="8" t="e">
        <f>#REF!+#REF!</f>
        <v>#REF!</v>
      </c>
      <c r="AH56" s="8" t="e">
        <f>#REF!+#REF!</f>
        <v>#REF!</v>
      </c>
      <c r="AI56" s="8" t="e">
        <f>#REF!+#REF!</f>
        <v>#REF!</v>
      </c>
      <c r="AJ56" s="8" t="e">
        <f>#REF!+#REF!</f>
        <v>#REF!</v>
      </c>
      <c r="AK56" s="8" t="e">
        <f>#REF!+#REF!</f>
        <v>#REF!</v>
      </c>
      <c r="AL56" s="8" t="e">
        <f>#REF!+#REF!</f>
        <v>#REF!</v>
      </c>
      <c r="AM56" s="44" t="e">
        <f>AL56/AL$23</f>
        <v>#REF!</v>
      </c>
      <c r="AN56" s="44" t="e">
        <f>AK56/AL56</f>
        <v>#REF!</v>
      </c>
      <c r="AO56" s="44" t="e">
        <f>(AL56-AK56)/AL56</f>
        <v>#REF!</v>
      </c>
    </row>
    <row r="57" spans="1:41" x14ac:dyDescent="0.3">
      <c r="A57" s="25"/>
      <c r="B57" s="37"/>
      <c r="C57" s="7" t="s">
        <v>151</v>
      </c>
      <c r="D57" s="3" t="e">
        <f t="shared" ref="D57:L57" si="38">(D56-Q56)/Q56</f>
        <v>#REF!</v>
      </c>
      <c r="E57" s="3" t="e">
        <f t="shared" si="38"/>
        <v>#REF!</v>
      </c>
      <c r="F57" s="3" t="e">
        <f t="shared" si="38"/>
        <v>#REF!</v>
      </c>
      <c r="G57" s="3" t="e">
        <f t="shared" si="38"/>
        <v>#REF!</v>
      </c>
      <c r="H57" s="3" t="e">
        <f t="shared" si="38"/>
        <v>#REF!</v>
      </c>
      <c r="I57" s="3" t="e">
        <f t="shared" si="38"/>
        <v>#REF!</v>
      </c>
      <c r="J57" s="3" t="e">
        <f t="shared" si="38"/>
        <v>#REF!</v>
      </c>
      <c r="K57" s="3" t="e">
        <f t="shared" si="38"/>
        <v>#REF!</v>
      </c>
      <c r="L57" s="3" t="e">
        <f t="shared" si="38"/>
        <v>#REF!</v>
      </c>
      <c r="M57" s="45"/>
      <c r="N57" s="45"/>
      <c r="O57" s="45"/>
      <c r="Q57" s="3" t="e">
        <f t="shared" ref="Q57:Y57" si="39">(Q56-AD56)/AD56</f>
        <v>#REF!</v>
      </c>
      <c r="R57" s="3" t="e">
        <f t="shared" si="39"/>
        <v>#REF!</v>
      </c>
      <c r="S57" s="3" t="e">
        <f t="shared" si="39"/>
        <v>#REF!</v>
      </c>
      <c r="T57" s="3" t="e">
        <f t="shared" si="39"/>
        <v>#REF!</v>
      </c>
      <c r="U57" s="3" t="e">
        <f t="shared" si="39"/>
        <v>#REF!</v>
      </c>
      <c r="V57" s="3" t="e">
        <f t="shared" si="39"/>
        <v>#REF!</v>
      </c>
      <c r="W57" s="3" t="e">
        <f t="shared" si="39"/>
        <v>#REF!</v>
      </c>
      <c r="X57" s="3" t="e">
        <f t="shared" si="39"/>
        <v>#REF!</v>
      </c>
      <c r="Y57" s="3" t="e">
        <f t="shared" si="39"/>
        <v>#REF!</v>
      </c>
      <c r="Z57" s="45"/>
      <c r="AA57" s="45"/>
      <c r="AB57" s="45"/>
      <c r="AD57" s="3"/>
      <c r="AE57" s="3"/>
      <c r="AF57" s="3"/>
      <c r="AG57" s="3"/>
      <c r="AH57" s="3"/>
      <c r="AI57" s="3"/>
      <c r="AJ57" s="3"/>
      <c r="AK57" s="3"/>
      <c r="AL57" s="3"/>
      <c r="AM57" s="45"/>
      <c r="AN57" s="45"/>
      <c r="AO57" s="45"/>
    </row>
    <row r="58" spans="1:41" x14ac:dyDescent="0.3">
      <c r="A58" s="25" t="s">
        <v>13</v>
      </c>
      <c r="B58" s="37"/>
      <c r="C58" s="18" t="s">
        <v>0</v>
      </c>
      <c r="D58" s="8" t="e">
        <f>#REF!+#REF!</f>
        <v>#REF!</v>
      </c>
      <c r="E58" s="8" t="e">
        <f>#REF!+#REF!</f>
        <v>#REF!</v>
      </c>
      <c r="F58" s="8" t="e">
        <f>#REF!+#REF!</f>
        <v>#REF!</v>
      </c>
      <c r="G58" s="8" t="e">
        <f>#REF!+#REF!</f>
        <v>#REF!</v>
      </c>
      <c r="H58" s="8" t="e">
        <f>#REF!+#REF!</f>
        <v>#REF!</v>
      </c>
      <c r="I58" s="8" t="e">
        <f>#REF!+#REF!</f>
        <v>#REF!</v>
      </c>
      <c r="J58" s="8" t="e">
        <f>#REF!+#REF!</f>
        <v>#REF!</v>
      </c>
      <c r="K58" s="8" t="e">
        <f>#REF!+#REF!</f>
        <v>#REF!</v>
      </c>
      <c r="L58" s="8" t="e">
        <f>#REF!+#REF!</f>
        <v>#REF!</v>
      </c>
      <c r="M58" s="44" t="e">
        <f>L58/L$23</f>
        <v>#REF!</v>
      </c>
      <c r="N58" s="44" t="e">
        <f>K58/L58</f>
        <v>#REF!</v>
      </c>
      <c r="O58" s="44" t="e">
        <f>(L58-K58)/L58</f>
        <v>#REF!</v>
      </c>
      <c r="Q58" s="8" t="e">
        <f>#REF!+#REF!</f>
        <v>#REF!</v>
      </c>
      <c r="R58" s="8" t="e">
        <f>#REF!+#REF!</f>
        <v>#REF!</v>
      </c>
      <c r="S58" s="8" t="e">
        <f>#REF!+#REF!</f>
        <v>#REF!</v>
      </c>
      <c r="T58" s="8" t="e">
        <f>#REF!+#REF!</f>
        <v>#REF!</v>
      </c>
      <c r="U58" s="8" t="e">
        <f>#REF!+#REF!</f>
        <v>#REF!</v>
      </c>
      <c r="V58" s="8" t="e">
        <f>#REF!+#REF!</f>
        <v>#REF!</v>
      </c>
      <c r="W58" s="8" t="e">
        <f>#REF!+#REF!</f>
        <v>#REF!</v>
      </c>
      <c r="X58" s="8" t="e">
        <f>#REF!+#REF!</f>
        <v>#REF!</v>
      </c>
      <c r="Y58" s="8" t="e">
        <f>#REF!+#REF!</f>
        <v>#REF!</v>
      </c>
      <c r="Z58" s="44" t="e">
        <f>Y58/Y$23</f>
        <v>#REF!</v>
      </c>
      <c r="AA58" s="44" t="e">
        <f>X58/Y58</f>
        <v>#REF!</v>
      </c>
      <c r="AB58" s="44" t="e">
        <f>(Y58-X58)/Y58</f>
        <v>#REF!</v>
      </c>
      <c r="AD58" s="8" t="e">
        <f>#REF!+#REF!</f>
        <v>#REF!</v>
      </c>
      <c r="AE58" s="8" t="e">
        <f>#REF!+#REF!</f>
        <v>#REF!</v>
      </c>
      <c r="AF58" s="8" t="e">
        <f>#REF!+#REF!</f>
        <v>#REF!</v>
      </c>
      <c r="AG58" s="8" t="e">
        <f>#REF!+#REF!</f>
        <v>#REF!</v>
      </c>
      <c r="AH58" s="8" t="e">
        <f>#REF!+#REF!</f>
        <v>#REF!</v>
      </c>
      <c r="AI58" s="8" t="e">
        <f>#REF!+#REF!</f>
        <v>#REF!</v>
      </c>
      <c r="AJ58" s="8" t="e">
        <f>#REF!+#REF!</f>
        <v>#REF!</v>
      </c>
      <c r="AK58" s="8" t="e">
        <f>#REF!+#REF!</f>
        <v>#REF!</v>
      </c>
      <c r="AL58" s="8" t="e">
        <f>#REF!+#REF!</f>
        <v>#REF!</v>
      </c>
      <c r="AM58" s="44" t="e">
        <f>AL58/AL$23</f>
        <v>#REF!</v>
      </c>
      <c r="AN58" s="44" t="e">
        <f>AK58/AL58</f>
        <v>#REF!</v>
      </c>
      <c r="AO58" s="44" t="e">
        <f>(AL58-AK58)/AL58</f>
        <v>#REF!</v>
      </c>
    </row>
    <row r="59" spans="1:41" x14ac:dyDescent="0.3">
      <c r="A59" s="25"/>
      <c r="B59" s="37"/>
      <c r="C59" s="7" t="s">
        <v>151</v>
      </c>
      <c r="D59" s="3" t="e">
        <f t="shared" ref="D59:L59" si="40">(D58-Q58)/Q58</f>
        <v>#REF!</v>
      </c>
      <c r="E59" s="3" t="e">
        <f t="shared" si="40"/>
        <v>#REF!</v>
      </c>
      <c r="F59" s="3" t="e">
        <f t="shared" si="40"/>
        <v>#REF!</v>
      </c>
      <c r="G59" s="3" t="e">
        <f t="shared" si="40"/>
        <v>#REF!</v>
      </c>
      <c r="H59" s="3" t="e">
        <f t="shared" si="40"/>
        <v>#REF!</v>
      </c>
      <c r="I59" s="3" t="e">
        <f t="shared" si="40"/>
        <v>#REF!</v>
      </c>
      <c r="J59" s="3" t="e">
        <f t="shared" si="40"/>
        <v>#REF!</v>
      </c>
      <c r="K59" s="3" t="e">
        <f t="shared" si="40"/>
        <v>#REF!</v>
      </c>
      <c r="L59" s="3" t="e">
        <f t="shared" si="40"/>
        <v>#REF!</v>
      </c>
      <c r="M59" s="45"/>
      <c r="N59" s="45"/>
      <c r="O59" s="45"/>
      <c r="Q59" s="3" t="e">
        <f t="shared" ref="Q59:Y59" si="41">(Q58-AD58)/AD58</f>
        <v>#REF!</v>
      </c>
      <c r="R59" s="3" t="e">
        <f t="shared" si="41"/>
        <v>#REF!</v>
      </c>
      <c r="S59" s="3" t="e">
        <f t="shared" si="41"/>
        <v>#REF!</v>
      </c>
      <c r="T59" s="3" t="e">
        <f t="shared" si="41"/>
        <v>#REF!</v>
      </c>
      <c r="U59" s="3" t="e">
        <f t="shared" si="41"/>
        <v>#REF!</v>
      </c>
      <c r="V59" s="3" t="e">
        <f t="shared" si="41"/>
        <v>#REF!</v>
      </c>
      <c r="W59" s="3" t="e">
        <f t="shared" si="41"/>
        <v>#REF!</v>
      </c>
      <c r="X59" s="3" t="e">
        <f t="shared" si="41"/>
        <v>#REF!</v>
      </c>
      <c r="Y59" s="3" t="e">
        <f t="shared" si="41"/>
        <v>#REF!</v>
      </c>
      <c r="Z59" s="45"/>
      <c r="AA59" s="45"/>
      <c r="AB59" s="45"/>
      <c r="AD59" s="3"/>
      <c r="AE59" s="3"/>
      <c r="AF59" s="3"/>
      <c r="AG59" s="3"/>
      <c r="AH59" s="3"/>
      <c r="AI59" s="3"/>
      <c r="AJ59" s="3"/>
      <c r="AK59" s="3"/>
      <c r="AL59" s="3"/>
      <c r="AM59" s="45"/>
      <c r="AN59" s="45"/>
      <c r="AO59" s="45"/>
    </row>
    <row r="60" spans="1:41" x14ac:dyDescent="0.3">
      <c r="A60" s="25" t="s">
        <v>14</v>
      </c>
      <c r="B60" s="37"/>
      <c r="C60" s="18" t="s">
        <v>0</v>
      </c>
      <c r="D60" s="8" t="e">
        <f>#REF!+#REF!</f>
        <v>#REF!</v>
      </c>
      <c r="E60" s="8" t="e">
        <f>#REF!+#REF!</f>
        <v>#REF!</v>
      </c>
      <c r="F60" s="8" t="e">
        <f>#REF!+#REF!</f>
        <v>#REF!</v>
      </c>
      <c r="G60" s="8" t="e">
        <f>#REF!+#REF!</f>
        <v>#REF!</v>
      </c>
      <c r="H60" s="8" t="e">
        <f>#REF!+#REF!</f>
        <v>#REF!</v>
      </c>
      <c r="I60" s="8" t="e">
        <f>#REF!+#REF!</f>
        <v>#REF!</v>
      </c>
      <c r="J60" s="8" t="e">
        <f>#REF!+#REF!</f>
        <v>#REF!</v>
      </c>
      <c r="K60" s="8" t="e">
        <f>#REF!+#REF!</f>
        <v>#REF!</v>
      </c>
      <c r="L60" s="8" t="e">
        <f>#REF!+#REF!</f>
        <v>#REF!</v>
      </c>
      <c r="M60" s="44" t="e">
        <f>L60/L$23</f>
        <v>#REF!</v>
      </c>
      <c r="N60" s="44" t="e">
        <f>K60/L60</f>
        <v>#REF!</v>
      </c>
      <c r="O60" s="44" t="e">
        <f>(L60-K60)/L60</f>
        <v>#REF!</v>
      </c>
      <c r="Q60" s="8" t="e">
        <f>#REF!+#REF!</f>
        <v>#REF!</v>
      </c>
      <c r="R60" s="8" t="e">
        <f>#REF!+#REF!</f>
        <v>#REF!</v>
      </c>
      <c r="S60" s="8" t="e">
        <f>#REF!+#REF!</f>
        <v>#REF!</v>
      </c>
      <c r="T60" s="8" t="e">
        <f>#REF!+#REF!</f>
        <v>#REF!</v>
      </c>
      <c r="U60" s="8" t="e">
        <f>#REF!+#REF!</f>
        <v>#REF!</v>
      </c>
      <c r="V60" s="8" t="e">
        <f>#REF!+#REF!</f>
        <v>#REF!</v>
      </c>
      <c r="W60" s="8" t="e">
        <f>#REF!+#REF!</f>
        <v>#REF!</v>
      </c>
      <c r="X60" s="8" t="e">
        <f>#REF!+#REF!</f>
        <v>#REF!</v>
      </c>
      <c r="Y60" s="8" t="e">
        <f>#REF!+#REF!</f>
        <v>#REF!</v>
      </c>
      <c r="Z60" s="44" t="e">
        <f>Y60/Y$23</f>
        <v>#REF!</v>
      </c>
      <c r="AA60" s="44" t="e">
        <f>X60/Y60</f>
        <v>#REF!</v>
      </c>
      <c r="AB60" s="44" t="e">
        <f>(Y60-X60)/Y60</f>
        <v>#REF!</v>
      </c>
      <c r="AD60" s="8" t="e">
        <f>#REF!+#REF!</f>
        <v>#REF!</v>
      </c>
      <c r="AE60" s="8" t="e">
        <f>#REF!+#REF!</f>
        <v>#REF!</v>
      </c>
      <c r="AF60" s="8" t="e">
        <f>#REF!+#REF!</f>
        <v>#REF!</v>
      </c>
      <c r="AG60" s="8" t="e">
        <f>#REF!+#REF!</f>
        <v>#REF!</v>
      </c>
      <c r="AH60" s="8" t="e">
        <f>#REF!+#REF!</f>
        <v>#REF!</v>
      </c>
      <c r="AI60" s="8" t="e">
        <f>#REF!+#REF!</f>
        <v>#REF!</v>
      </c>
      <c r="AJ60" s="8" t="e">
        <f>#REF!+#REF!</f>
        <v>#REF!</v>
      </c>
      <c r="AK60" s="8" t="e">
        <f>#REF!+#REF!</f>
        <v>#REF!</v>
      </c>
      <c r="AL60" s="8" t="e">
        <f>#REF!+#REF!</f>
        <v>#REF!</v>
      </c>
      <c r="AM60" s="44" t="e">
        <f>AL60/AL$23</f>
        <v>#REF!</v>
      </c>
      <c r="AN60" s="44" t="e">
        <f>AK60/AL60</f>
        <v>#REF!</v>
      </c>
      <c r="AO60" s="44" t="e">
        <f>(AL60-AK60)/AL60</f>
        <v>#REF!</v>
      </c>
    </row>
    <row r="61" spans="1:41" x14ac:dyDescent="0.3">
      <c r="A61" s="25"/>
      <c r="B61" s="37"/>
      <c r="C61" s="7" t="s">
        <v>151</v>
      </c>
      <c r="D61" s="3" t="e">
        <f t="shared" ref="D61:L61" si="42">(D60-Q60)/Q60</f>
        <v>#REF!</v>
      </c>
      <c r="E61" s="3" t="e">
        <f t="shared" si="42"/>
        <v>#REF!</v>
      </c>
      <c r="F61" s="3" t="e">
        <f t="shared" si="42"/>
        <v>#REF!</v>
      </c>
      <c r="G61" s="3" t="e">
        <f t="shared" si="42"/>
        <v>#REF!</v>
      </c>
      <c r="H61" s="3" t="e">
        <f t="shared" si="42"/>
        <v>#REF!</v>
      </c>
      <c r="I61" s="3" t="e">
        <f t="shared" si="42"/>
        <v>#REF!</v>
      </c>
      <c r="J61" s="3" t="e">
        <f t="shared" si="42"/>
        <v>#REF!</v>
      </c>
      <c r="K61" s="3" t="e">
        <f t="shared" si="42"/>
        <v>#REF!</v>
      </c>
      <c r="L61" s="3" t="e">
        <f t="shared" si="42"/>
        <v>#REF!</v>
      </c>
      <c r="M61" s="45"/>
      <c r="N61" s="45"/>
      <c r="O61" s="45"/>
      <c r="Q61" s="3" t="e">
        <f t="shared" ref="Q61:Y61" si="43">(Q60-AD60)/AD60</f>
        <v>#REF!</v>
      </c>
      <c r="R61" s="3" t="e">
        <f t="shared" si="43"/>
        <v>#REF!</v>
      </c>
      <c r="S61" s="3" t="e">
        <f t="shared" si="43"/>
        <v>#REF!</v>
      </c>
      <c r="T61" s="3" t="e">
        <f t="shared" si="43"/>
        <v>#REF!</v>
      </c>
      <c r="U61" s="3" t="e">
        <f t="shared" si="43"/>
        <v>#REF!</v>
      </c>
      <c r="V61" s="3" t="e">
        <f t="shared" si="43"/>
        <v>#REF!</v>
      </c>
      <c r="W61" s="3" t="e">
        <f t="shared" si="43"/>
        <v>#REF!</v>
      </c>
      <c r="X61" s="3" t="e">
        <f t="shared" si="43"/>
        <v>#REF!</v>
      </c>
      <c r="Y61" s="3" t="e">
        <f t="shared" si="43"/>
        <v>#REF!</v>
      </c>
      <c r="Z61" s="45"/>
      <c r="AA61" s="45"/>
      <c r="AB61" s="45"/>
      <c r="AD61" s="3"/>
      <c r="AE61" s="3"/>
      <c r="AF61" s="3"/>
      <c r="AG61" s="3"/>
      <c r="AH61" s="3"/>
      <c r="AI61" s="3"/>
      <c r="AJ61" s="3"/>
      <c r="AK61" s="3"/>
      <c r="AL61" s="3"/>
      <c r="AM61" s="45"/>
      <c r="AN61" s="45"/>
      <c r="AO61" s="45"/>
    </row>
    <row r="62" spans="1:41" ht="14.4" customHeight="1" x14ac:dyDescent="0.3">
      <c r="A62" s="56" t="s">
        <v>140</v>
      </c>
      <c r="B62" s="57"/>
      <c r="C62" s="18"/>
      <c r="D62" s="8" t="e">
        <f>#REF!+#REF!</f>
        <v>#REF!</v>
      </c>
      <c r="E62" s="8" t="e">
        <f>#REF!+#REF!</f>
        <v>#REF!</v>
      </c>
      <c r="F62" s="8" t="e">
        <f>#REF!+#REF!</f>
        <v>#REF!</v>
      </c>
      <c r="G62" s="8" t="e">
        <f>#REF!+#REF!</f>
        <v>#REF!</v>
      </c>
      <c r="H62" s="8" t="e">
        <f>#REF!+#REF!</f>
        <v>#REF!</v>
      </c>
      <c r="I62" s="8" t="e">
        <f>#REF!+#REF!</f>
        <v>#REF!</v>
      </c>
      <c r="J62" s="8" t="e">
        <f>#REF!+#REF!</f>
        <v>#REF!</v>
      </c>
      <c r="K62" s="8" t="e">
        <f>#REF!+#REF!</f>
        <v>#REF!</v>
      </c>
      <c r="L62" s="8" t="e">
        <f>#REF!+#REF!</f>
        <v>#REF!</v>
      </c>
      <c r="M62" s="44" t="e">
        <f>L62/L$23</f>
        <v>#REF!</v>
      </c>
      <c r="N62" s="44" t="e">
        <f>K62/L62</f>
        <v>#REF!</v>
      </c>
      <c r="O62" s="44" t="e">
        <f>(L62-K62)/L62</f>
        <v>#REF!</v>
      </c>
      <c r="Q62" s="8" t="e">
        <f>#REF!+#REF!</f>
        <v>#REF!</v>
      </c>
      <c r="R62" s="8" t="e">
        <f>#REF!+#REF!</f>
        <v>#REF!</v>
      </c>
      <c r="S62" s="8" t="e">
        <f>#REF!+#REF!</f>
        <v>#REF!</v>
      </c>
      <c r="T62" s="8" t="e">
        <f>#REF!+#REF!</f>
        <v>#REF!</v>
      </c>
      <c r="U62" s="8" t="e">
        <f>#REF!+#REF!</f>
        <v>#REF!</v>
      </c>
      <c r="V62" s="8" t="e">
        <f>#REF!+#REF!</f>
        <v>#REF!</v>
      </c>
      <c r="W62" s="8" t="e">
        <f>#REF!+#REF!</f>
        <v>#REF!</v>
      </c>
      <c r="X62" s="8" t="e">
        <f>#REF!+#REF!</f>
        <v>#REF!</v>
      </c>
      <c r="Y62" s="8" t="e">
        <f>#REF!+#REF!</f>
        <v>#REF!</v>
      </c>
      <c r="Z62" s="44" t="e">
        <f>Y62/Y$23</f>
        <v>#REF!</v>
      </c>
      <c r="AA62" s="44" t="e">
        <f>X62/Y62</f>
        <v>#REF!</v>
      </c>
      <c r="AB62" s="44" t="e">
        <f>(Y62-X62)/Y62</f>
        <v>#REF!</v>
      </c>
      <c r="AD62" s="8" t="e">
        <f>#REF!+#REF!</f>
        <v>#REF!</v>
      </c>
      <c r="AE62" s="8" t="e">
        <f>#REF!+#REF!</f>
        <v>#REF!</v>
      </c>
      <c r="AF62" s="8" t="e">
        <f>#REF!+#REF!</f>
        <v>#REF!</v>
      </c>
      <c r="AG62" s="8" t="e">
        <f>#REF!+#REF!</f>
        <v>#REF!</v>
      </c>
      <c r="AH62" s="8" t="e">
        <f>#REF!+#REF!</f>
        <v>#REF!</v>
      </c>
      <c r="AI62" s="8" t="e">
        <f>#REF!+#REF!</f>
        <v>#REF!</v>
      </c>
      <c r="AJ62" s="8" t="e">
        <f>#REF!+#REF!</f>
        <v>#REF!</v>
      </c>
      <c r="AK62" s="8" t="e">
        <f>#REF!+#REF!</f>
        <v>#REF!</v>
      </c>
      <c r="AL62" s="8" t="e">
        <f>#REF!+#REF!</f>
        <v>#REF!</v>
      </c>
      <c r="AM62" s="44" t="e">
        <f>AL62/AL$23</f>
        <v>#REF!</v>
      </c>
      <c r="AN62" s="44" t="e">
        <f>AK62/AL62</f>
        <v>#REF!</v>
      </c>
      <c r="AO62" s="44" t="e">
        <f>(AL62-AK62)/AL62</f>
        <v>#REF!</v>
      </c>
    </row>
    <row r="63" spans="1:41" x14ac:dyDescent="0.3">
      <c r="A63" s="25"/>
      <c r="B63" s="37"/>
      <c r="C63" s="7"/>
      <c r="D63" s="3" t="e">
        <f t="shared" ref="D63:L63" si="44">(D62-Q62)/Q62</f>
        <v>#REF!</v>
      </c>
      <c r="E63" s="3" t="e">
        <f t="shared" si="44"/>
        <v>#REF!</v>
      </c>
      <c r="F63" s="3" t="e">
        <f t="shared" si="44"/>
        <v>#REF!</v>
      </c>
      <c r="G63" s="3" t="e">
        <f t="shared" si="44"/>
        <v>#REF!</v>
      </c>
      <c r="H63" s="3" t="e">
        <f t="shared" si="44"/>
        <v>#REF!</v>
      </c>
      <c r="I63" s="3" t="e">
        <f t="shared" si="44"/>
        <v>#REF!</v>
      </c>
      <c r="J63" s="3" t="e">
        <f t="shared" si="44"/>
        <v>#REF!</v>
      </c>
      <c r="K63" s="3" t="e">
        <f t="shared" si="44"/>
        <v>#REF!</v>
      </c>
      <c r="L63" s="3" t="e">
        <f t="shared" si="44"/>
        <v>#REF!</v>
      </c>
      <c r="M63" s="45"/>
      <c r="N63" s="45"/>
      <c r="O63" s="45"/>
      <c r="Q63" s="3" t="e">
        <f t="shared" ref="Q63:Y63" si="45">(Q62-AD62)/AD62</f>
        <v>#REF!</v>
      </c>
      <c r="R63" s="3" t="e">
        <f t="shared" si="45"/>
        <v>#REF!</v>
      </c>
      <c r="S63" s="3" t="e">
        <f t="shared" si="45"/>
        <v>#REF!</v>
      </c>
      <c r="T63" s="3" t="e">
        <f t="shared" si="45"/>
        <v>#REF!</v>
      </c>
      <c r="U63" s="3" t="e">
        <f t="shared" si="45"/>
        <v>#REF!</v>
      </c>
      <c r="V63" s="3" t="e">
        <f t="shared" si="45"/>
        <v>#REF!</v>
      </c>
      <c r="W63" s="3" t="e">
        <f t="shared" si="45"/>
        <v>#REF!</v>
      </c>
      <c r="X63" s="3" t="e">
        <f t="shared" si="45"/>
        <v>#REF!</v>
      </c>
      <c r="Y63" s="3" t="e">
        <f t="shared" si="45"/>
        <v>#REF!</v>
      </c>
      <c r="Z63" s="45"/>
      <c r="AA63" s="45"/>
      <c r="AB63" s="45"/>
      <c r="AD63" s="3"/>
      <c r="AE63" s="3"/>
      <c r="AF63" s="3"/>
      <c r="AG63" s="3"/>
      <c r="AH63" s="3"/>
      <c r="AI63" s="3"/>
      <c r="AJ63" s="3"/>
      <c r="AK63" s="3"/>
      <c r="AL63" s="3"/>
      <c r="AM63" s="45"/>
      <c r="AN63" s="45"/>
      <c r="AO63" s="45"/>
    </row>
    <row r="64" spans="1:41" x14ac:dyDescent="0.3">
      <c r="A64" s="25"/>
      <c r="B64" s="37"/>
      <c r="C64" s="7" t="s">
        <v>253</v>
      </c>
      <c r="D64" s="60" t="e">
        <f>D62/D21</f>
        <v>#REF!</v>
      </c>
      <c r="E64" s="3"/>
      <c r="F64" s="3"/>
      <c r="G64" s="3"/>
      <c r="H64" s="3"/>
      <c r="I64" s="3"/>
      <c r="J64" s="3"/>
      <c r="K64" s="3"/>
      <c r="L64" s="3"/>
      <c r="M64" s="45"/>
      <c r="N64" s="45"/>
      <c r="O64" s="45"/>
      <c r="Q64" s="3"/>
      <c r="R64" s="3"/>
      <c r="S64" s="3"/>
      <c r="T64" s="3"/>
      <c r="U64" s="3"/>
      <c r="V64" s="3"/>
      <c r="W64" s="3"/>
      <c r="X64" s="3"/>
      <c r="Y64" s="3"/>
      <c r="Z64" s="45"/>
      <c r="AA64" s="45"/>
      <c r="AB64" s="45"/>
      <c r="AD64" s="3"/>
      <c r="AE64" s="3"/>
      <c r="AF64" s="3"/>
      <c r="AG64" s="3"/>
      <c r="AH64" s="3"/>
      <c r="AI64" s="3"/>
      <c r="AJ64" s="3"/>
      <c r="AK64" s="3"/>
      <c r="AL64" s="3"/>
      <c r="AM64" s="45"/>
      <c r="AN64" s="45"/>
      <c r="AO64" s="45"/>
    </row>
    <row r="65" spans="1:41" x14ac:dyDescent="0.3">
      <c r="A65" s="32" t="s">
        <v>7</v>
      </c>
      <c r="B65" s="37"/>
      <c r="C65" s="7" t="s">
        <v>0</v>
      </c>
      <c r="D65" s="8" t="e">
        <f>#REF!+#REF!</f>
        <v>#REF!</v>
      </c>
      <c r="E65" s="8" t="e">
        <f>#REF!+#REF!</f>
        <v>#REF!</v>
      </c>
      <c r="F65" s="8" t="e">
        <f>#REF!+#REF!</f>
        <v>#REF!</v>
      </c>
      <c r="G65" s="8" t="e">
        <f>#REF!+#REF!</f>
        <v>#REF!</v>
      </c>
      <c r="H65" s="8" t="e">
        <f>#REF!+#REF!</f>
        <v>#REF!</v>
      </c>
      <c r="I65" s="8" t="e">
        <f>#REF!+#REF!</f>
        <v>#REF!</v>
      </c>
      <c r="J65" s="8" t="e">
        <f>#REF!+#REF!</f>
        <v>#REF!</v>
      </c>
      <c r="K65" s="8" t="e">
        <f>#REF!+#REF!</f>
        <v>#REF!</v>
      </c>
      <c r="L65" s="8" t="e">
        <f>#REF!+#REF!</f>
        <v>#REF!</v>
      </c>
      <c r="M65" s="44" t="e">
        <f>L65/L$23</f>
        <v>#REF!</v>
      </c>
      <c r="N65" s="44" t="e">
        <f>K65/L65</f>
        <v>#REF!</v>
      </c>
      <c r="O65" s="44" t="e">
        <f>(L65-K65)/L65</f>
        <v>#REF!</v>
      </c>
      <c r="Q65" s="8" t="e">
        <f>#REF!+#REF!</f>
        <v>#REF!</v>
      </c>
      <c r="R65" s="8" t="e">
        <f>#REF!+#REF!</f>
        <v>#REF!</v>
      </c>
      <c r="S65" s="8" t="e">
        <f>#REF!+#REF!</f>
        <v>#REF!</v>
      </c>
      <c r="T65" s="8" t="e">
        <f>#REF!+#REF!</f>
        <v>#REF!</v>
      </c>
      <c r="U65" s="8" t="e">
        <f>#REF!+#REF!</f>
        <v>#REF!</v>
      </c>
      <c r="V65" s="8" t="e">
        <f>#REF!+#REF!</f>
        <v>#REF!</v>
      </c>
      <c r="W65" s="8" t="e">
        <f>#REF!+#REF!</f>
        <v>#REF!</v>
      </c>
      <c r="X65" s="8" t="e">
        <f>#REF!+#REF!</f>
        <v>#REF!</v>
      </c>
      <c r="Y65" s="8" t="e">
        <f>#REF!+#REF!</f>
        <v>#REF!</v>
      </c>
      <c r="Z65" s="44" t="e">
        <f>Y65/Y$23</f>
        <v>#REF!</v>
      </c>
      <c r="AA65" s="44" t="e">
        <f>X65/Y65</f>
        <v>#REF!</v>
      </c>
      <c r="AB65" s="44" t="e">
        <f>(Y65-X65)/Y65</f>
        <v>#REF!</v>
      </c>
      <c r="AD65" s="8" t="e">
        <f>#REF!+#REF!</f>
        <v>#REF!</v>
      </c>
      <c r="AE65" s="8" t="e">
        <f>#REF!+#REF!</f>
        <v>#REF!</v>
      </c>
      <c r="AF65" s="8" t="e">
        <f>#REF!+#REF!</f>
        <v>#REF!</v>
      </c>
      <c r="AG65" s="8" t="e">
        <f>#REF!+#REF!</f>
        <v>#REF!</v>
      </c>
      <c r="AH65" s="8" t="e">
        <f>#REF!+#REF!</f>
        <v>#REF!</v>
      </c>
      <c r="AI65" s="8" t="e">
        <f>#REF!+#REF!</f>
        <v>#REF!</v>
      </c>
      <c r="AJ65" s="8" t="e">
        <f>#REF!+#REF!</f>
        <v>#REF!</v>
      </c>
      <c r="AK65" s="8" t="e">
        <f>#REF!+#REF!</f>
        <v>#REF!</v>
      </c>
      <c r="AL65" s="8" t="e">
        <f>#REF!+#REF!</f>
        <v>#REF!</v>
      </c>
      <c r="AM65" s="44" t="e">
        <f>AL65/AL$23</f>
        <v>#REF!</v>
      </c>
      <c r="AN65" s="44" t="e">
        <f>AK65/AL65</f>
        <v>#REF!</v>
      </c>
      <c r="AO65" s="44" t="e">
        <f>(AL65-AK65)/AL65</f>
        <v>#REF!</v>
      </c>
    </row>
    <row r="66" spans="1:41" x14ac:dyDescent="0.3">
      <c r="A66" s="32"/>
      <c r="B66" s="37"/>
      <c r="C66" s="7" t="s">
        <v>152</v>
      </c>
      <c r="D66" s="3" t="e">
        <f t="shared" ref="D66:L66" si="46">(D65-Q65)/Q65</f>
        <v>#REF!</v>
      </c>
      <c r="E66" s="3" t="e">
        <f t="shared" si="46"/>
        <v>#REF!</v>
      </c>
      <c r="F66" s="3" t="e">
        <f t="shared" si="46"/>
        <v>#REF!</v>
      </c>
      <c r="G66" s="3" t="e">
        <f t="shared" si="46"/>
        <v>#REF!</v>
      </c>
      <c r="H66" s="3" t="e">
        <f t="shared" si="46"/>
        <v>#REF!</v>
      </c>
      <c r="I66" s="3" t="e">
        <f t="shared" si="46"/>
        <v>#REF!</v>
      </c>
      <c r="J66" s="3" t="e">
        <f t="shared" si="46"/>
        <v>#REF!</v>
      </c>
      <c r="K66" s="3" t="e">
        <f t="shared" si="46"/>
        <v>#REF!</v>
      </c>
      <c r="L66" s="3" t="e">
        <f t="shared" si="46"/>
        <v>#REF!</v>
      </c>
      <c r="M66" s="11"/>
      <c r="N66" s="11"/>
      <c r="O66" s="11"/>
      <c r="Q66" s="3" t="e">
        <f t="shared" ref="Q66:Y66" si="47">(Q65-AD65)/AD65</f>
        <v>#REF!</v>
      </c>
      <c r="R66" s="3" t="e">
        <f t="shared" si="47"/>
        <v>#REF!</v>
      </c>
      <c r="S66" s="3" t="e">
        <f t="shared" si="47"/>
        <v>#REF!</v>
      </c>
      <c r="T66" s="3" t="e">
        <f t="shared" si="47"/>
        <v>#REF!</v>
      </c>
      <c r="U66" s="3" t="e">
        <f t="shared" si="47"/>
        <v>#REF!</v>
      </c>
      <c r="V66" s="3" t="e">
        <f t="shared" si="47"/>
        <v>#REF!</v>
      </c>
      <c r="W66" s="3" t="e">
        <f t="shared" si="47"/>
        <v>#REF!</v>
      </c>
      <c r="X66" s="3" t="e">
        <f t="shared" si="47"/>
        <v>#REF!</v>
      </c>
      <c r="Y66" s="3" t="e">
        <f t="shared" si="47"/>
        <v>#REF!</v>
      </c>
      <c r="Z66" s="11"/>
      <c r="AA66" s="11"/>
      <c r="AB66" s="11"/>
      <c r="AD66" s="3"/>
      <c r="AE66" s="3"/>
      <c r="AF66" s="3"/>
      <c r="AG66" s="3"/>
      <c r="AH66" s="3"/>
      <c r="AI66" s="3"/>
      <c r="AJ66" s="3"/>
      <c r="AK66" s="3"/>
      <c r="AL66" s="3"/>
      <c r="AM66" s="45"/>
      <c r="AN66" s="45"/>
      <c r="AO66" s="45"/>
    </row>
    <row r="67" spans="1:41" x14ac:dyDescent="0.3">
      <c r="A67" s="21"/>
      <c r="C67" s="7"/>
      <c r="D67" s="3"/>
      <c r="E67" s="3"/>
      <c r="F67" s="3"/>
      <c r="G67" s="3"/>
      <c r="H67" s="3"/>
      <c r="I67" s="3"/>
      <c r="J67" s="3"/>
      <c r="K67" s="11"/>
      <c r="L67" s="11"/>
      <c r="M67" s="11"/>
      <c r="N67" s="11"/>
      <c r="O67" s="11"/>
      <c r="Q67" s="3"/>
      <c r="R67" s="3"/>
      <c r="S67" s="3"/>
      <c r="T67" s="3"/>
      <c r="U67" s="3"/>
      <c r="V67" s="11"/>
      <c r="W67" s="11"/>
      <c r="X67" s="11"/>
      <c r="Y67" s="11"/>
      <c r="Z67" s="11"/>
      <c r="AA67" s="11"/>
      <c r="AB67" s="11"/>
      <c r="AD67" s="3"/>
      <c r="AE67" s="3"/>
      <c r="AF67" s="3"/>
      <c r="AG67" s="3"/>
      <c r="AH67" s="3"/>
      <c r="AI67" s="11"/>
      <c r="AJ67" s="11"/>
      <c r="AK67" s="11"/>
      <c r="AL67" s="11"/>
      <c r="AM67" s="11"/>
      <c r="AN67" s="11"/>
      <c r="AO67" s="11"/>
    </row>
    <row r="68" spans="1:41" x14ac:dyDescent="0.3">
      <c r="A68" s="32"/>
      <c r="B68" s="33"/>
      <c r="C68" s="7"/>
      <c r="D68" s="3"/>
      <c r="E68" s="3"/>
      <c r="F68" s="3"/>
      <c r="G68" s="3"/>
      <c r="H68" s="3"/>
      <c r="I68" s="3"/>
      <c r="J68" s="3"/>
      <c r="K68" s="11"/>
      <c r="L68" s="11"/>
      <c r="M68" s="11"/>
      <c r="N68" s="11"/>
      <c r="O68" s="11"/>
      <c r="Q68" s="3"/>
      <c r="R68" s="3"/>
      <c r="S68" s="3"/>
      <c r="T68" s="3"/>
      <c r="U68" s="3"/>
      <c r="V68" s="11"/>
      <c r="W68" s="11"/>
      <c r="X68" s="11"/>
      <c r="Y68" s="11"/>
      <c r="Z68" s="11"/>
      <c r="AA68" s="11"/>
      <c r="AB68" s="11"/>
      <c r="AD68" s="3"/>
      <c r="AE68" s="3"/>
      <c r="AF68" s="3"/>
      <c r="AG68" s="3"/>
      <c r="AH68" s="3"/>
      <c r="AI68" s="11"/>
      <c r="AJ68" s="11"/>
      <c r="AK68" s="11"/>
      <c r="AL68" s="11"/>
      <c r="AM68" s="11"/>
      <c r="AN68" s="11"/>
      <c r="AO68" s="11"/>
    </row>
    <row r="69" spans="1:41" ht="14.4" hidden="1" customHeight="1" x14ac:dyDescent="0.3">
      <c r="A69" s="469" t="s">
        <v>153</v>
      </c>
      <c r="B69" s="469"/>
      <c r="C69" s="469"/>
      <c r="D69" s="14"/>
      <c r="E69" s="14"/>
      <c r="F69" s="14"/>
      <c r="G69" s="14"/>
      <c r="H69" s="14"/>
      <c r="I69" s="14"/>
      <c r="J69" s="14"/>
      <c r="K69" s="14"/>
      <c r="L69" s="132"/>
      <c r="M69" s="132"/>
      <c r="N69" s="132"/>
      <c r="O69" s="132"/>
      <c r="P69" s="27"/>
      <c r="Q69" s="14"/>
      <c r="R69" s="14"/>
      <c r="S69" s="14"/>
      <c r="T69" s="14"/>
      <c r="U69" s="14"/>
      <c r="V69" s="14"/>
      <c r="W69" s="14"/>
      <c r="X69" s="14"/>
      <c r="Y69" s="132"/>
      <c r="Z69" s="132"/>
      <c r="AA69" s="132"/>
      <c r="AB69" s="132"/>
      <c r="AC69" s="27"/>
      <c r="AD69" s="14"/>
      <c r="AE69" s="14"/>
      <c r="AF69" s="14"/>
      <c r="AG69" s="14"/>
      <c r="AH69" s="14"/>
      <c r="AI69" s="14"/>
      <c r="AJ69" s="14"/>
      <c r="AK69" s="14"/>
      <c r="AL69" s="132"/>
      <c r="AM69" s="132"/>
      <c r="AN69" s="132"/>
      <c r="AO69" s="132"/>
    </row>
    <row r="70" spans="1:41" hidden="1" x14ac:dyDescent="0.3">
      <c r="B70" s="37" t="s">
        <v>154</v>
      </c>
      <c r="K70" s="11"/>
      <c r="L70" s="11"/>
      <c r="M70" s="11"/>
      <c r="N70" s="11"/>
      <c r="O70" s="11"/>
      <c r="Q70" s="3"/>
      <c r="R70" s="3"/>
      <c r="S70" s="3"/>
      <c r="T70" s="3"/>
      <c r="U70" s="3"/>
      <c r="V70" s="11"/>
      <c r="W70" s="11"/>
      <c r="X70" s="11"/>
      <c r="Y70" s="11"/>
      <c r="Z70" s="11"/>
      <c r="AA70" s="11"/>
      <c r="AB70" s="11"/>
      <c r="AD70" s="3"/>
      <c r="AE70" s="3"/>
      <c r="AF70" s="3"/>
      <c r="AG70" s="3"/>
      <c r="AH70" s="3"/>
      <c r="AI70" s="11"/>
      <c r="AJ70" s="11"/>
      <c r="AK70" s="11"/>
      <c r="AL70" s="11"/>
      <c r="AM70" s="11"/>
      <c r="AN70" s="11"/>
      <c r="AO70" s="11"/>
    </row>
    <row r="71" spans="1:41" hidden="1" x14ac:dyDescent="0.3">
      <c r="A71" s="25" t="s">
        <v>15</v>
      </c>
      <c r="B71" s="37"/>
      <c r="C71" s="18" t="s">
        <v>0</v>
      </c>
      <c r="D71" s="8" t="e">
        <f>#REF!+#REF!</f>
        <v>#REF!</v>
      </c>
      <c r="E71" s="8" t="e">
        <f>#REF!+#REF!</f>
        <v>#REF!</v>
      </c>
      <c r="F71" s="8" t="e">
        <f>#REF!+#REF!</f>
        <v>#REF!</v>
      </c>
      <c r="G71" s="8" t="e">
        <f>#REF!+#REF!</f>
        <v>#REF!</v>
      </c>
      <c r="H71" s="8" t="e">
        <f>#REF!+#REF!</f>
        <v>#REF!</v>
      </c>
      <c r="I71" s="8" t="e">
        <f>#REF!+#REF!</f>
        <v>#REF!</v>
      </c>
      <c r="J71" s="8" t="e">
        <f>#REF!+#REF!</f>
        <v>#REF!</v>
      </c>
      <c r="K71" s="8" t="e">
        <f>#REF!+#REF!</f>
        <v>#REF!</v>
      </c>
      <c r="L71" s="46"/>
      <c r="M71" s="47"/>
      <c r="N71" s="47"/>
      <c r="O71" s="47"/>
      <c r="P71" s="28"/>
      <c r="Q71" s="8" t="e">
        <f>#REF!+#REF!</f>
        <v>#REF!</v>
      </c>
      <c r="R71" s="8" t="e">
        <f>#REF!+#REF!</f>
        <v>#REF!</v>
      </c>
      <c r="S71" s="8" t="e">
        <f>#REF!+#REF!</f>
        <v>#REF!</v>
      </c>
      <c r="T71" s="8" t="e">
        <f>#REF!+#REF!</f>
        <v>#REF!</v>
      </c>
      <c r="U71" s="8" t="e">
        <f>#REF!+#REF!</f>
        <v>#REF!</v>
      </c>
      <c r="V71" s="8" t="e">
        <f>#REF!+#REF!</f>
        <v>#REF!</v>
      </c>
      <c r="W71" s="8" t="e">
        <f>#REF!+#REF!</f>
        <v>#REF!</v>
      </c>
      <c r="X71" s="8" t="e">
        <f>#REF!+#REF!</f>
        <v>#REF!</v>
      </c>
      <c r="Y71" s="46"/>
      <c r="Z71" s="47"/>
      <c r="AA71" s="47"/>
      <c r="AB71" s="47"/>
      <c r="AD71" s="8" t="e">
        <f>#REF!+#REF!</f>
        <v>#REF!</v>
      </c>
      <c r="AE71" s="8" t="e">
        <f>#REF!+#REF!</f>
        <v>#REF!</v>
      </c>
      <c r="AF71" s="8" t="e">
        <f>#REF!+#REF!</f>
        <v>#REF!</v>
      </c>
      <c r="AG71" s="8" t="e">
        <f>#REF!+#REF!</f>
        <v>#REF!</v>
      </c>
      <c r="AH71" s="8" t="e">
        <f>#REF!+#REF!</f>
        <v>#REF!</v>
      </c>
      <c r="AI71" s="8" t="e">
        <f>#REF!+#REF!</f>
        <v>#REF!</v>
      </c>
      <c r="AJ71" s="8" t="e">
        <f>#REF!+#REF!</f>
        <v>#REF!</v>
      </c>
      <c r="AK71" s="8" t="e">
        <f>#REF!+#REF!</f>
        <v>#REF!</v>
      </c>
      <c r="AL71" s="46"/>
      <c r="AM71" s="47"/>
      <c r="AN71" s="47"/>
      <c r="AO71" s="47"/>
    </row>
    <row r="72" spans="1:41" hidden="1" x14ac:dyDescent="0.3">
      <c r="A72" s="25"/>
      <c r="B72" s="37"/>
      <c r="C72" s="7" t="s">
        <v>151</v>
      </c>
      <c r="D72" s="3" t="e">
        <f t="shared" ref="D72:K72" si="48">(D71-Q71)/Q71</f>
        <v>#REF!</v>
      </c>
      <c r="E72" s="3" t="e">
        <f t="shared" si="48"/>
        <v>#REF!</v>
      </c>
      <c r="F72" s="3" t="e">
        <f t="shared" si="48"/>
        <v>#REF!</v>
      </c>
      <c r="G72" s="3" t="e">
        <f t="shared" si="48"/>
        <v>#REF!</v>
      </c>
      <c r="H72" s="3" t="e">
        <f t="shared" si="48"/>
        <v>#REF!</v>
      </c>
      <c r="I72" s="3" t="e">
        <f t="shared" si="48"/>
        <v>#REF!</v>
      </c>
      <c r="J72" s="3" t="e">
        <f t="shared" si="48"/>
        <v>#REF!</v>
      </c>
      <c r="K72" s="3" t="e">
        <f t="shared" si="48"/>
        <v>#REF!</v>
      </c>
      <c r="L72" s="48"/>
      <c r="M72" s="49"/>
      <c r="N72" s="49"/>
      <c r="O72" s="49"/>
      <c r="Q72" s="3" t="e">
        <f t="shared" ref="Q72:X72" si="49">(Q71-AD71)/AD71</f>
        <v>#REF!</v>
      </c>
      <c r="R72" s="3" t="e">
        <f t="shared" si="49"/>
        <v>#REF!</v>
      </c>
      <c r="S72" s="3" t="e">
        <f t="shared" si="49"/>
        <v>#REF!</v>
      </c>
      <c r="T72" s="3" t="e">
        <f t="shared" si="49"/>
        <v>#REF!</v>
      </c>
      <c r="U72" s="3" t="e">
        <f t="shared" si="49"/>
        <v>#REF!</v>
      </c>
      <c r="V72" s="3" t="e">
        <f t="shared" si="49"/>
        <v>#REF!</v>
      </c>
      <c r="W72" s="3" t="e">
        <f t="shared" si="49"/>
        <v>#REF!</v>
      </c>
      <c r="X72" s="3" t="e">
        <f t="shared" si="49"/>
        <v>#REF!</v>
      </c>
      <c r="Y72" s="48"/>
      <c r="Z72" s="49"/>
      <c r="AA72" s="49"/>
      <c r="AB72" s="49"/>
      <c r="AD72" s="3"/>
      <c r="AE72" s="3"/>
      <c r="AF72" s="3"/>
      <c r="AG72" s="3"/>
      <c r="AH72" s="3"/>
      <c r="AI72" s="3"/>
      <c r="AJ72" s="3"/>
      <c r="AK72" s="3"/>
      <c r="AL72" s="48"/>
      <c r="AM72" s="49"/>
      <c r="AN72" s="49"/>
      <c r="AO72" s="49"/>
    </row>
    <row r="73" spans="1:41" ht="14.4" hidden="1" customHeight="1" x14ac:dyDescent="0.3">
      <c r="A73" s="25" t="s">
        <v>145</v>
      </c>
      <c r="B73" s="37"/>
      <c r="C73" s="18"/>
      <c r="D73" s="8" t="e">
        <f>#REF!+#REF!</f>
        <v>#REF!</v>
      </c>
      <c r="E73" s="8" t="e">
        <f>#REF!+#REF!</f>
        <v>#REF!</v>
      </c>
      <c r="F73" s="8" t="e">
        <f>#REF!+#REF!</f>
        <v>#REF!</v>
      </c>
      <c r="G73" s="8" t="e">
        <f>#REF!+#REF!</f>
        <v>#REF!</v>
      </c>
      <c r="H73" s="8" t="e">
        <f>#REF!+#REF!</f>
        <v>#REF!</v>
      </c>
      <c r="I73" s="8" t="e">
        <f>#REF!+#REF!</f>
        <v>#REF!</v>
      </c>
      <c r="J73" s="8" t="e">
        <f>#REF!+#REF!</f>
        <v>#REF!</v>
      </c>
      <c r="K73" s="8" t="e">
        <f>#REF!+#REF!</f>
        <v>#REF!</v>
      </c>
      <c r="L73" s="46"/>
      <c r="M73" s="47"/>
      <c r="N73" s="47"/>
      <c r="O73" s="47"/>
      <c r="P73" s="28"/>
      <c r="Q73" s="8" t="e">
        <f>#REF!+#REF!</f>
        <v>#REF!</v>
      </c>
      <c r="R73" s="8" t="e">
        <f>#REF!+#REF!</f>
        <v>#REF!</v>
      </c>
      <c r="S73" s="8" t="e">
        <f>#REF!+#REF!</f>
        <v>#REF!</v>
      </c>
      <c r="T73" s="8" t="e">
        <f>#REF!+#REF!</f>
        <v>#REF!</v>
      </c>
      <c r="U73" s="8" t="e">
        <f>#REF!+#REF!</f>
        <v>#REF!</v>
      </c>
      <c r="V73" s="8" t="e">
        <f>#REF!+#REF!</f>
        <v>#REF!</v>
      </c>
      <c r="W73" s="8" t="e">
        <f>#REF!+#REF!</f>
        <v>#REF!</v>
      </c>
      <c r="X73" s="8" t="e">
        <f>#REF!+#REF!</f>
        <v>#REF!</v>
      </c>
      <c r="Y73" s="46"/>
      <c r="Z73" s="47"/>
      <c r="AA73" s="47"/>
      <c r="AB73" s="47"/>
      <c r="AD73" s="8" t="e">
        <f>#REF!+#REF!</f>
        <v>#REF!</v>
      </c>
      <c r="AE73" s="8" t="e">
        <f>#REF!+#REF!</f>
        <v>#REF!</v>
      </c>
      <c r="AF73" s="8" t="e">
        <f>#REF!+#REF!</f>
        <v>#REF!</v>
      </c>
      <c r="AG73" s="8" t="e">
        <f>#REF!+#REF!</f>
        <v>#REF!</v>
      </c>
      <c r="AH73" s="8" t="e">
        <f>#REF!+#REF!</f>
        <v>#REF!</v>
      </c>
      <c r="AI73" s="8" t="e">
        <f>#REF!+#REF!</f>
        <v>#REF!</v>
      </c>
      <c r="AJ73" s="8" t="e">
        <f>#REF!+#REF!</f>
        <v>#REF!</v>
      </c>
      <c r="AK73" s="8" t="e">
        <f>#REF!+#REF!</f>
        <v>#REF!</v>
      </c>
      <c r="AL73" s="46"/>
      <c r="AM73" s="47"/>
      <c r="AN73" s="47"/>
      <c r="AO73" s="47"/>
    </row>
    <row r="74" spans="1:41" hidden="1" x14ac:dyDescent="0.3">
      <c r="A74" s="25"/>
      <c r="B74" s="37"/>
      <c r="C74" s="7"/>
      <c r="D74" s="3" t="e">
        <f t="shared" ref="D74:K74" si="50">(D73-Q73)/Q73</f>
        <v>#REF!</v>
      </c>
      <c r="E74" s="3" t="e">
        <f t="shared" si="50"/>
        <v>#REF!</v>
      </c>
      <c r="F74" s="3" t="e">
        <f t="shared" si="50"/>
        <v>#REF!</v>
      </c>
      <c r="G74" s="3" t="e">
        <f t="shared" si="50"/>
        <v>#REF!</v>
      </c>
      <c r="H74" s="3" t="e">
        <f t="shared" si="50"/>
        <v>#REF!</v>
      </c>
      <c r="I74" s="3" t="e">
        <f t="shared" si="50"/>
        <v>#REF!</v>
      </c>
      <c r="J74" s="3" t="e">
        <f t="shared" si="50"/>
        <v>#REF!</v>
      </c>
      <c r="K74" s="3" t="e">
        <f t="shared" si="50"/>
        <v>#REF!</v>
      </c>
      <c r="L74" s="48"/>
      <c r="M74" s="49"/>
      <c r="N74" s="49"/>
      <c r="O74" s="49"/>
      <c r="Q74" s="3" t="e">
        <f t="shared" ref="Q74:X74" si="51">(Q73-AD73)/AD73</f>
        <v>#REF!</v>
      </c>
      <c r="R74" s="3" t="e">
        <f t="shared" si="51"/>
        <v>#REF!</v>
      </c>
      <c r="S74" s="3" t="e">
        <f t="shared" si="51"/>
        <v>#REF!</v>
      </c>
      <c r="T74" s="3" t="e">
        <f t="shared" si="51"/>
        <v>#REF!</v>
      </c>
      <c r="U74" s="3" t="e">
        <f t="shared" si="51"/>
        <v>#REF!</v>
      </c>
      <c r="V74" s="3" t="e">
        <f t="shared" si="51"/>
        <v>#REF!</v>
      </c>
      <c r="W74" s="3" t="e">
        <f t="shared" si="51"/>
        <v>#REF!</v>
      </c>
      <c r="X74" s="3" t="e">
        <f t="shared" si="51"/>
        <v>#REF!</v>
      </c>
      <c r="Y74" s="48"/>
      <c r="Z74" s="49"/>
      <c r="AA74" s="49"/>
      <c r="AB74" s="49"/>
      <c r="AD74" s="3"/>
      <c r="AE74" s="3"/>
      <c r="AF74" s="3"/>
      <c r="AG74" s="3"/>
      <c r="AH74" s="3"/>
      <c r="AI74" s="3"/>
      <c r="AJ74" s="3"/>
      <c r="AK74" s="3"/>
      <c r="AL74" s="48"/>
      <c r="AM74" s="49"/>
      <c r="AN74" s="49"/>
      <c r="AO74" s="49"/>
    </row>
    <row r="75" spans="1:41" ht="14.4" hidden="1" customHeight="1" x14ac:dyDescent="0.3">
      <c r="A75" s="56" t="s">
        <v>137</v>
      </c>
      <c r="B75" s="57"/>
      <c r="C75" s="18"/>
      <c r="D75" s="8" t="e">
        <f>#REF!+#REF!</f>
        <v>#REF!</v>
      </c>
      <c r="E75" s="8" t="e">
        <f>#REF!+#REF!</f>
        <v>#REF!</v>
      </c>
      <c r="F75" s="8" t="e">
        <f>#REF!+#REF!</f>
        <v>#REF!</v>
      </c>
      <c r="G75" s="8" t="e">
        <f>#REF!+#REF!</f>
        <v>#REF!</v>
      </c>
      <c r="H75" s="8" t="e">
        <f>#REF!+#REF!</f>
        <v>#REF!</v>
      </c>
      <c r="I75" s="8" t="e">
        <f>#REF!+#REF!</f>
        <v>#REF!</v>
      </c>
      <c r="J75" s="8" t="e">
        <f>#REF!+#REF!</f>
        <v>#REF!</v>
      </c>
      <c r="K75" s="8" t="e">
        <f>#REF!+#REF!</f>
        <v>#REF!</v>
      </c>
      <c r="L75" s="46"/>
      <c r="M75" s="47"/>
      <c r="N75" s="47"/>
      <c r="O75" s="47"/>
      <c r="P75" s="28"/>
      <c r="Q75" s="8" t="e">
        <f>#REF!+#REF!</f>
        <v>#REF!</v>
      </c>
      <c r="R75" s="8" t="e">
        <f>#REF!+#REF!</f>
        <v>#REF!</v>
      </c>
      <c r="S75" s="8" t="e">
        <f>#REF!+#REF!</f>
        <v>#REF!</v>
      </c>
      <c r="T75" s="8" t="e">
        <f>#REF!+#REF!</f>
        <v>#REF!</v>
      </c>
      <c r="U75" s="8" t="e">
        <f>#REF!+#REF!</f>
        <v>#REF!</v>
      </c>
      <c r="V75" s="8" t="e">
        <f>#REF!+#REF!</f>
        <v>#REF!</v>
      </c>
      <c r="W75" s="8" t="e">
        <f>#REF!+#REF!</f>
        <v>#REF!</v>
      </c>
      <c r="X75" s="8" t="e">
        <f>#REF!+#REF!</f>
        <v>#REF!</v>
      </c>
      <c r="Y75" s="46"/>
      <c r="Z75" s="47"/>
      <c r="AA75" s="47"/>
      <c r="AB75" s="47"/>
      <c r="AD75" s="8" t="e">
        <f>#REF!+#REF!</f>
        <v>#REF!</v>
      </c>
      <c r="AE75" s="8" t="e">
        <f>#REF!+#REF!</f>
        <v>#REF!</v>
      </c>
      <c r="AF75" s="8" t="e">
        <f>#REF!+#REF!</f>
        <v>#REF!</v>
      </c>
      <c r="AG75" s="8" t="e">
        <f>#REF!+#REF!</f>
        <v>#REF!</v>
      </c>
      <c r="AH75" s="8" t="e">
        <f>#REF!+#REF!</f>
        <v>#REF!</v>
      </c>
      <c r="AI75" s="8" t="e">
        <f>#REF!+#REF!</f>
        <v>#REF!</v>
      </c>
      <c r="AJ75" s="8" t="e">
        <f>#REF!+#REF!</f>
        <v>#REF!</v>
      </c>
      <c r="AK75" s="8" t="e">
        <f>#REF!+#REF!</f>
        <v>#REF!</v>
      </c>
      <c r="AL75" s="46"/>
      <c r="AM75" s="47"/>
      <c r="AN75" s="47"/>
      <c r="AO75" s="47"/>
    </row>
    <row r="76" spans="1:41" hidden="1" x14ac:dyDescent="0.3">
      <c r="A76" s="25"/>
      <c r="B76" s="37"/>
      <c r="C76" s="7"/>
      <c r="D76" s="3" t="e">
        <f t="shared" ref="D76:K76" si="52">(D75-Q75)/Q75</f>
        <v>#REF!</v>
      </c>
      <c r="E76" s="3" t="e">
        <f t="shared" si="52"/>
        <v>#REF!</v>
      </c>
      <c r="F76" s="3" t="e">
        <f t="shared" si="52"/>
        <v>#REF!</v>
      </c>
      <c r="G76" s="3" t="e">
        <f t="shared" si="52"/>
        <v>#REF!</v>
      </c>
      <c r="H76" s="3" t="e">
        <f t="shared" si="52"/>
        <v>#REF!</v>
      </c>
      <c r="I76" s="3" t="e">
        <f t="shared" si="52"/>
        <v>#REF!</v>
      </c>
      <c r="J76" s="3" t="e">
        <f t="shared" si="52"/>
        <v>#REF!</v>
      </c>
      <c r="K76" s="3" t="e">
        <f t="shared" si="52"/>
        <v>#REF!</v>
      </c>
      <c r="L76" s="48"/>
      <c r="M76" s="49"/>
      <c r="N76" s="49"/>
      <c r="O76" s="49"/>
      <c r="Q76" s="3" t="e">
        <f t="shared" ref="Q76:X76" si="53">(Q75-AD75)/AD75</f>
        <v>#REF!</v>
      </c>
      <c r="R76" s="3" t="e">
        <f t="shared" si="53"/>
        <v>#REF!</v>
      </c>
      <c r="S76" s="3" t="e">
        <f t="shared" si="53"/>
        <v>#REF!</v>
      </c>
      <c r="T76" s="3" t="e">
        <f t="shared" si="53"/>
        <v>#REF!</v>
      </c>
      <c r="U76" s="3" t="e">
        <f t="shared" si="53"/>
        <v>#REF!</v>
      </c>
      <c r="V76" s="3" t="e">
        <f t="shared" si="53"/>
        <v>#REF!</v>
      </c>
      <c r="W76" s="3" t="e">
        <f t="shared" si="53"/>
        <v>#REF!</v>
      </c>
      <c r="X76" s="3" t="e">
        <f t="shared" si="53"/>
        <v>#REF!</v>
      </c>
      <c r="Y76" s="48"/>
      <c r="Z76" s="49"/>
      <c r="AA76" s="49"/>
      <c r="AB76" s="49"/>
      <c r="AD76" s="3"/>
      <c r="AE76" s="3"/>
      <c r="AF76" s="3"/>
      <c r="AG76" s="3"/>
      <c r="AH76" s="3"/>
      <c r="AI76" s="3"/>
      <c r="AJ76" s="3"/>
      <c r="AK76" s="3"/>
      <c r="AL76" s="48"/>
      <c r="AM76" s="49"/>
      <c r="AN76" s="49"/>
      <c r="AO76" s="49"/>
    </row>
    <row r="77" spans="1:41" hidden="1" x14ac:dyDescent="0.3">
      <c r="A77" s="25" t="s">
        <v>12</v>
      </c>
      <c r="B77" s="37"/>
      <c r="C77" s="18" t="s">
        <v>0</v>
      </c>
      <c r="D77" s="8" t="e">
        <f>#REF!+#REF!</f>
        <v>#REF!</v>
      </c>
      <c r="E77" s="8" t="e">
        <f>#REF!+#REF!</f>
        <v>#REF!</v>
      </c>
      <c r="F77" s="8" t="e">
        <f>#REF!+#REF!</f>
        <v>#REF!</v>
      </c>
      <c r="G77" s="8" t="e">
        <f>#REF!+#REF!</f>
        <v>#REF!</v>
      </c>
      <c r="H77" s="8" t="e">
        <f>#REF!+#REF!</f>
        <v>#REF!</v>
      </c>
      <c r="I77" s="8" t="e">
        <f>#REF!+#REF!</f>
        <v>#REF!</v>
      </c>
      <c r="J77" s="8" t="e">
        <f>#REF!+#REF!</f>
        <v>#REF!</v>
      </c>
      <c r="K77" s="8" t="e">
        <f>#REF!+#REF!</f>
        <v>#REF!</v>
      </c>
      <c r="L77" s="46"/>
      <c r="M77" s="47"/>
      <c r="N77" s="47"/>
      <c r="O77" s="47"/>
      <c r="Q77" s="8" t="e">
        <f>#REF!+#REF!</f>
        <v>#REF!</v>
      </c>
      <c r="R77" s="8" t="e">
        <f>#REF!+#REF!</f>
        <v>#REF!</v>
      </c>
      <c r="S77" s="8" t="e">
        <f>#REF!+#REF!</f>
        <v>#REF!</v>
      </c>
      <c r="T77" s="8" t="e">
        <f>#REF!+#REF!</f>
        <v>#REF!</v>
      </c>
      <c r="U77" s="8" t="e">
        <f>#REF!+#REF!</f>
        <v>#REF!</v>
      </c>
      <c r="V77" s="8" t="e">
        <f>#REF!+#REF!</f>
        <v>#REF!</v>
      </c>
      <c r="W77" s="8" t="e">
        <f>#REF!+#REF!</f>
        <v>#REF!</v>
      </c>
      <c r="X77" s="8" t="e">
        <f>#REF!+#REF!</f>
        <v>#REF!</v>
      </c>
      <c r="Y77" s="46"/>
      <c r="Z77" s="47"/>
      <c r="AA77" s="47"/>
      <c r="AB77" s="47"/>
      <c r="AD77" s="8" t="e">
        <f>#REF!+#REF!</f>
        <v>#REF!</v>
      </c>
      <c r="AE77" s="8" t="e">
        <f>#REF!+#REF!</f>
        <v>#REF!</v>
      </c>
      <c r="AF77" s="8" t="e">
        <f>#REF!+#REF!</f>
        <v>#REF!</v>
      </c>
      <c r="AG77" s="8" t="e">
        <f>#REF!+#REF!</f>
        <v>#REF!</v>
      </c>
      <c r="AH77" s="8" t="e">
        <f>#REF!+#REF!</f>
        <v>#REF!</v>
      </c>
      <c r="AI77" s="8" t="e">
        <f>#REF!+#REF!</f>
        <v>#REF!</v>
      </c>
      <c r="AJ77" s="8" t="e">
        <f>#REF!+#REF!</f>
        <v>#REF!</v>
      </c>
      <c r="AK77" s="8" t="e">
        <f>#REF!+#REF!</f>
        <v>#REF!</v>
      </c>
      <c r="AL77" s="46"/>
      <c r="AM77" s="47"/>
      <c r="AN77" s="47"/>
      <c r="AO77" s="47"/>
    </row>
    <row r="78" spans="1:41" hidden="1" x14ac:dyDescent="0.3">
      <c r="A78" s="25"/>
      <c r="B78" s="37"/>
      <c r="C78" s="7" t="s">
        <v>151</v>
      </c>
      <c r="D78" s="3" t="e">
        <f t="shared" ref="D78:K78" si="54">(D77-Q77)/Q77</f>
        <v>#REF!</v>
      </c>
      <c r="E78" s="3" t="e">
        <f t="shared" si="54"/>
        <v>#REF!</v>
      </c>
      <c r="F78" s="3" t="e">
        <f t="shared" si="54"/>
        <v>#REF!</v>
      </c>
      <c r="G78" s="3" t="e">
        <f t="shared" si="54"/>
        <v>#REF!</v>
      </c>
      <c r="H78" s="3" t="e">
        <f t="shared" si="54"/>
        <v>#REF!</v>
      </c>
      <c r="I78" s="3" t="e">
        <f t="shared" si="54"/>
        <v>#REF!</v>
      </c>
      <c r="J78" s="3" t="e">
        <f t="shared" si="54"/>
        <v>#REF!</v>
      </c>
      <c r="K78" s="3" t="e">
        <f t="shared" si="54"/>
        <v>#REF!</v>
      </c>
      <c r="L78" s="48"/>
      <c r="M78" s="49"/>
      <c r="N78" s="49"/>
      <c r="O78" s="49"/>
      <c r="Q78" s="3" t="e">
        <f t="shared" ref="Q78:X78" si="55">(Q77-AD77)/AD77</f>
        <v>#REF!</v>
      </c>
      <c r="R78" s="3" t="e">
        <f t="shared" si="55"/>
        <v>#REF!</v>
      </c>
      <c r="S78" s="3" t="e">
        <f t="shared" si="55"/>
        <v>#REF!</v>
      </c>
      <c r="T78" s="3" t="e">
        <f t="shared" si="55"/>
        <v>#REF!</v>
      </c>
      <c r="U78" s="3" t="e">
        <f t="shared" si="55"/>
        <v>#REF!</v>
      </c>
      <c r="V78" s="3" t="e">
        <f t="shared" si="55"/>
        <v>#REF!</v>
      </c>
      <c r="W78" s="3" t="e">
        <f t="shared" si="55"/>
        <v>#REF!</v>
      </c>
      <c r="X78" s="3" t="e">
        <f t="shared" si="55"/>
        <v>#REF!</v>
      </c>
      <c r="Y78" s="48"/>
      <c r="Z78" s="49"/>
      <c r="AA78" s="49"/>
      <c r="AB78" s="49"/>
      <c r="AD78" s="3"/>
      <c r="AE78" s="3"/>
      <c r="AF78" s="3"/>
      <c r="AG78" s="3"/>
      <c r="AH78" s="3"/>
      <c r="AI78" s="3"/>
      <c r="AJ78" s="3"/>
      <c r="AK78" s="3"/>
      <c r="AL78" s="48"/>
      <c r="AM78" s="49"/>
      <c r="AN78" s="49"/>
      <c r="AO78" s="49"/>
    </row>
    <row r="79" spans="1:41" hidden="1" x14ac:dyDescent="0.3">
      <c r="A79" s="25" t="s">
        <v>13</v>
      </c>
      <c r="B79" s="37"/>
      <c r="C79" s="18" t="s">
        <v>0</v>
      </c>
      <c r="D79" s="8" t="e">
        <f>#REF!+#REF!</f>
        <v>#REF!</v>
      </c>
      <c r="E79" s="8" t="e">
        <f>#REF!+#REF!</f>
        <v>#REF!</v>
      </c>
      <c r="F79" s="8" t="e">
        <f>#REF!+#REF!</f>
        <v>#REF!</v>
      </c>
      <c r="G79" s="8" t="e">
        <f>#REF!+#REF!</f>
        <v>#REF!</v>
      </c>
      <c r="H79" s="8" t="e">
        <f>#REF!+#REF!</f>
        <v>#REF!</v>
      </c>
      <c r="I79" s="8" t="e">
        <f>#REF!+#REF!</f>
        <v>#REF!</v>
      </c>
      <c r="J79" s="8" t="e">
        <f>#REF!+#REF!</f>
        <v>#REF!</v>
      </c>
      <c r="K79" s="8" t="e">
        <f>#REF!+#REF!</f>
        <v>#REF!</v>
      </c>
      <c r="L79" s="46"/>
      <c r="M79" s="47"/>
      <c r="N79" s="47"/>
      <c r="O79" s="47"/>
      <c r="Q79" s="8" t="e">
        <f>#REF!+#REF!</f>
        <v>#REF!</v>
      </c>
      <c r="R79" s="8" t="e">
        <f>#REF!+#REF!</f>
        <v>#REF!</v>
      </c>
      <c r="S79" s="8" t="e">
        <f>#REF!+#REF!</f>
        <v>#REF!</v>
      </c>
      <c r="T79" s="8" t="e">
        <f>#REF!+#REF!</f>
        <v>#REF!</v>
      </c>
      <c r="U79" s="8" t="e">
        <f>#REF!+#REF!</f>
        <v>#REF!</v>
      </c>
      <c r="V79" s="8" t="e">
        <f>#REF!+#REF!</f>
        <v>#REF!</v>
      </c>
      <c r="W79" s="8" t="e">
        <f>#REF!+#REF!</f>
        <v>#REF!</v>
      </c>
      <c r="X79" s="8" t="e">
        <f>#REF!+#REF!</f>
        <v>#REF!</v>
      </c>
      <c r="Y79" s="46"/>
      <c r="Z79" s="47"/>
      <c r="AA79" s="47"/>
      <c r="AB79" s="47"/>
      <c r="AD79" s="8" t="e">
        <f>#REF!+#REF!</f>
        <v>#REF!</v>
      </c>
      <c r="AE79" s="8" t="e">
        <f>#REF!+#REF!</f>
        <v>#REF!</v>
      </c>
      <c r="AF79" s="8" t="e">
        <f>#REF!+#REF!</f>
        <v>#REF!</v>
      </c>
      <c r="AG79" s="8" t="e">
        <f>#REF!+#REF!</f>
        <v>#REF!</v>
      </c>
      <c r="AH79" s="8" t="e">
        <f>#REF!+#REF!</f>
        <v>#REF!</v>
      </c>
      <c r="AI79" s="8" t="e">
        <f>#REF!+#REF!</f>
        <v>#REF!</v>
      </c>
      <c r="AJ79" s="8" t="e">
        <f>#REF!+#REF!</f>
        <v>#REF!</v>
      </c>
      <c r="AK79" s="8" t="e">
        <f>#REF!+#REF!</f>
        <v>#REF!</v>
      </c>
      <c r="AL79" s="46"/>
      <c r="AM79" s="47"/>
      <c r="AN79" s="47"/>
      <c r="AO79" s="47"/>
    </row>
    <row r="80" spans="1:41" hidden="1" x14ac:dyDescent="0.3">
      <c r="A80" s="25"/>
      <c r="B80" s="37"/>
      <c r="C80" s="7" t="s">
        <v>151</v>
      </c>
      <c r="D80" s="3" t="e">
        <f t="shared" ref="D80:K80" si="56">(D79-Q79)/Q79</f>
        <v>#REF!</v>
      </c>
      <c r="E80" s="3" t="e">
        <f t="shared" si="56"/>
        <v>#REF!</v>
      </c>
      <c r="F80" s="3" t="e">
        <f t="shared" si="56"/>
        <v>#REF!</v>
      </c>
      <c r="G80" s="3" t="e">
        <f t="shared" si="56"/>
        <v>#REF!</v>
      </c>
      <c r="H80" s="3" t="e">
        <f t="shared" si="56"/>
        <v>#REF!</v>
      </c>
      <c r="I80" s="3" t="e">
        <f t="shared" si="56"/>
        <v>#REF!</v>
      </c>
      <c r="J80" s="3" t="e">
        <f t="shared" si="56"/>
        <v>#REF!</v>
      </c>
      <c r="K80" s="3" t="e">
        <f t="shared" si="56"/>
        <v>#REF!</v>
      </c>
      <c r="L80" s="48"/>
      <c r="M80" s="49"/>
      <c r="N80" s="49"/>
      <c r="O80" s="49"/>
      <c r="Q80" s="3" t="e">
        <f t="shared" ref="Q80:X80" si="57">(Q79-AD79)/AD79</f>
        <v>#REF!</v>
      </c>
      <c r="R80" s="3" t="e">
        <f t="shared" si="57"/>
        <v>#REF!</v>
      </c>
      <c r="S80" s="3" t="e">
        <f t="shared" si="57"/>
        <v>#REF!</v>
      </c>
      <c r="T80" s="3" t="e">
        <f t="shared" si="57"/>
        <v>#REF!</v>
      </c>
      <c r="U80" s="3" t="e">
        <f t="shared" si="57"/>
        <v>#REF!</v>
      </c>
      <c r="V80" s="3" t="e">
        <f t="shared" si="57"/>
        <v>#REF!</v>
      </c>
      <c r="W80" s="3" t="e">
        <f t="shared" si="57"/>
        <v>#REF!</v>
      </c>
      <c r="X80" s="3" t="e">
        <f t="shared" si="57"/>
        <v>#REF!</v>
      </c>
      <c r="Y80" s="48"/>
      <c r="Z80" s="49"/>
      <c r="AA80" s="49"/>
      <c r="AB80" s="49"/>
      <c r="AD80" s="3"/>
      <c r="AE80" s="3"/>
      <c r="AF80" s="3"/>
      <c r="AG80" s="3"/>
      <c r="AH80" s="3"/>
      <c r="AI80" s="3"/>
      <c r="AJ80" s="3"/>
      <c r="AK80" s="3"/>
      <c r="AL80" s="48"/>
      <c r="AM80" s="49"/>
      <c r="AN80" s="49"/>
      <c r="AO80" s="49"/>
    </row>
    <row r="81" spans="1:41" hidden="1" x14ac:dyDescent="0.3">
      <c r="A81" s="25" t="s">
        <v>14</v>
      </c>
      <c r="B81" s="37"/>
      <c r="C81" s="18" t="s">
        <v>0</v>
      </c>
      <c r="D81" s="8" t="e">
        <f>#REF!+#REF!</f>
        <v>#REF!</v>
      </c>
      <c r="E81" s="8" t="e">
        <f>#REF!+#REF!</f>
        <v>#REF!</v>
      </c>
      <c r="F81" s="8" t="e">
        <f>#REF!+#REF!</f>
        <v>#REF!</v>
      </c>
      <c r="G81" s="8" t="e">
        <f>#REF!+#REF!</f>
        <v>#REF!</v>
      </c>
      <c r="H81" s="8" t="e">
        <f>#REF!+#REF!</f>
        <v>#REF!</v>
      </c>
      <c r="I81" s="8" t="e">
        <f>#REF!+#REF!</f>
        <v>#REF!</v>
      </c>
      <c r="J81" s="8" t="e">
        <f>#REF!+#REF!</f>
        <v>#REF!</v>
      </c>
      <c r="K81" s="8" t="e">
        <f>#REF!+#REF!</f>
        <v>#REF!</v>
      </c>
      <c r="L81" s="46"/>
      <c r="M81" s="47"/>
      <c r="N81" s="47"/>
      <c r="O81" s="47"/>
      <c r="Q81" s="8" t="e">
        <f>#REF!+#REF!</f>
        <v>#REF!</v>
      </c>
      <c r="R81" s="8" t="e">
        <f>#REF!+#REF!</f>
        <v>#REF!</v>
      </c>
      <c r="S81" s="8" t="e">
        <f>#REF!+#REF!</f>
        <v>#REF!</v>
      </c>
      <c r="T81" s="8" t="e">
        <f>#REF!+#REF!</f>
        <v>#REF!</v>
      </c>
      <c r="U81" s="8" t="e">
        <f>#REF!+#REF!</f>
        <v>#REF!</v>
      </c>
      <c r="V81" s="8" t="e">
        <f>#REF!+#REF!</f>
        <v>#REF!</v>
      </c>
      <c r="W81" s="8" t="e">
        <f>#REF!+#REF!</f>
        <v>#REF!</v>
      </c>
      <c r="X81" s="8" t="e">
        <f>#REF!+#REF!</f>
        <v>#REF!</v>
      </c>
      <c r="Y81" s="46"/>
      <c r="Z81" s="47"/>
      <c r="AA81" s="47"/>
      <c r="AB81" s="47"/>
      <c r="AD81" s="8" t="e">
        <f>#REF!+#REF!</f>
        <v>#REF!</v>
      </c>
      <c r="AE81" s="8" t="e">
        <f>#REF!+#REF!</f>
        <v>#REF!</v>
      </c>
      <c r="AF81" s="8" t="e">
        <f>#REF!+#REF!</f>
        <v>#REF!</v>
      </c>
      <c r="AG81" s="8" t="e">
        <f>#REF!+#REF!</f>
        <v>#REF!</v>
      </c>
      <c r="AH81" s="8" t="e">
        <f>#REF!+#REF!</f>
        <v>#REF!</v>
      </c>
      <c r="AI81" s="8" t="e">
        <f>#REF!+#REF!</f>
        <v>#REF!</v>
      </c>
      <c r="AJ81" s="8" t="e">
        <f>#REF!+#REF!</f>
        <v>#REF!</v>
      </c>
      <c r="AK81" s="8" t="e">
        <f>#REF!+#REF!</f>
        <v>#REF!</v>
      </c>
      <c r="AL81" s="46"/>
      <c r="AM81" s="47"/>
      <c r="AN81" s="47"/>
      <c r="AO81" s="47"/>
    </row>
    <row r="82" spans="1:41" hidden="1" x14ac:dyDescent="0.3">
      <c r="A82" s="25"/>
      <c r="B82" s="37"/>
      <c r="C82" s="7" t="s">
        <v>151</v>
      </c>
      <c r="D82" s="3" t="e">
        <f t="shared" ref="D82:K82" si="58">(D81-Q81)/Q81</f>
        <v>#REF!</v>
      </c>
      <c r="E82" s="3" t="e">
        <f t="shared" si="58"/>
        <v>#REF!</v>
      </c>
      <c r="F82" s="3" t="e">
        <f t="shared" si="58"/>
        <v>#REF!</v>
      </c>
      <c r="G82" s="3" t="e">
        <f t="shared" si="58"/>
        <v>#REF!</v>
      </c>
      <c r="H82" s="3" t="e">
        <f t="shared" si="58"/>
        <v>#REF!</v>
      </c>
      <c r="I82" s="3" t="e">
        <f t="shared" si="58"/>
        <v>#REF!</v>
      </c>
      <c r="J82" s="3" t="e">
        <f t="shared" si="58"/>
        <v>#REF!</v>
      </c>
      <c r="K82" s="3" t="e">
        <f t="shared" si="58"/>
        <v>#REF!</v>
      </c>
      <c r="L82" s="48"/>
      <c r="M82" s="49"/>
      <c r="N82" s="49"/>
      <c r="O82" s="49"/>
      <c r="Q82" s="3" t="e">
        <f t="shared" ref="Q82:X82" si="59">(Q81-AD81)/AD81</f>
        <v>#REF!</v>
      </c>
      <c r="R82" s="3" t="e">
        <f t="shared" si="59"/>
        <v>#REF!</v>
      </c>
      <c r="S82" s="3" t="e">
        <f t="shared" si="59"/>
        <v>#REF!</v>
      </c>
      <c r="T82" s="3" t="e">
        <f t="shared" si="59"/>
        <v>#REF!</v>
      </c>
      <c r="U82" s="3" t="e">
        <f t="shared" si="59"/>
        <v>#REF!</v>
      </c>
      <c r="V82" s="3" t="e">
        <f t="shared" si="59"/>
        <v>#REF!</v>
      </c>
      <c r="W82" s="3" t="e">
        <f t="shared" si="59"/>
        <v>#REF!</v>
      </c>
      <c r="X82" s="3" t="e">
        <f t="shared" si="59"/>
        <v>#REF!</v>
      </c>
      <c r="Y82" s="48"/>
      <c r="Z82" s="49"/>
      <c r="AA82" s="49"/>
      <c r="AB82" s="49"/>
      <c r="AD82" s="3"/>
      <c r="AE82" s="3"/>
      <c r="AF82" s="3"/>
      <c r="AG82" s="3"/>
      <c r="AH82" s="3"/>
      <c r="AI82" s="3"/>
      <c r="AJ82" s="3"/>
      <c r="AK82" s="3"/>
      <c r="AL82" s="48"/>
      <c r="AM82" s="49"/>
      <c r="AN82" s="49"/>
      <c r="AO82" s="49"/>
    </row>
    <row r="83" spans="1:41" ht="14.4" hidden="1" customHeight="1" x14ac:dyDescent="0.3">
      <c r="A83" s="56" t="s">
        <v>140</v>
      </c>
      <c r="B83" s="57"/>
      <c r="C83" s="18"/>
      <c r="D83" s="8" t="e">
        <f>#REF!+#REF!</f>
        <v>#REF!</v>
      </c>
      <c r="E83" s="8" t="e">
        <f>#REF!+#REF!</f>
        <v>#REF!</v>
      </c>
      <c r="F83" s="8" t="e">
        <f>#REF!+#REF!</f>
        <v>#REF!</v>
      </c>
      <c r="G83" s="8" t="e">
        <f>#REF!+#REF!</f>
        <v>#REF!</v>
      </c>
      <c r="H83" s="8" t="e">
        <f>#REF!+#REF!</f>
        <v>#REF!</v>
      </c>
      <c r="I83" s="8" t="e">
        <f>#REF!+#REF!</f>
        <v>#REF!</v>
      </c>
      <c r="J83" s="8" t="e">
        <f>#REF!+#REF!</f>
        <v>#REF!</v>
      </c>
      <c r="K83" s="8" t="e">
        <f>#REF!+#REF!</f>
        <v>#REF!</v>
      </c>
      <c r="L83" s="46"/>
      <c r="M83" s="47"/>
      <c r="N83" s="47"/>
      <c r="O83" s="47"/>
      <c r="Q83" s="8" t="e">
        <f>#REF!+#REF!</f>
        <v>#REF!</v>
      </c>
      <c r="R83" s="8" t="e">
        <f>#REF!+#REF!</f>
        <v>#REF!</v>
      </c>
      <c r="S83" s="8" t="e">
        <f>#REF!+#REF!</f>
        <v>#REF!</v>
      </c>
      <c r="T83" s="8" t="e">
        <f>#REF!+#REF!</f>
        <v>#REF!</v>
      </c>
      <c r="U83" s="8" t="e">
        <f>#REF!+#REF!</f>
        <v>#REF!</v>
      </c>
      <c r="V83" s="8" t="e">
        <f>#REF!+#REF!</f>
        <v>#REF!</v>
      </c>
      <c r="W83" s="8" t="e">
        <f>#REF!+#REF!</f>
        <v>#REF!</v>
      </c>
      <c r="X83" s="8" t="e">
        <f>#REF!+#REF!</f>
        <v>#REF!</v>
      </c>
      <c r="Y83" s="46"/>
      <c r="Z83" s="47"/>
      <c r="AA83" s="47"/>
      <c r="AB83" s="47"/>
      <c r="AD83" s="8" t="e">
        <f>#REF!+#REF!</f>
        <v>#REF!</v>
      </c>
      <c r="AE83" s="8" t="e">
        <f>#REF!+#REF!</f>
        <v>#REF!</v>
      </c>
      <c r="AF83" s="8" t="e">
        <f>#REF!+#REF!</f>
        <v>#REF!</v>
      </c>
      <c r="AG83" s="8" t="e">
        <f>#REF!+#REF!</f>
        <v>#REF!</v>
      </c>
      <c r="AH83" s="8" t="e">
        <f>#REF!+#REF!</f>
        <v>#REF!</v>
      </c>
      <c r="AI83" s="8" t="e">
        <f>#REF!+#REF!</f>
        <v>#REF!</v>
      </c>
      <c r="AJ83" s="8" t="e">
        <f>#REF!+#REF!</f>
        <v>#REF!</v>
      </c>
      <c r="AK83" s="8" t="e">
        <f>#REF!+#REF!</f>
        <v>#REF!</v>
      </c>
      <c r="AL83" s="46"/>
      <c r="AM83" s="47"/>
      <c r="AN83" s="47"/>
      <c r="AO83" s="47"/>
    </row>
    <row r="84" spans="1:41" hidden="1" x14ac:dyDescent="0.3">
      <c r="A84" s="25"/>
      <c r="B84" s="37"/>
      <c r="C84" s="7"/>
      <c r="D84" s="3" t="e">
        <f t="shared" ref="D84:K84" si="60">(D83-Q83)/Q83</f>
        <v>#REF!</v>
      </c>
      <c r="E84" s="3" t="e">
        <f t="shared" si="60"/>
        <v>#REF!</v>
      </c>
      <c r="F84" s="3" t="e">
        <f t="shared" si="60"/>
        <v>#REF!</v>
      </c>
      <c r="G84" s="3" t="e">
        <f t="shared" si="60"/>
        <v>#REF!</v>
      </c>
      <c r="H84" s="3" t="e">
        <f t="shared" si="60"/>
        <v>#REF!</v>
      </c>
      <c r="I84" s="3" t="e">
        <f t="shared" si="60"/>
        <v>#REF!</v>
      </c>
      <c r="J84" s="3" t="e">
        <f t="shared" si="60"/>
        <v>#REF!</v>
      </c>
      <c r="K84" s="3" t="e">
        <f t="shared" si="60"/>
        <v>#REF!</v>
      </c>
      <c r="L84" s="48"/>
      <c r="M84" s="49"/>
      <c r="N84" s="49"/>
      <c r="O84" s="49"/>
      <c r="Q84" s="3" t="e">
        <f t="shared" ref="Q84:X84" si="61">(Q83-AD83)/AD83</f>
        <v>#REF!</v>
      </c>
      <c r="R84" s="3" t="e">
        <f t="shared" si="61"/>
        <v>#REF!</v>
      </c>
      <c r="S84" s="3" t="e">
        <f t="shared" si="61"/>
        <v>#REF!</v>
      </c>
      <c r="T84" s="3" t="e">
        <f t="shared" si="61"/>
        <v>#REF!</v>
      </c>
      <c r="U84" s="3" t="e">
        <f t="shared" si="61"/>
        <v>#REF!</v>
      </c>
      <c r="V84" s="3" t="e">
        <f t="shared" si="61"/>
        <v>#REF!</v>
      </c>
      <c r="W84" s="3" t="e">
        <f t="shared" si="61"/>
        <v>#REF!</v>
      </c>
      <c r="X84" s="3" t="e">
        <f t="shared" si="61"/>
        <v>#REF!</v>
      </c>
      <c r="Y84" s="48"/>
      <c r="Z84" s="49"/>
      <c r="AA84" s="49"/>
      <c r="AB84" s="49"/>
      <c r="AD84" s="3"/>
      <c r="AE84" s="3"/>
      <c r="AF84" s="3"/>
      <c r="AG84" s="3"/>
      <c r="AH84" s="3"/>
      <c r="AI84" s="3"/>
      <c r="AJ84" s="3"/>
      <c r="AK84" s="3"/>
      <c r="AL84" s="48"/>
      <c r="AM84" s="49"/>
      <c r="AN84" s="49"/>
      <c r="AO84" s="49"/>
    </row>
    <row r="85" spans="1:41" hidden="1" x14ac:dyDescent="0.3">
      <c r="A85" s="32" t="s">
        <v>7</v>
      </c>
      <c r="B85" s="37"/>
      <c r="C85" s="7" t="s">
        <v>0</v>
      </c>
      <c r="D85" s="8" t="e">
        <f>#REF!+#REF!</f>
        <v>#REF!</v>
      </c>
      <c r="E85" s="8" t="e">
        <f>#REF!+#REF!</f>
        <v>#REF!</v>
      </c>
      <c r="F85" s="8" t="e">
        <f>#REF!+#REF!</f>
        <v>#REF!</v>
      </c>
      <c r="G85" s="8" t="e">
        <f>#REF!+#REF!</f>
        <v>#REF!</v>
      </c>
      <c r="H85" s="8" t="e">
        <f>#REF!+#REF!</f>
        <v>#REF!</v>
      </c>
      <c r="I85" s="8" t="e">
        <f>#REF!+#REF!</f>
        <v>#REF!</v>
      </c>
      <c r="J85" s="8" t="e">
        <f>#REF!+#REF!</f>
        <v>#REF!</v>
      </c>
      <c r="K85" s="8" t="e">
        <f>#REF!+#REF!</f>
        <v>#REF!</v>
      </c>
      <c r="L85" s="46"/>
      <c r="M85" s="47"/>
      <c r="N85" s="47"/>
      <c r="O85" s="47"/>
      <c r="Q85" s="8" t="e">
        <f>#REF!+#REF!</f>
        <v>#REF!</v>
      </c>
      <c r="R85" s="8" t="e">
        <f>#REF!+#REF!</f>
        <v>#REF!</v>
      </c>
      <c r="S85" s="8" t="e">
        <f>#REF!+#REF!</f>
        <v>#REF!</v>
      </c>
      <c r="T85" s="8" t="e">
        <f>#REF!+#REF!</f>
        <v>#REF!</v>
      </c>
      <c r="U85" s="8" t="e">
        <f>#REF!+#REF!</f>
        <v>#REF!</v>
      </c>
      <c r="V85" s="8" t="e">
        <f>#REF!+#REF!</f>
        <v>#REF!</v>
      </c>
      <c r="W85" s="8" t="e">
        <f>#REF!+#REF!</f>
        <v>#REF!</v>
      </c>
      <c r="X85" s="8" t="e">
        <f>#REF!+#REF!</f>
        <v>#REF!</v>
      </c>
      <c r="Y85" s="46"/>
      <c r="Z85" s="47"/>
      <c r="AA85" s="47"/>
      <c r="AB85" s="47"/>
      <c r="AD85" s="8" t="e">
        <f>#REF!+#REF!</f>
        <v>#REF!</v>
      </c>
      <c r="AE85" s="8" t="e">
        <f>#REF!+#REF!</f>
        <v>#REF!</v>
      </c>
      <c r="AF85" s="8" t="e">
        <f>#REF!+#REF!</f>
        <v>#REF!</v>
      </c>
      <c r="AG85" s="8" t="e">
        <f>#REF!+#REF!</f>
        <v>#REF!</v>
      </c>
      <c r="AH85" s="8" t="e">
        <f>#REF!+#REF!</f>
        <v>#REF!</v>
      </c>
      <c r="AI85" s="8" t="e">
        <f>#REF!+#REF!</f>
        <v>#REF!</v>
      </c>
      <c r="AJ85" s="8" t="e">
        <f>#REF!+#REF!</f>
        <v>#REF!</v>
      </c>
      <c r="AK85" s="8" t="e">
        <f>#REF!+#REF!</f>
        <v>#REF!</v>
      </c>
      <c r="AL85" s="46"/>
      <c r="AM85" s="47"/>
      <c r="AN85" s="47"/>
      <c r="AO85" s="47"/>
    </row>
    <row r="86" spans="1:41" hidden="1" x14ac:dyDescent="0.3">
      <c r="A86" s="32"/>
      <c r="B86" s="37"/>
      <c r="C86" s="7" t="s">
        <v>152</v>
      </c>
      <c r="D86" s="3" t="e">
        <f t="shared" ref="D86:K86" si="62">(D85-Q85)/Q85</f>
        <v>#REF!</v>
      </c>
      <c r="E86" s="3" t="e">
        <f t="shared" si="62"/>
        <v>#REF!</v>
      </c>
      <c r="F86" s="3" t="e">
        <f t="shared" si="62"/>
        <v>#REF!</v>
      </c>
      <c r="G86" s="3" t="e">
        <f t="shared" si="62"/>
        <v>#REF!</v>
      </c>
      <c r="H86" s="3" t="e">
        <f t="shared" si="62"/>
        <v>#REF!</v>
      </c>
      <c r="I86" s="3" t="e">
        <f t="shared" si="62"/>
        <v>#REF!</v>
      </c>
      <c r="J86" s="3" t="e">
        <f t="shared" si="62"/>
        <v>#REF!</v>
      </c>
      <c r="K86" s="3" t="e">
        <f t="shared" si="62"/>
        <v>#REF!</v>
      </c>
      <c r="L86" s="48"/>
      <c r="M86" s="9"/>
      <c r="N86" s="9"/>
      <c r="O86" s="9"/>
      <c r="Q86" s="3" t="e">
        <f t="shared" ref="Q86:X86" si="63">(Q85-AD85)/AD85</f>
        <v>#REF!</v>
      </c>
      <c r="R86" s="3" t="e">
        <f t="shared" si="63"/>
        <v>#REF!</v>
      </c>
      <c r="S86" s="3" t="e">
        <f t="shared" si="63"/>
        <v>#REF!</v>
      </c>
      <c r="T86" s="3" t="e">
        <f t="shared" si="63"/>
        <v>#REF!</v>
      </c>
      <c r="U86" s="3" t="e">
        <f t="shared" si="63"/>
        <v>#REF!</v>
      </c>
      <c r="V86" s="3" t="e">
        <f t="shared" si="63"/>
        <v>#REF!</v>
      </c>
      <c r="W86" s="3" t="e">
        <f t="shared" si="63"/>
        <v>#REF!</v>
      </c>
      <c r="X86" s="3" t="e">
        <f t="shared" si="63"/>
        <v>#REF!</v>
      </c>
      <c r="Y86" s="48"/>
      <c r="Z86" s="9"/>
      <c r="AA86" s="9"/>
      <c r="AB86" s="9"/>
      <c r="AD86" s="3"/>
      <c r="AE86" s="3"/>
      <c r="AF86" s="3"/>
      <c r="AG86" s="3"/>
      <c r="AH86" s="3"/>
      <c r="AI86" s="3"/>
      <c r="AJ86" s="3"/>
      <c r="AK86" s="3"/>
      <c r="AL86" s="48"/>
      <c r="AM86" s="9"/>
      <c r="AN86" s="9"/>
      <c r="AO86" s="9"/>
    </row>
    <row r="87" spans="1:41" hidden="1" x14ac:dyDescent="0.3">
      <c r="A87" s="21"/>
      <c r="C87" s="7"/>
      <c r="D87" s="3"/>
      <c r="E87" s="3"/>
      <c r="F87" s="3"/>
      <c r="G87" s="3"/>
      <c r="H87" s="3"/>
      <c r="I87" s="3"/>
      <c r="J87" s="3"/>
      <c r="K87" s="11"/>
      <c r="L87" s="11"/>
      <c r="M87" s="11"/>
      <c r="N87" s="11"/>
      <c r="O87" s="11"/>
      <c r="Q87" s="3"/>
      <c r="R87" s="3"/>
      <c r="S87" s="3"/>
      <c r="T87" s="3"/>
      <c r="U87" s="3"/>
      <c r="V87" s="11"/>
      <c r="W87" s="11"/>
      <c r="X87" s="11"/>
      <c r="Y87" s="11"/>
      <c r="Z87" s="11"/>
      <c r="AA87" s="11"/>
      <c r="AB87" s="11"/>
      <c r="AD87" s="3"/>
      <c r="AE87" s="3"/>
      <c r="AF87" s="3"/>
      <c r="AG87" s="3"/>
      <c r="AH87" s="3"/>
      <c r="AI87" s="11"/>
      <c r="AJ87" s="11"/>
      <c r="AK87" s="11"/>
      <c r="AL87" s="11"/>
      <c r="AM87" s="11"/>
      <c r="AN87" s="11"/>
      <c r="AO87" s="11"/>
    </row>
    <row r="88" spans="1:41" hidden="1" x14ac:dyDescent="0.3">
      <c r="A88" s="32"/>
      <c r="B88" s="33"/>
      <c r="C88" s="7"/>
      <c r="D88" s="3"/>
      <c r="E88" s="3"/>
      <c r="F88" s="3"/>
      <c r="G88" s="3"/>
      <c r="H88" s="3"/>
      <c r="I88" s="3"/>
      <c r="J88" s="3"/>
      <c r="K88" s="11"/>
      <c r="L88" s="11"/>
      <c r="M88" s="11"/>
      <c r="N88" s="11"/>
      <c r="O88" s="11"/>
      <c r="Q88" s="3"/>
      <c r="R88" s="3"/>
      <c r="S88" s="3"/>
      <c r="T88" s="3"/>
      <c r="U88" s="3"/>
      <c r="V88" s="11"/>
      <c r="W88" s="11"/>
      <c r="X88" s="11"/>
      <c r="Y88" s="11"/>
      <c r="Z88" s="11"/>
      <c r="AA88" s="11"/>
      <c r="AB88" s="11"/>
      <c r="AD88" s="3"/>
      <c r="AE88" s="3"/>
      <c r="AF88" s="3"/>
      <c r="AG88" s="3"/>
      <c r="AH88" s="3"/>
      <c r="AI88" s="11"/>
      <c r="AJ88" s="11"/>
      <c r="AK88" s="11"/>
      <c r="AL88" s="11"/>
      <c r="AM88" s="11"/>
      <c r="AN88" s="11"/>
      <c r="AO88" s="11"/>
    </row>
    <row r="89" spans="1:41" ht="14.4" hidden="1" customHeight="1" x14ac:dyDescent="0.3">
      <c r="A89" s="469" t="s">
        <v>155</v>
      </c>
      <c r="B89" s="469"/>
      <c r="C89" s="469"/>
      <c r="D89" s="469"/>
      <c r="E89" s="14"/>
      <c r="F89" s="14"/>
      <c r="G89" s="14"/>
      <c r="H89" s="14"/>
      <c r="I89" s="14"/>
      <c r="J89" s="14"/>
      <c r="K89" s="14"/>
      <c r="L89" s="132"/>
      <c r="M89" s="132"/>
      <c r="N89" s="132"/>
      <c r="O89" s="132"/>
      <c r="P89" s="27"/>
      <c r="Q89" s="14"/>
      <c r="R89" s="14"/>
      <c r="S89" s="14"/>
      <c r="T89" s="14"/>
      <c r="U89" s="14"/>
      <c r="V89" s="14"/>
      <c r="W89" s="14"/>
      <c r="X89" s="14"/>
      <c r="Y89" s="132"/>
      <c r="Z89" s="132"/>
      <c r="AA89" s="132"/>
      <c r="AB89" s="132"/>
      <c r="AC89" s="27"/>
      <c r="AD89" s="14"/>
      <c r="AE89" s="14"/>
      <c r="AF89" s="14"/>
      <c r="AG89" s="14"/>
      <c r="AH89" s="14"/>
      <c r="AI89" s="14"/>
      <c r="AJ89" s="14"/>
      <c r="AK89" s="14"/>
      <c r="AL89" s="132"/>
      <c r="AM89" s="132"/>
      <c r="AN89" s="132"/>
      <c r="AO89" s="132"/>
    </row>
    <row r="90" spans="1:41" hidden="1" x14ac:dyDescent="0.3">
      <c r="L90" s="54"/>
      <c r="M90" s="54"/>
      <c r="N90" s="54"/>
      <c r="O90" s="54"/>
      <c r="Q90" s="448"/>
      <c r="R90" s="448"/>
      <c r="S90" s="448"/>
      <c r="T90" s="448"/>
      <c r="U90" s="448"/>
      <c r="V90" s="448"/>
      <c r="W90" s="448"/>
      <c r="X90" s="448"/>
      <c r="Y90" s="54"/>
      <c r="Z90" s="54"/>
      <c r="AA90" s="54"/>
      <c r="AB90" s="54"/>
      <c r="AD90" s="448"/>
      <c r="AE90" s="448"/>
      <c r="AF90" s="448"/>
      <c r="AG90" s="448"/>
      <c r="AH90" s="448"/>
      <c r="AI90" s="448"/>
      <c r="AJ90" s="448"/>
      <c r="AK90" s="448"/>
      <c r="AL90" s="54"/>
      <c r="AM90" s="54"/>
      <c r="AN90" s="54"/>
      <c r="AO90" s="54"/>
    </row>
    <row r="91" spans="1:41" hidden="1" x14ac:dyDescent="0.3">
      <c r="B91" s="37" t="s">
        <v>156</v>
      </c>
      <c r="D91" s="8"/>
      <c r="E91" s="19"/>
      <c r="F91" s="8"/>
      <c r="G91" s="8"/>
      <c r="H91" s="8"/>
      <c r="I91" s="8"/>
      <c r="J91" s="8"/>
      <c r="K91" s="8"/>
      <c r="L91" s="8"/>
      <c r="M91" s="44"/>
      <c r="N91" s="44"/>
      <c r="O91" s="44"/>
      <c r="P91" s="28"/>
    </row>
    <row r="92" spans="1:41" hidden="1" x14ac:dyDescent="0.3">
      <c r="A92" s="25" t="s">
        <v>15</v>
      </c>
      <c r="B92" s="37"/>
      <c r="C92" s="18" t="s">
        <v>0</v>
      </c>
      <c r="D92" s="8" t="e">
        <f>#REF!+#REF!</f>
        <v>#REF!</v>
      </c>
      <c r="E92" s="8" t="e">
        <f>#REF!+#REF!</f>
        <v>#REF!</v>
      </c>
      <c r="F92" s="8" t="e">
        <f>#REF!+#REF!</f>
        <v>#REF!</v>
      </c>
      <c r="G92" s="8" t="e">
        <f>#REF!+#REF!</f>
        <v>#REF!</v>
      </c>
      <c r="H92" s="8" t="e">
        <f>#REF!+#REF!</f>
        <v>#REF!</v>
      </c>
      <c r="I92" s="8" t="e">
        <f>#REF!+#REF!</f>
        <v>#REF!</v>
      </c>
      <c r="J92" s="8" t="e">
        <f>#REF!+#REF!</f>
        <v>#REF!</v>
      </c>
      <c r="K92" s="8" t="e">
        <f>#REF!+#REF!</f>
        <v>#REF!</v>
      </c>
      <c r="L92" s="46"/>
      <c r="M92" s="47"/>
      <c r="N92" s="47"/>
      <c r="O92" s="47"/>
      <c r="Q92" s="8" t="e">
        <f>#REF!+#REF!</f>
        <v>#REF!</v>
      </c>
      <c r="R92" s="8" t="e">
        <f>#REF!+#REF!</f>
        <v>#REF!</v>
      </c>
      <c r="S92" s="8" t="e">
        <f>#REF!+#REF!</f>
        <v>#REF!</v>
      </c>
      <c r="T92" s="8" t="e">
        <f>#REF!+#REF!</f>
        <v>#REF!</v>
      </c>
      <c r="U92" s="8" t="e">
        <f>#REF!+#REF!</f>
        <v>#REF!</v>
      </c>
      <c r="V92" s="8" t="e">
        <f>#REF!+#REF!</f>
        <v>#REF!</v>
      </c>
      <c r="W92" s="8" t="e">
        <f>#REF!+#REF!</f>
        <v>#REF!</v>
      </c>
      <c r="X92" s="8" t="e">
        <f>#REF!+#REF!</f>
        <v>#REF!</v>
      </c>
      <c r="Y92" s="46"/>
      <c r="Z92" s="47"/>
      <c r="AA92" s="47"/>
      <c r="AB92" s="47"/>
      <c r="AD92" s="8" t="e">
        <f>#REF!+#REF!</f>
        <v>#REF!</v>
      </c>
      <c r="AE92" s="8" t="e">
        <f>#REF!+#REF!</f>
        <v>#REF!</v>
      </c>
      <c r="AF92" s="8" t="e">
        <f>#REF!+#REF!</f>
        <v>#REF!</v>
      </c>
      <c r="AG92" s="8" t="e">
        <f>#REF!+#REF!</f>
        <v>#REF!</v>
      </c>
      <c r="AH92" s="8" t="e">
        <f>#REF!+#REF!</f>
        <v>#REF!</v>
      </c>
      <c r="AI92" s="8" t="e">
        <f>#REF!+#REF!</f>
        <v>#REF!</v>
      </c>
      <c r="AJ92" s="8" t="e">
        <f>#REF!+#REF!</f>
        <v>#REF!</v>
      </c>
      <c r="AK92" s="8" t="e">
        <f>#REF!+#REF!</f>
        <v>#REF!</v>
      </c>
      <c r="AL92" s="46"/>
      <c r="AM92" s="47"/>
      <c r="AN92" s="47"/>
      <c r="AO92" s="47"/>
    </row>
    <row r="93" spans="1:41" hidden="1" x14ac:dyDescent="0.3">
      <c r="A93" s="25"/>
      <c r="B93" s="37"/>
      <c r="C93" s="7" t="s">
        <v>151</v>
      </c>
      <c r="D93" s="3" t="e">
        <f t="shared" ref="D93:K93" si="64">(D92-Q92)/Q92</f>
        <v>#REF!</v>
      </c>
      <c r="E93" s="3" t="e">
        <f t="shared" si="64"/>
        <v>#REF!</v>
      </c>
      <c r="F93" s="3" t="e">
        <f t="shared" si="64"/>
        <v>#REF!</v>
      </c>
      <c r="G93" s="3" t="e">
        <f t="shared" si="64"/>
        <v>#REF!</v>
      </c>
      <c r="H93" s="3" t="e">
        <f t="shared" si="64"/>
        <v>#REF!</v>
      </c>
      <c r="I93" s="3" t="e">
        <f t="shared" si="64"/>
        <v>#REF!</v>
      </c>
      <c r="J93" s="3" t="e">
        <f t="shared" si="64"/>
        <v>#REF!</v>
      </c>
      <c r="K93" s="3" t="e">
        <f t="shared" si="64"/>
        <v>#REF!</v>
      </c>
      <c r="L93" s="48"/>
      <c r="M93" s="49"/>
      <c r="N93" s="49"/>
      <c r="O93" s="49"/>
      <c r="Q93" s="3" t="e">
        <f t="shared" ref="Q93:X93" si="65">(Q92-AD92)/AD92</f>
        <v>#REF!</v>
      </c>
      <c r="R93" s="3" t="e">
        <f t="shared" si="65"/>
        <v>#REF!</v>
      </c>
      <c r="S93" s="3" t="e">
        <f t="shared" si="65"/>
        <v>#REF!</v>
      </c>
      <c r="T93" s="3" t="e">
        <f t="shared" si="65"/>
        <v>#REF!</v>
      </c>
      <c r="U93" s="3" t="e">
        <f t="shared" si="65"/>
        <v>#REF!</v>
      </c>
      <c r="V93" s="3" t="e">
        <f t="shared" si="65"/>
        <v>#REF!</v>
      </c>
      <c r="W93" s="3" t="e">
        <f t="shared" si="65"/>
        <v>#REF!</v>
      </c>
      <c r="X93" s="3" t="e">
        <f t="shared" si="65"/>
        <v>#REF!</v>
      </c>
      <c r="Y93" s="48"/>
      <c r="Z93" s="49"/>
      <c r="AA93" s="49"/>
      <c r="AB93" s="49"/>
      <c r="AD93" s="3"/>
      <c r="AE93" s="3"/>
      <c r="AF93" s="3"/>
      <c r="AG93" s="3"/>
      <c r="AH93" s="3"/>
      <c r="AI93" s="3"/>
      <c r="AJ93" s="3"/>
      <c r="AK93" s="3"/>
      <c r="AL93" s="48"/>
      <c r="AM93" s="49"/>
      <c r="AN93" s="49"/>
      <c r="AO93" s="49"/>
    </row>
    <row r="94" spans="1:41" ht="14.4" hidden="1" customHeight="1" x14ac:dyDescent="0.3">
      <c r="A94" s="25" t="s">
        <v>145</v>
      </c>
      <c r="B94" s="37"/>
      <c r="C94" s="18"/>
      <c r="D94" s="8" t="e">
        <f>#REF!+#REF!</f>
        <v>#REF!</v>
      </c>
      <c r="E94" s="8" t="e">
        <f>#REF!+#REF!</f>
        <v>#REF!</v>
      </c>
      <c r="F94" s="8" t="e">
        <f>#REF!+#REF!</f>
        <v>#REF!</v>
      </c>
      <c r="G94" s="8" t="e">
        <f>#REF!+#REF!</f>
        <v>#REF!</v>
      </c>
      <c r="H94" s="8" t="e">
        <f>#REF!+#REF!</f>
        <v>#REF!</v>
      </c>
      <c r="I94" s="8" t="e">
        <f>#REF!+#REF!</f>
        <v>#REF!</v>
      </c>
      <c r="J94" s="8" t="e">
        <f>#REF!+#REF!</f>
        <v>#REF!</v>
      </c>
      <c r="K94" s="8" t="e">
        <f>#REF!+#REF!</f>
        <v>#REF!</v>
      </c>
      <c r="L94" s="46"/>
      <c r="M94" s="47"/>
      <c r="N94" s="47"/>
      <c r="O94" s="47"/>
      <c r="P94" s="28"/>
      <c r="Q94" s="8" t="e">
        <f>#REF!+#REF!</f>
        <v>#REF!</v>
      </c>
      <c r="R94" s="8" t="e">
        <f>#REF!+#REF!</f>
        <v>#REF!</v>
      </c>
      <c r="S94" s="8" t="e">
        <f>#REF!+#REF!</f>
        <v>#REF!</v>
      </c>
      <c r="T94" s="8" t="e">
        <f>#REF!+#REF!</f>
        <v>#REF!</v>
      </c>
      <c r="U94" s="8" t="e">
        <f>#REF!+#REF!</f>
        <v>#REF!</v>
      </c>
      <c r="V94" s="8" t="e">
        <f>#REF!+#REF!</f>
        <v>#REF!</v>
      </c>
      <c r="W94" s="8" t="e">
        <f>#REF!+#REF!</f>
        <v>#REF!</v>
      </c>
      <c r="X94" s="8" t="e">
        <f>#REF!+#REF!</f>
        <v>#REF!</v>
      </c>
      <c r="Y94" s="46"/>
      <c r="Z94" s="47"/>
      <c r="AA94" s="47"/>
      <c r="AB94" s="47"/>
      <c r="AD94" s="8" t="e">
        <f>#REF!+#REF!</f>
        <v>#REF!</v>
      </c>
      <c r="AE94" s="8" t="e">
        <f>#REF!+#REF!</f>
        <v>#REF!</v>
      </c>
      <c r="AF94" s="8" t="e">
        <f>#REF!+#REF!</f>
        <v>#REF!</v>
      </c>
      <c r="AG94" s="8" t="e">
        <f>#REF!+#REF!</f>
        <v>#REF!</v>
      </c>
      <c r="AH94" s="8" t="e">
        <f>#REF!+#REF!</f>
        <v>#REF!</v>
      </c>
      <c r="AI94" s="8" t="e">
        <f>#REF!+#REF!</f>
        <v>#REF!</v>
      </c>
      <c r="AJ94" s="8" t="e">
        <f>#REF!+#REF!</f>
        <v>#REF!</v>
      </c>
      <c r="AK94" s="8" t="e">
        <f>#REF!+#REF!</f>
        <v>#REF!</v>
      </c>
      <c r="AL94" s="46"/>
      <c r="AM94" s="47"/>
      <c r="AN94" s="47"/>
      <c r="AO94" s="47"/>
    </row>
    <row r="95" spans="1:41" hidden="1" x14ac:dyDescent="0.3">
      <c r="A95" s="25"/>
      <c r="B95" s="37"/>
      <c r="C95" s="7"/>
      <c r="D95" s="3" t="e">
        <f t="shared" ref="D95:K95" si="66">(D94-Q94)/Q94</f>
        <v>#REF!</v>
      </c>
      <c r="E95" s="3" t="e">
        <f t="shared" si="66"/>
        <v>#REF!</v>
      </c>
      <c r="F95" s="3" t="e">
        <f t="shared" si="66"/>
        <v>#REF!</v>
      </c>
      <c r="G95" s="3" t="e">
        <f t="shared" si="66"/>
        <v>#REF!</v>
      </c>
      <c r="H95" s="3" t="e">
        <f t="shared" si="66"/>
        <v>#REF!</v>
      </c>
      <c r="I95" s="3" t="e">
        <f t="shared" si="66"/>
        <v>#REF!</v>
      </c>
      <c r="J95" s="3" t="e">
        <f t="shared" si="66"/>
        <v>#REF!</v>
      </c>
      <c r="K95" s="3" t="e">
        <f t="shared" si="66"/>
        <v>#REF!</v>
      </c>
      <c r="L95" s="48"/>
      <c r="M95" s="49"/>
      <c r="N95" s="49"/>
      <c r="O95" s="49"/>
      <c r="Q95" s="3" t="e">
        <f t="shared" ref="Q95:X95" si="67">(Q94-AD94)/AD94</f>
        <v>#REF!</v>
      </c>
      <c r="R95" s="3" t="e">
        <f t="shared" si="67"/>
        <v>#REF!</v>
      </c>
      <c r="S95" s="3" t="e">
        <f t="shared" si="67"/>
        <v>#REF!</v>
      </c>
      <c r="T95" s="3" t="e">
        <f t="shared" si="67"/>
        <v>#REF!</v>
      </c>
      <c r="U95" s="3" t="e">
        <f t="shared" si="67"/>
        <v>#REF!</v>
      </c>
      <c r="V95" s="3" t="e">
        <f t="shared" si="67"/>
        <v>#REF!</v>
      </c>
      <c r="W95" s="3" t="e">
        <f t="shared" si="67"/>
        <v>#REF!</v>
      </c>
      <c r="X95" s="3" t="e">
        <f t="shared" si="67"/>
        <v>#REF!</v>
      </c>
      <c r="Y95" s="48"/>
      <c r="Z95" s="49"/>
      <c r="AA95" s="49"/>
      <c r="AB95" s="49"/>
      <c r="AD95" s="3"/>
      <c r="AE95" s="3"/>
      <c r="AF95" s="3"/>
      <c r="AG95" s="3"/>
      <c r="AH95" s="3"/>
      <c r="AI95" s="3"/>
      <c r="AJ95" s="3"/>
      <c r="AK95" s="3"/>
      <c r="AL95" s="48"/>
      <c r="AM95" s="49"/>
      <c r="AN95" s="49"/>
      <c r="AO95" s="49"/>
    </row>
    <row r="96" spans="1:41" ht="14.4" hidden="1" customHeight="1" x14ac:dyDescent="0.3">
      <c r="A96" s="56" t="s">
        <v>137</v>
      </c>
      <c r="B96" s="57"/>
      <c r="C96" s="18"/>
      <c r="D96" s="8" t="e">
        <f>#REF!+#REF!</f>
        <v>#REF!</v>
      </c>
      <c r="E96" s="8" t="e">
        <f>#REF!+#REF!</f>
        <v>#REF!</v>
      </c>
      <c r="F96" s="8" t="e">
        <f>#REF!+#REF!</f>
        <v>#REF!</v>
      </c>
      <c r="G96" s="8" t="e">
        <f>#REF!+#REF!</f>
        <v>#REF!</v>
      </c>
      <c r="H96" s="8" t="e">
        <f>#REF!+#REF!</f>
        <v>#REF!</v>
      </c>
      <c r="I96" s="8" t="e">
        <f>#REF!+#REF!</f>
        <v>#REF!</v>
      </c>
      <c r="J96" s="8" t="e">
        <f>#REF!+#REF!</f>
        <v>#REF!</v>
      </c>
      <c r="K96" s="8" t="e">
        <f>#REF!+#REF!</f>
        <v>#REF!</v>
      </c>
      <c r="L96" s="46"/>
      <c r="M96" s="47"/>
      <c r="N96" s="47"/>
      <c r="O96" s="47"/>
      <c r="P96" s="28"/>
      <c r="Q96" s="8" t="e">
        <f>#REF!+#REF!</f>
        <v>#REF!</v>
      </c>
      <c r="R96" s="8" t="e">
        <f>#REF!+#REF!</f>
        <v>#REF!</v>
      </c>
      <c r="S96" s="8" t="e">
        <f>#REF!+#REF!</f>
        <v>#REF!</v>
      </c>
      <c r="T96" s="8" t="e">
        <f>#REF!+#REF!</f>
        <v>#REF!</v>
      </c>
      <c r="U96" s="8" t="e">
        <f>#REF!+#REF!</f>
        <v>#REF!</v>
      </c>
      <c r="V96" s="8" t="e">
        <f>#REF!+#REF!</f>
        <v>#REF!</v>
      </c>
      <c r="W96" s="8" t="e">
        <f>#REF!+#REF!</f>
        <v>#REF!</v>
      </c>
      <c r="X96" s="8" t="e">
        <f>#REF!+#REF!</f>
        <v>#REF!</v>
      </c>
      <c r="Y96" s="46"/>
      <c r="Z96" s="47"/>
      <c r="AA96" s="47"/>
      <c r="AB96" s="47"/>
      <c r="AD96" s="8" t="e">
        <f>#REF!+#REF!</f>
        <v>#REF!</v>
      </c>
      <c r="AE96" s="8" t="e">
        <f>#REF!+#REF!</f>
        <v>#REF!</v>
      </c>
      <c r="AF96" s="8" t="e">
        <f>#REF!+#REF!</f>
        <v>#REF!</v>
      </c>
      <c r="AG96" s="8" t="e">
        <f>#REF!+#REF!</f>
        <v>#REF!</v>
      </c>
      <c r="AH96" s="8" t="e">
        <f>#REF!+#REF!</f>
        <v>#REF!</v>
      </c>
      <c r="AI96" s="8" t="e">
        <f>#REF!+#REF!</f>
        <v>#REF!</v>
      </c>
      <c r="AJ96" s="8" t="e">
        <f>#REF!+#REF!</f>
        <v>#REF!</v>
      </c>
      <c r="AK96" s="8" t="e">
        <f>#REF!+#REF!</f>
        <v>#REF!</v>
      </c>
      <c r="AL96" s="46"/>
      <c r="AM96" s="47"/>
      <c r="AN96" s="47"/>
      <c r="AO96" s="47"/>
    </row>
    <row r="97" spans="1:43" hidden="1" x14ac:dyDescent="0.3">
      <c r="A97" s="25"/>
      <c r="B97" s="37"/>
      <c r="C97" s="7"/>
      <c r="D97" s="3" t="e">
        <f t="shared" ref="D97:K97" si="68">(D96-Q96)/Q96</f>
        <v>#REF!</v>
      </c>
      <c r="E97" s="3" t="e">
        <f t="shared" si="68"/>
        <v>#REF!</v>
      </c>
      <c r="F97" s="3" t="e">
        <f t="shared" si="68"/>
        <v>#REF!</v>
      </c>
      <c r="G97" s="3" t="e">
        <f t="shared" si="68"/>
        <v>#REF!</v>
      </c>
      <c r="H97" s="3" t="e">
        <f t="shared" si="68"/>
        <v>#REF!</v>
      </c>
      <c r="I97" s="3" t="e">
        <f t="shared" si="68"/>
        <v>#REF!</v>
      </c>
      <c r="J97" s="3" t="e">
        <f t="shared" si="68"/>
        <v>#REF!</v>
      </c>
      <c r="K97" s="3" t="e">
        <f t="shared" si="68"/>
        <v>#REF!</v>
      </c>
      <c r="L97" s="48"/>
      <c r="M97" s="49"/>
      <c r="N97" s="49"/>
      <c r="O97" s="49"/>
      <c r="Q97" s="3" t="e">
        <f t="shared" ref="Q97:X97" si="69">(Q96-AD96)/AD96</f>
        <v>#REF!</v>
      </c>
      <c r="R97" s="3" t="e">
        <f t="shared" si="69"/>
        <v>#REF!</v>
      </c>
      <c r="S97" s="3" t="e">
        <f t="shared" si="69"/>
        <v>#REF!</v>
      </c>
      <c r="T97" s="3" t="e">
        <f t="shared" si="69"/>
        <v>#REF!</v>
      </c>
      <c r="U97" s="3" t="e">
        <f t="shared" si="69"/>
        <v>#REF!</v>
      </c>
      <c r="V97" s="3" t="e">
        <f t="shared" si="69"/>
        <v>#REF!</v>
      </c>
      <c r="W97" s="3" t="e">
        <f t="shared" si="69"/>
        <v>#REF!</v>
      </c>
      <c r="X97" s="3" t="e">
        <f t="shared" si="69"/>
        <v>#REF!</v>
      </c>
      <c r="Y97" s="48"/>
      <c r="Z97" s="49"/>
      <c r="AA97" s="49"/>
      <c r="AB97" s="49"/>
      <c r="AD97" s="3"/>
      <c r="AE97" s="3"/>
      <c r="AF97" s="3"/>
      <c r="AG97" s="3"/>
      <c r="AH97" s="3"/>
      <c r="AI97" s="3"/>
      <c r="AJ97" s="3"/>
      <c r="AK97" s="3"/>
      <c r="AL97" s="48"/>
      <c r="AM97" s="49"/>
      <c r="AN97" s="49"/>
      <c r="AO97" s="49"/>
    </row>
    <row r="98" spans="1:43" hidden="1" x14ac:dyDescent="0.3">
      <c r="A98" s="25" t="s">
        <v>12</v>
      </c>
      <c r="B98" s="37"/>
      <c r="C98" s="18" t="s">
        <v>0</v>
      </c>
      <c r="D98" s="8" t="e">
        <f>#REF!+#REF!</f>
        <v>#REF!</v>
      </c>
      <c r="E98" s="8" t="e">
        <f>#REF!+#REF!</f>
        <v>#REF!</v>
      </c>
      <c r="F98" s="8" t="e">
        <f>#REF!+#REF!</f>
        <v>#REF!</v>
      </c>
      <c r="G98" s="8" t="e">
        <f>#REF!+#REF!</f>
        <v>#REF!</v>
      </c>
      <c r="H98" s="8" t="e">
        <f>#REF!+#REF!</f>
        <v>#REF!</v>
      </c>
      <c r="I98" s="8" t="e">
        <f>#REF!+#REF!</f>
        <v>#REF!</v>
      </c>
      <c r="J98" s="8" t="e">
        <f>#REF!+#REF!</f>
        <v>#REF!</v>
      </c>
      <c r="K98" s="8" t="e">
        <f>#REF!+#REF!</f>
        <v>#REF!</v>
      </c>
      <c r="L98" s="46"/>
      <c r="M98" s="47"/>
      <c r="N98" s="47"/>
      <c r="O98" s="47"/>
      <c r="Q98" s="8" t="e">
        <f>#REF!+#REF!</f>
        <v>#REF!</v>
      </c>
      <c r="R98" s="8" t="e">
        <f>#REF!+#REF!</f>
        <v>#REF!</v>
      </c>
      <c r="S98" s="8" t="e">
        <f>#REF!+#REF!</f>
        <v>#REF!</v>
      </c>
      <c r="T98" s="8" t="e">
        <f>#REF!+#REF!</f>
        <v>#REF!</v>
      </c>
      <c r="U98" s="8" t="e">
        <f>#REF!+#REF!</f>
        <v>#REF!</v>
      </c>
      <c r="V98" s="8" t="e">
        <f>#REF!+#REF!</f>
        <v>#REF!</v>
      </c>
      <c r="W98" s="8" t="e">
        <f>#REF!+#REF!</f>
        <v>#REF!</v>
      </c>
      <c r="X98" s="8" t="e">
        <f>#REF!+#REF!</f>
        <v>#REF!</v>
      </c>
      <c r="Y98" s="46"/>
      <c r="Z98" s="47"/>
      <c r="AA98" s="47"/>
      <c r="AB98" s="47"/>
      <c r="AD98" s="8" t="e">
        <f>#REF!+#REF!</f>
        <v>#REF!</v>
      </c>
      <c r="AE98" s="8" t="e">
        <f>#REF!+#REF!</f>
        <v>#REF!</v>
      </c>
      <c r="AF98" s="8" t="e">
        <f>#REF!+#REF!</f>
        <v>#REF!</v>
      </c>
      <c r="AG98" s="8" t="e">
        <f>#REF!+#REF!</f>
        <v>#REF!</v>
      </c>
      <c r="AH98" s="8" t="e">
        <f>#REF!+#REF!</f>
        <v>#REF!</v>
      </c>
      <c r="AI98" s="8" t="e">
        <f>#REF!+#REF!</f>
        <v>#REF!</v>
      </c>
      <c r="AJ98" s="8" t="e">
        <f>#REF!+#REF!</f>
        <v>#REF!</v>
      </c>
      <c r="AK98" s="8" t="e">
        <f>#REF!+#REF!</f>
        <v>#REF!</v>
      </c>
      <c r="AL98" s="46"/>
      <c r="AM98" s="47"/>
      <c r="AN98" s="47"/>
      <c r="AO98" s="47"/>
    </row>
    <row r="99" spans="1:43" hidden="1" x14ac:dyDescent="0.3">
      <c r="A99" s="25"/>
      <c r="B99" s="37"/>
      <c r="C99" s="7" t="s">
        <v>151</v>
      </c>
      <c r="D99" s="3" t="e">
        <f t="shared" ref="D99:K99" si="70">(D98-Q98)/Q98</f>
        <v>#REF!</v>
      </c>
      <c r="E99" s="3" t="e">
        <f t="shared" si="70"/>
        <v>#REF!</v>
      </c>
      <c r="F99" s="3" t="e">
        <f t="shared" si="70"/>
        <v>#REF!</v>
      </c>
      <c r="G99" s="3" t="e">
        <f t="shared" si="70"/>
        <v>#REF!</v>
      </c>
      <c r="H99" s="3" t="e">
        <f t="shared" si="70"/>
        <v>#REF!</v>
      </c>
      <c r="I99" s="3" t="e">
        <f t="shared" si="70"/>
        <v>#REF!</v>
      </c>
      <c r="J99" s="3" t="e">
        <f t="shared" si="70"/>
        <v>#REF!</v>
      </c>
      <c r="K99" s="3" t="e">
        <f t="shared" si="70"/>
        <v>#REF!</v>
      </c>
      <c r="L99" s="48"/>
      <c r="M99" s="49"/>
      <c r="N99" s="49"/>
      <c r="O99" s="49"/>
      <c r="Q99" s="3" t="e">
        <f t="shared" ref="Q99:X99" si="71">(Q98-AD98)/AD98</f>
        <v>#REF!</v>
      </c>
      <c r="R99" s="3" t="e">
        <f t="shared" si="71"/>
        <v>#REF!</v>
      </c>
      <c r="S99" s="3" t="e">
        <f t="shared" si="71"/>
        <v>#REF!</v>
      </c>
      <c r="T99" s="3" t="e">
        <f t="shared" si="71"/>
        <v>#REF!</v>
      </c>
      <c r="U99" s="3" t="e">
        <f t="shared" si="71"/>
        <v>#REF!</v>
      </c>
      <c r="V99" s="3" t="e">
        <f t="shared" si="71"/>
        <v>#REF!</v>
      </c>
      <c r="W99" s="3" t="e">
        <f t="shared" si="71"/>
        <v>#REF!</v>
      </c>
      <c r="X99" s="3" t="e">
        <f t="shared" si="71"/>
        <v>#REF!</v>
      </c>
      <c r="Y99" s="48"/>
      <c r="Z99" s="49"/>
      <c r="AA99" s="49"/>
      <c r="AB99" s="49"/>
      <c r="AD99" s="3"/>
      <c r="AE99" s="3"/>
      <c r="AF99" s="3"/>
      <c r="AG99" s="3"/>
      <c r="AH99" s="3"/>
      <c r="AI99" s="3"/>
      <c r="AJ99" s="3"/>
      <c r="AK99" s="3"/>
      <c r="AL99" s="48"/>
      <c r="AM99" s="49"/>
      <c r="AN99" s="49"/>
      <c r="AO99" s="49"/>
    </row>
    <row r="100" spans="1:43" hidden="1" x14ac:dyDescent="0.3">
      <c r="A100" s="25" t="s">
        <v>13</v>
      </c>
      <c r="B100" s="37"/>
      <c r="C100" s="18" t="s">
        <v>0</v>
      </c>
      <c r="D100" s="8" t="e">
        <f>#REF!+#REF!</f>
        <v>#REF!</v>
      </c>
      <c r="E100" s="8" t="e">
        <f>#REF!+#REF!</f>
        <v>#REF!</v>
      </c>
      <c r="F100" s="8" t="e">
        <f>#REF!+#REF!</f>
        <v>#REF!</v>
      </c>
      <c r="G100" s="8" t="e">
        <f>#REF!+#REF!</f>
        <v>#REF!</v>
      </c>
      <c r="H100" s="8" t="e">
        <f>#REF!+#REF!</f>
        <v>#REF!</v>
      </c>
      <c r="I100" s="8" t="e">
        <f>#REF!+#REF!</f>
        <v>#REF!</v>
      </c>
      <c r="J100" s="8" t="e">
        <f>#REF!+#REF!</f>
        <v>#REF!</v>
      </c>
      <c r="K100" s="8" t="e">
        <f>#REF!+#REF!</f>
        <v>#REF!</v>
      </c>
      <c r="L100" s="46"/>
      <c r="M100" s="47"/>
      <c r="N100" s="47"/>
      <c r="O100" s="47"/>
      <c r="Q100" s="8" t="e">
        <f>#REF!+#REF!</f>
        <v>#REF!</v>
      </c>
      <c r="R100" s="8" t="e">
        <f>#REF!+#REF!</f>
        <v>#REF!</v>
      </c>
      <c r="S100" s="8" t="e">
        <f>#REF!+#REF!</f>
        <v>#REF!</v>
      </c>
      <c r="T100" s="8" t="e">
        <f>#REF!+#REF!</f>
        <v>#REF!</v>
      </c>
      <c r="U100" s="8" t="e">
        <f>#REF!+#REF!</f>
        <v>#REF!</v>
      </c>
      <c r="V100" s="8" t="e">
        <f>#REF!+#REF!</f>
        <v>#REF!</v>
      </c>
      <c r="W100" s="8" t="e">
        <f>#REF!+#REF!</f>
        <v>#REF!</v>
      </c>
      <c r="X100" s="8" t="e">
        <f>#REF!+#REF!</f>
        <v>#REF!</v>
      </c>
      <c r="Y100" s="46"/>
      <c r="Z100" s="47"/>
      <c r="AA100" s="47"/>
      <c r="AB100" s="47"/>
      <c r="AD100" s="8" t="e">
        <f>#REF!+#REF!</f>
        <v>#REF!</v>
      </c>
      <c r="AE100" s="8" t="e">
        <f>#REF!+#REF!</f>
        <v>#REF!</v>
      </c>
      <c r="AF100" s="8" t="e">
        <f>#REF!+#REF!</f>
        <v>#REF!</v>
      </c>
      <c r="AG100" s="8" t="e">
        <f>#REF!+#REF!</f>
        <v>#REF!</v>
      </c>
      <c r="AH100" s="8" t="e">
        <f>#REF!+#REF!</f>
        <v>#REF!</v>
      </c>
      <c r="AI100" s="8" t="e">
        <f>#REF!+#REF!</f>
        <v>#REF!</v>
      </c>
      <c r="AJ100" s="8" t="e">
        <f>#REF!+#REF!</f>
        <v>#REF!</v>
      </c>
      <c r="AK100" s="8" t="e">
        <f>#REF!+#REF!</f>
        <v>#REF!</v>
      </c>
      <c r="AL100" s="46"/>
      <c r="AM100" s="47"/>
      <c r="AN100" s="47"/>
      <c r="AO100" s="47"/>
    </row>
    <row r="101" spans="1:43" hidden="1" x14ac:dyDescent="0.3">
      <c r="A101" s="25"/>
      <c r="B101" s="37"/>
      <c r="C101" s="7" t="s">
        <v>151</v>
      </c>
      <c r="D101" s="3" t="e">
        <f t="shared" ref="D101:K101" si="72">(D100-Q100)/Q100</f>
        <v>#REF!</v>
      </c>
      <c r="E101" s="3" t="e">
        <f t="shared" si="72"/>
        <v>#REF!</v>
      </c>
      <c r="F101" s="3" t="e">
        <f t="shared" si="72"/>
        <v>#REF!</v>
      </c>
      <c r="G101" s="3" t="e">
        <f t="shared" si="72"/>
        <v>#REF!</v>
      </c>
      <c r="H101" s="3" t="e">
        <f t="shared" si="72"/>
        <v>#REF!</v>
      </c>
      <c r="I101" s="3" t="e">
        <f t="shared" si="72"/>
        <v>#REF!</v>
      </c>
      <c r="J101" s="3" t="e">
        <f t="shared" si="72"/>
        <v>#REF!</v>
      </c>
      <c r="K101" s="3" t="e">
        <f t="shared" si="72"/>
        <v>#REF!</v>
      </c>
      <c r="L101" s="48"/>
      <c r="M101" s="49"/>
      <c r="N101" s="49"/>
      <c r="O101" s="49"/>
      <c r="Q101" s="3" t="e">
        <f t="shared" ref="Q101:X101" si="73">(Q100-AD100)/AD100</f>
        <v>#REF!</v>
      </c>
      <c r="R101" s="3" t="e">
        <f t="shared" si="73"/>
        <v>#REF!</v>
      </c>
      <c r="S101" s="3" t="e">
        <f t="shared" si="73"/>
        <v>#REF!</v>
      </c>
      <c r="T101" s="3" t="e">
        <f t="shared" si="73"/>
        <v>#REF!</v>
      </c>
      <c r="U101" s="3" t="e">
        <f t="shared" si="73"/>
        <v>#REF!</v>
      </c>
      <c r="V101" s="3" t="e">
        <f t="shared" si="73"/>
        <v>#REF!</v>
      </c>
      <c r="W101" s="3" t="e">
        <f t="shared" si="73"/>
        <v>#REF!</v>
      </c>
      <c r="X101" s="3" t="e">
        <f t="shared" si="73"/>
        <v>#REF!</v>
      </c>
      <c r="Y101" s="48"/>
      <c r="Z101" s="49"/>
      <c r="AA101" s="49"/>
      <c r="AB101" s="49"/>
      <c r="AD101" s="3"/>
      <c r="AE101" s="3"/>
      <c r="AF101" s="3"/>
      <c r="AG101" s="3"/>
      <c r="AH101" s="3"/>
      <c r="AI101" s="3"/>
      <c r="AJ101" s="3"/>
      <c r="AK101" s="3"/>
      <c r="AL101" s="48"/>
      <c r="AM101" s="49"/>
      <c r="AN101" s="49"/>
      <c r="AO101" s="49"/>
    </row>
    <row r="102" spans="1:43" hidden="1" x14ac:dyDescent="0.3">
      <c r="A102" s="25" t="s">
        <v>14</v>
      </c>
      <c r="B102" s="37"/>
      <c r="C102" s="18" t="s">
        <v>0</v>
      </c>
      <c r="D102" s="8" t="e">
        <f>#REF!+#REF!</f>
        <v>#REF!</v>
      </c>
      <c r="E102" s="8" t="e">
        <f>#REF!+#REF!</f>
        <v>#REF!</v>
      </c>
      <c r="F102" s="8" t="e">
        <f>#REF!+#REF!</f>
        <v>#REF!</v>
      </c>
      <c r="G102" s="8" t="e">
        <f>#REF!+#REF!</f>
        <v>#REF!</v>
      </c>
      <c r="H102" s="8" t="e">
        <f>#REF!+#REF!</f>
        <v>#REF!</v>
      </c>
      <c r="I102" s="8" t="e">
        <f>#REF!+#REF!</f>
        <v>#REF!</v>
      </c>
      <c r="J102" s="8" t="e">
        <f>#REF!+#REF!</f>
        <v>#REF!</v>
      </c>
      <c r="K102" s="8" t="e">
        <f>#REF!+#REF!</f>
        <v>#REF!</v>
      </c>
      <c r="L102" s="46"/>
      <c r="M102" s="47"/>
      <c r="N102" s="47"/>
      <c r="O102" s="47"/>
      <c r="Q102" s="8" t="e">
        <f>#REF!+#REF!</f>
        <v>#REF!</v>
      </c>
      <c r="R102" s="8" t="e">
        <f>#REF!+#REF!</f>
        <v>#REF!</v>
      </c>
      <c r="S102" s="8" t="e">
        <f>#REF!+#REF!</f>
        <v>#REF!</v>
      </c>
      <c r="T102" s="8" t="e">
        <f>#REF!+#REF!</f>
        <v>#REF!</v>
      </c>
      <c r="U102" s="8" t="e">
        <f>#REF!+#REF!</f>
        <v>#REF!</v>
      </c>
      <c r="V102" s="8" t="e">
        <f>#REF!+#REF!</f>
        <v>#REF!</v>
      </c>
      <c r="W102" s="8" t="e">
        <f>#REF!+#REF!</f>
        <v>#REF!</v>
      </c>
      <c r="X102" s="8" t="e">
        <f>#REF!+#REF!</f>
        <v>#REF!</v>
      </c>
      <c r="Y102" s="46"/>
      <c r="Z102" s="47"/>
      <c r="AA102" s="47"/>
      <c r="AB102" s="47"/>
      <c r="AD102" s="8" t="e">
        <f>#REF!+#REF!</f>
        <v>#REF!</v>
      </c>
      <c r="AE102" s="8" t="e">
        <f>#REF!+#REF!</f>
        <v>#REF!</v>
      </c>
      <c r="AF102" s="8" t="e">
        <f>#REF!+#REF!</f>
        <v>#REF!</v>
      </c>
      <c r="AG102" s="8" t="e">
        <f>#REF!+#REF!</f>
        <v>#REF!</v>
      </c>
      <c r="AH102" s="8" t="e">
        <f>#REF!+#REF!</f>
        <v>#REF!</v>
      </c>
      <c r="AI102" s="8" t="e">
        <f>#REF!+#REF!</f>
        <v>#REF!</v>
      </c>
      <c r="AJ102" s="8" t="e">
        <f>#REF!+#REF!</f>
        <v>#REF!</v>
      </c>
      <c r="AK102" s="8" t="e">
        <f>#REF!+#REF!</f>
        <v>#REF!</v>
      </c>
      <c r="AL102" s="46"/>
      <c r="AM102" s="47"/>
      <c r="AN102" s="47"/>
      <c r="AO102" s="47"/>
    </row>
    <row r="103" spans="1:43" hidden="1" x14ac:dyDescent="0.3">
      <c r="A103" s="25"/>
      <c r="B103" s="37"/>
      <c r="C103" s="7" t="s">
        <v>151</v>
      </c>
      <c r="D103" s="3" t="e">
        <f t="shared" ref="D103:K103" si="74">(D102-Q102)/Q102</f>
        <v>#REF!</v>
      </c>
      <c r="E103" s="3" t="e">
        <f t="shared" si="74"/>
        <v>#REF!</v>
      </c>
      <c r="F103" s="3" t="e">
        <f t="shared" si="74"/>
        <v>#REF!</v>
      </c>
      <c r="G103" s="3" t="e">
        <f t="shared" si="74"/>
        <v>#REF!</v>
      </c>
      <c r="H103" s="3" t="e">
        <f t="shared" si="74"/>
        <v>#REF!</v>
      </c>
      <c r="I103" s="3" t="e">
        <f t="shared" si="74"/>
        <v>#REF!</v>
      </c>
      <c r="J103" s="3" t="e">
        <f t="shared" si="74"/>
        <v>#REF!</v>
      </c>
      <c r="K103" s="3" t="e">
        <f t="shared" si="74"/>
        <v>#REF!</v>
      </c>
      <c r="L103" s="48"/>
      <c r="M103" s="49"/>
      <c r="N103" s="49"/>
      <c r="O103" s="49"/>
      <c r="Q103" s="3" t="e">
        <f t="shared" ref="Q103:X103" si="75">(Q102-AD102)/AD102</f>
        <v>#REF!</v>
      </c>
      <c r="R103" s="3" t="e">
        <f t="shared" si="75"/>
        <v>#REF!</v>
      </c>
      <c r="S103" s="3" t="e">
        <f t="shared" si="75"/>
        <v>#REF!</v>
      </c>
      <c r="T103" s="3" t="e">
        <f t="shared" si="75"/>
        <v>#REF!</v>
      </c>
      <c r="U103" s="3" t="e">
        <f t="shared" si="75"/>
        <v>#REF!</v>
      </c>
      <c r="V103" s="3" t="e">
        <f t="shared" si="75"/>
        <v>#REF!</v>
      </c>
      <c r="W103" s="3" t="e">
        <f t="shared" si="75"/>
        <v>#REF!</v>
      </c>
      <c r="X103" s="3" t="e">
        <f t="shared" si="75"/>
        <v>#REF!</v>
      </c>
      <c r="Y103" s="48"/>
      <c r="Z103" s="49"/>
      <c r="AA103" s="49"/>
      <c r="AB103" s="49"/>
      <c r="AD103" s="3"/>
      <c r="AE103" s="3"/>
      <c r="AF103" s="3"/>
      <c r="AG103" s="3"/>
      <c r="AH103" s="3"/>
      <c r="AI103" s="3"/>
      <c r="AJ103" s="3"/>
      <c r="AK103" s="3"/>
      <c r="AL103" s="48"/>
      <c r="AM103" s="49"/>
      <c r="AN103" s="49"/>
      <c r="AO103" s="49"/>
    </row>
    <row r="104" spans="1:43" ht="14.4" hidden="1" customHeight="1" x14ac:dyDescent="0.3">
      <c r="A104" s="56" t="s">
        <v>140</v>
      </c>
      <c r="B104" s="57"/>
      <c r="C104" s="18"/>
      <c r="D104" s="8" t="e">
        <f>#REF!+#REF!</f>
        <v>#REF!</v>
      </c>
      <c r="E104" s="8" t="e">
        <f>#REF!+#REF!</f>
        <v>#REF!</v>
      </c>
      <c r="F104" s="8" t="e">
        <f>#REF!+#REF!</f>
        <v>#REF!</v>
      </c>
      <c r="G104" s="8" t="e">
        <f>#REF!+#REF!</f>
        <v>#REF!</v>
      </c>
      <c r="H104" s="8" t="e">
        <f>#REF!+#REF!</f>
        <v>#REF!</v>
      </c>
      <c r="I104" s="8" t="e">
        <f>#REF!+#REF!</f>
        <v>#REF!</v>
      </c>
      <c r="J104" s="8" t="e">
        <f>#REF!+#REF!</f>
        <v>#REF!</v>
      </c>
      <c r="K104" s="8" t="e">
        <f>#REF!+#REF!</f>
        <v>#REF!</v>
      </c>
      <c r="L104" s="46"/>
      <c r="M104" s="47"/>
      <c r="N104" s="47"/>
      <c r="O104" s="47"/>
      <c r="Q104" s="8" t="e">
        <f>#REF!+#REF!</f>
        <v>#REF!</v>
      </c>
      <c r="R104" s="8" t="e">
        <f>#REF!+#REF!</f>
        <v>#REF!</v>
      </c>
      <c r="S104" s="8" t="e">
        <f>#REF!+#REF!</f>
        <v>#REF!</v>
      </c>
      <c r="T104" s="8" t="e">
        <f>#REF!+#REF!</f>
        <v>#REF!</v>
      </c>
      <c r="U104" s="8" t="e">
        <f>#REF!+#REF!</f>
        <v>#REF!</v>
      </c>
      <c r="V104" s="8" t="e">
        <f>#REF!+#REF!</f>
        <v>#REF!</v>
      </c>
      <c r="W104" s="8" t="e">
        <f>#REF!+#REF!</f>
        <v>#REF!</v>
      </c>
      <c r="X104" s="8" t="e">
        <f>#REF!+#REF!</f>
        <v>#REF!</v>
      </c>
      <c r="Y104" s="46"/>
      <c r="Z104" s="47"/>
      <c r="AA104" s="47"/>
      <c r="AB104" s="47"/>
      <c r="AD104" s="8" t="e">
        <f>#REF!+#REF!</f>
        <v>#REF!</v>
      </c>
      <c r="AE104" s="8" t="e">
        <f>#REF!+#REF!</f>
        <v>#REF!</v>
      </c>
      <c r="AF104" s="8" t="e">
        <f>#REF!+#REF!</f>
        <v>#REF!</v>
      </c>
      <c r="AG104" s="8" t="e">
        <f>#REF!+#REF!</f>
        <v>#REF!</v>
      </c>
      <c r="AH104" s="8" t="e">
        <f>#REF!+#REF!</f>
        <v>#REF!</v>
      </c>
      <c r="AI104" s="8" t="e">
        <f>#REF!+#REF!</f>
        <v>#REF!</v>
      </c>
      <c r="AJ104" s="8" t="e">
        <f>#REF!+#REF!</f>
        <v>#REF!</v>
      </c>
      <c r="AK104" s="8" t="e">
        <f>#REF!+#REF!</f>
        <v>#REF!</v>
      </c>
      <c r="AL104" s="46"/>
      <c r="AM104" s="47"/>
      <c r="AN104" s="47"/>
      <c r="AO104" s="47"/>
    </row>
    <row r="105" spans="1:43" hidden="1" x14ac:dyDescent="0.3">
      <c r="A105" s="25"/>
      <c r="B105" s="37"/>
      <c r="C105" s="7"/>
      <c r="D105" s="3" t="e">
        <f t="shared" ref="D105:K105" si="76">(D104-Q104)/Q104</f>
        <v>#REF!</v>
      </c>
      <c r="E105" s="3" t="e">
        <f t="shared" si="76"/>
        <v>#REF!</v>
      </c>
      <c r="F105" s="3" t="e">
        <f t="shared" si="76"/>
        <v>#REF!</v>
      </c>
      <c r="G105" s="3" t="e">
        <f t="shared" si="76"/>
        <v>#REF!</v>
      </c>
      <c r="H105" s="3" t="e">
        <f t="shared" si="76"/>
        <v>#REF!</v>
      </c>
      <c r="I105" s="3" t="e">
        <f t="shared" si="76"/>
        <v>#REF!</v>
      </c>
      <c r="J105" s="3" t="e">
        <f t="shared" si="76"/>
        <v>#REF!</v>
      </c>
      <c r="K105" s="3" t="e">
        <f t="shared" si="76"/>
        <v>#REF!</v>
      </c>
      <c r="L105" s="48"/>
      <c r="M105" s="49"/>
      <c r="N105" s="49"/>
      <c r="O105" s="49"/>
      <c r="Q105" s="3" t="e">
        <f t="shared" ref="Q105:X105" si="77">(Q104-AD104)/AD104</f>
        <v>#REF!</v>
      </c>
      <c r="R105" s="3" t="e">
        <f t="shared" si="77"/>
        <v>#REF!</v>
      </c>
      <c r="S105" s="3" t="e">
        <f t="shared" si="77"/>
        <v>#REF!</v>
      </c>
      <c r="T105" s="3" t="e">
        <f t="shared" si="77"/>
        <v>#REF!</v>
      </c>
      <c r="U105" s="3" t="e">
        <f t="shared" si="77"/>
        <v>#REF!</v>
      </c>
      <c r="V105" s="3" t="e">
        <f t="shared" si="77"/>
        <v>#REF!</v>
      </c>
      <c r="W105" s="3" t="e">
        <f t="shared" si="77"/>
        <v>#REF!</v>
      </c>
      <c r="X105" s="3" t="e">
        <f t="shared" si="77"/>
        <v>#REF!</v>
      </c>
      <c r="Y105" s="48"/>
      <c r="Z105" s="49"/>
      <c r="AA105" s="49"/>
      <c r="AB105" s="49"/>
      <c r="AD105" s="3"/>
      <c r="AE105" s="3"/>
      <c r="AF105" s="3"/>
      <c r="AG105" s="3"/>
      <c r="AH105" s="3"/>
      <c r="AI105" s="3"/>
      <c r="AJ105" s="3"/>
      <c r="AK105" s="3"/>
      <c r="AL105" s="48"/>
      <c r="AM105" s="49"/>
      <c r="AN105" s="49"/>
      <c r="AO105" s="49"/>
    </row>
    <row r="106" spans="1:43" hidden="1" x14ac:dyDescent="0.3">
      <c r="A106" s="32" t="s">
        <v>7</v>
      </c>
      <c r="B106" s="37"/>
      <c r="C106" s="7" t="s">
        <v>0</v>
      </c>
      <c r="D106" s="8" t="e">
        <f>#REF!+#REF!</f>
        <v>#REF!</v>
      </c>
      <c r="E106" s="8" t="e">
        <f>#REF!+#REF!</f>
        <v>#REF!</v>
      </c>
      <c r="F106" s="8" t="e">
        <f>#REF!+#REF!</f>
        <v>#REF!</v>
      </c>
      <c r="G106" s="8" t="e">
        <f>#REF!+#REF!</f>
        <v>#REF!</v>
      </c>
      <c r="H106" s="8" t="e">
        <f>#REF!+#REF!</f>
        <v>#REF!</v>
      </c>
      <c r="I106" s="8" t="e">
        <f>#REF!+#REF!</f>
        <v>#REF!</v>
      </c>
      <c r="J106" s="8" t="e">
        <f>#REF!+#REF!</f>
        <v>#REF!</v>
      </c>
      <c r="K106" s="8" t="e">
        <f>#REF!+#REF!</f>
        <v>#REF!</v>
      </c>
      <c r="L106" s="46"/>
      <c r="M106" s="47"/>
      <c r="N106" s="47"/>
      <c r="O106" s="47"/>
      <c r="Q106" s="8" t="e">
        <f>#REF!+#REF!</f>
        <v>#REF!</v>
      </c>
      <c r="R106" s="8" t="e">
        <f>#REF!+#REF!</f>
        <v>#REF!</v>
      </c>
      <c r="S106" s="8" t="e">
        <f>#REF!+#REF!</f>
        <v>#REF!</v>
      </c>
      <c r="T106" s="8" t="e">
        <f>#REF!+#REF!</f>
        <v>#REF!</v>
      </c>
      <c r="U106" s="8" t="e">
        <f>#REF!+#REF!</f>
        <v>#REF!</v>
      </c>
      <c r="V106" s="8" t="e">
        <f>#REF!+#REF!</f>
        <v>#REF!</v>
      </c>
      <c r="W106" s="8" t="e">
        <f>#REF!+#REF!</f>
        <v>#REF!</v>
      </c>
      <c r="X106" s="8" t="e">
        <f>#REF!+#REF!</f>
        <v>#REF!</v>
      </c>
      <c r="Y106" s="46"/>
      <c r="Z106" s="47"/>
      <c r="AA106" s="47"/>
      <c r="AB106" s="47"/>
      <c r="AD106" s="8" t="e">
        <f>#REF!+#REF!</f>
        <v>#REF!</v>
      </c>
      <c r="AE106" s="8" t="e">
        <f>#REF!+#REF!</f>
        <v>#REF!</v>
      </c>
      <c r="AF106" s="8" t="e">
        <f>#REF!+#REF!</f>
        <v>#REF!</v>
      </c>
      <c r="AG106" s="8" t="e">
        <f>#REF!+#REF!</f>
        <v>#REF!</v>
      </c>
      <c r="AH106" s="8" t="e">
        <f>#REF!+#REF!</f>
        <v>#REF!</v>
      </c>
      <c r="AI106" s="8" t="e">
        <f>#REF!+#REF!</f>
        <v>#REF!</v>
      </c>
      <c r="AJ106" s="8" t="e">
        <f>#REF!+#REF!</f>
        <v>#REF!</v>
      </c>
      <c r="AK106" s="8" t="e">
        <f>#REF!+#REF!</f>
        <v>#REF!</v>
      </c>
      <c r="AL106" s="46"/>
      <c r="AM106" s="47"/>
      <c r="AN106" s="47"/>
      <c r="AO106" s="47"/>
    </row>
    <row r="107" spans="1:43" hidden="1" x14ac:dyDescent="0.3">
      <c r="A107" s="32"/>
      <c r="B107" s="37"/>
      <c r="C107" s="7" t="s">
        <v>152</v>
      </c>
      <c r="D107" s="3" t="e">
        <f t="shared" ref="D107:K107" si="78">(D106-Q106)/Q106</f>
        <v>#REF!</v>
      </c>
      <c r="E107" s="3" t="e">
        <f t="shared" si="78"/>
        <v>#REF!</v>
      </c>
      <c r="F107" s="3" t="e">
        <f t="shared" si="78"/>
        <v>#REF!</v>
      </c>
      <c r="G107" s="3" t="e">
        <f t="shared" si="78"/>
        <v>#REF!</v>
      </c>
      <c r="H107" s="3" t="e">
        <f t="shared" si="78"/>
        <v>#REF!</v>
      </c>
      <c r="I107" s="3" t="e">
        <f t="shared" si="78"/>
        <v>#REF!</v>
      </c>
      <c r="J107" s="3" t="e">
        <f t="shared" si="78"/>
        <v>#REF!</v>
      </c>
      <c r="K107" s="3" t="e">
        <f t="shared" si="78"/>
        <v>#REF!</v>
      </c>
      <c r="L107" s="48"/>
      <c r="M107" s="9"/>
      <c r="N107" s="9"/>
      <c r="O107" s="9"/>
      <c r="Q107" s="3" t="e">
        <f t="shared" ref="Q107:X107" si="79">(Q106-AD106)/AD106</f>
        <v>#REF!</v>
      </c>
      <c r="R107" s="3" t="e">
        <f t="shared" si="79"/>
        <v>#REF!</v>
      </c>
      <c r="S107" s="3" t="e">
        <f t="shared" si="79"/>
        <v>#REF!</v>
      </c>
      <c r="T107" s="3" t="e">
        <f t="shared" si="79"/>
        <v>#REF!</v>
      </c>
      <c r="U107" s="3" t="e">
        <f t="shared" si="79"/>
        <v>#REF!</v>
      </c>
      <c r="V107" s="3" t="e">
        <f t="shared" si="79"/>
        <v>#REF!</v>
      </c>
      <c r="W107" s="3" t="e">
        <f t="shared" si="79"/>
        <v>#REF!</v>
      </c>
      <c r="X107" s="3" t="e">
        <f t="shared" si="79"/>
        <v>#REF!</v>
      </c>
      <c r="Y107" s="48"/>
      <c r="Z107" s="9"/>
      <c r="AA107" s="9"/>
      <c r="AB107" s="9"/>
      <c r="AD107" s="3"/>
      <c r="AE107" s="3"/>
      <c r="AF107" s="3"/>
      <c r="AG107" s="3"/>
      <c r="AH107" s="3"/>
      <c r="AI107" s="3"/>
      <c r="AJ107" s="3"/>
      <c r="AK107" s="3"/>
      <c r="AL107" s="48"/>
      <c r="AM107" s="9"/>
      <c r="AN107" s="9"/>
      <c r="AO107" s="9"/>
    </row>
    <row r="108" spans="1:43" hidden="1" x14ac:dyDescent="0.3">
      <c r="A108" s="21"/>
      <c r="C108" s="7"/>
      <c r="D108" s="3"/>
      <c r="E108" s="3"/>
      <c r="F108" s="3"/>
      <c r="G108" s="3"/>
      <c r="H108" s="3"/>
      <c r="I108" s="3"/>
      <c r="J108" s="3"/>
      <c r="K108" s="11"/>
      <c r="L108" s="11"/>
      <c r="M108" s="11"/>
      <c r="N108" s="11"/>
      <c r="O108" s="11"/>
      <c r="Q108" s="3"/>
      <c r="R108" s="3"/>
      <c r="S108" s="3"/>
      <c r="T108" s="3"/>
      <c r="U108" s="3"/>
      <c r="V108" s="11"/>
      <c r="W108" s="11"/>
      <c r="X108" s="11"/>
      <c r="Y108" s="11"/>
      <c r="Z108" s="11"/>
      <c r="AA108" s="11"/>
      <c r="AB108" s="11"/>
      <c r="AD108" s="3"/>
      <c r="AE108" s="3"/>
      <c r="AF108" s="3"/>
      <c r="AG108" s="3"/>
      <c r="AH108" s="3"/>
      <c r="AI108" s="11"/>
      <c r="AJ108" s="11"/>
      <c r="AK108" s="11"/>
      <c r="AL108" s="11"/>
      <c r="AM108" s="11"/>
      <c r="AN108" s="11"/>
      <c r="AO108" s="11"/>
    </row>
    <row r="109" spans="1:43" hidden="1" x14ac:dyDescent="0.3">
      <c r="A109" s="32"/>
      <c r="B109" s="33"/>
      <c r="C109" s="7"/>
      <c r="D109" s="3"/>
      <c r="E109" s="3"/>
      <c r="F109" s="3"/>
      <c r="G109" s="3"/>
      <c r="H109" s="3"/>
      <c r="I109" s="3"/>
      <c r="J109" s="3"/>
      <c r="K109" s="11"/>
      <c r="L109" s="11"/>
      <c r="M109" s="11"/>
      <c r="N109" s="11"/>
      <c r="O109" s="11"/>
      <c r="Q109" s="3"/>
      <c r="R109" s="3"/>
      <c r="S109" s="3"/>
      <c r="T109" s="3"/>
      <c r="U109" s="3"/>
      <c r="V109" s="11"/>
      <c r="W109" s="11"/>
      <c r="X109" s="11"/>
      <c r="Y109" s="11"/>
      <c r="Z109" s="11"/>
      <c r="AA109" s="11"/>
      <c r="AB109" s="11"/>
      <c r="AD109" s="3"/>
      <c r="AE109" s="3"/>
      <c r="AF109" s="3"/>
      <c r="AG109" s="3"/>
      <c r="AH109" s="3"/>
      <c r="AI109" s="11"/>
      <c r="AJ109" s="11"/>
      <c r="AK109" s="11"/>
      <c r="AL109" s="11"/>
      <c r="AM109" s="11"/>
      <c r="AN109" s="11"/>
      <c r="AO109" s="11"/>
    </row>
    <row r="110" spans="1:43" hidden="1" x14ac:dyDescent="0.3">
      <c r="A110" s="474" t="s">
        <v>254</v>
      </c>
      <c r="B110" s="474"/>
      <c r="C110" s="474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spans="1:43" hidden="1" x14ac:dyDescent="0.3">
      <c r="A111" s="473" t="s">
        <v>12</v>
      </c>
      <c r="B111" s="25" t="s">
        <v>38</v>
      </c>
      <c r="C111" s="7" t="s">
        <v>0</v>
      </c>
      <c r="D111" s="8" t="e">
        <f>#REF!+#REF!</f>
        <v>#REF!</v>
      </c>
      <c r="E111" s="8" t="e">
        <f>#REF!+#REF!</f>
        <v>#REF!</v>
      </c>
      <c r="F111" s="8" t="e">
        <f>#REF!+#REF!</f>
        <v>#REF!</v>
      </c>
      <c r="G111" s="8" t="e">
        <f>#REF!+#REF!</f>
        <v>#REF!</v>
      </c>
      <c r="H111" s="8" t="e">
        <f>#REF!+#REF!</f>
        <v>#REF!</v>
      </c>
      <c r="I111" s="8" t="e">
        <f>#REF!+#REF!</f>
        <v>#REF!</v>
      </c>
      <c r="J111" s="8" t="e">
        <f>#REF!+#REF!</f>
        <v>#REF!</v>
      </c>
      <c r="K111" s="8" t="e">
        <f>#REF!+#REF!</f>
        <v>#REF!</v>
      </c>
      <c r="L111" s="8" t="e">
        <f>#REF!+#REF!</f>
        <v>#REF!</v>
      </c>
      <c r="M111" s="44" t="e">
        <f>L111/SUM(L$111,L$113,L$115,L$117,L$119)</f>
        <v>#REF!</v>
      </c>
      <c r="N111" s="44" t="e">
        <f>K111/L111</f>
        <v>#REF!</v>
      </c>
      <c r="O111" s="44" t="e">
        <f>(L111-K111)/L111</f>
        <v>#REF!</v>
      </c>
      <c r="Q111" s="8" t="e">
        <f>#REF!+#REF!</f>
        <v>#REF!</v>
      </c>
      <c r="R111" s="8" t="e">
        <f>#REF!+#REF!</f>
        <v>#REF!</v>
      </c>
      <c r="S111" s="8" t="e">
        <f>#REF!+#REF!</f>
        <v>#REF!</v>
      </c>
      <c r="T111" s="8" t="e">
        <f>#REF!+#REF!</f>
        <v>#REF!</v>
      </c>
      <c r="U111" s="8" t="e">
        <f>#REF!+#REF!</f>
        <v>#REF!</v>
      </c>
      <c r="V111" s="8" t="e">
        <f>#REF!+#REF!</f>
        <v>#REF!</v>
      </c>
      <c r="W111" s="8" t="e">
        <f>#REF!+#REF!</f>
        <v>#REF!</v>
      </c>
      <c r="X111" s="8" t="e">
        <f>#REF!+#REF!</f>
        <v>#REF!</v>
      </c>
      <c r="Y111" s="8" t="e">
        <f>#REF!+#REF!</f>
        <v>#REF!</v>
      </c>
      <c r="Z111" s="44" t="e">
        <f>Y111/SUM(Y$111,Y$113,Y$115,Y$117,Y$119)</f>
        <v>#REF!</v>
      </c>
      <c r="AA111" s="44" t="e">
        <f>X111/Y111</f>
        <v>#REF!</v>
      </c>
      <c r="AB111" s="44" t="e">
        <f>(Y111-X111)/Y111</f>
        <v>#REF!</v>
      </c>
      <c r="AD111" s="8" t="e">
        <f>#REF!+#REF!</f>
        <v>#REF!</v>
      </c>
      <c r="AE111" s="8" t="e">
        <f>#REF!+#REF!</f>
        <v>#REF!</v>
      </c>
      <c r="AF111" s="8" t="e">
        <f>#REF!+#REF!</f>
        <v>#REF!</v>
      </c>
      <c r="AG111" s="8" t="e">
        <f>#REF!+#REF!</f>
        <v>#REF!</v>
      </c>
      <c r="AH111" s="8" t="e">
        <f>#REF!+#REF!</f>
        <v>#REF!</v>
      </c>
      <c r="AI111" s="8" t="e">
        <f>#REF!+#REF!</f>
        <v>#REF!</v>
      </c>
      <c r="AJ111" s="8" t="e">
        <f>#REF!+#REF!</f>
        <v>#REF!</v>
      </c>
      <c r="AK111" s="8" t="e">
        <f>#REF!+#REF!</f>
        <v>#REF!</v>
      </c>
      <c r="AL111" s="8" t="e">
        <f>#REF!+#REF!</f>
        <v>#REF!</v>
      </c>
      <c r="AM111" s="44" t="e">
        <f>AL111/SUM(AL$111,AL$113,AL$115,AL$117,AL$119)</f>
        <v>#REF!</v>
      </c>
      <c r="AN111" s="44" t="e">
        <f>AK111/AL111</f>
        <v>#REF!</v>
      </c>
      <c r="AO111" s="44" t="e">
        <f>(AL111-AK111)/AL111</f>
        <v>#REF!</v>
      </c>
    </row>
    <row r="112" spans="1:43" hidden="1" x14ac:dyDescent="0.3">
      <c r="A112" s="473"/>
      <c r="B112" s="25"/>
      <c r="C112" s="7" t="s">
        <v>151</v>
      </c>
      <c r="D112" s="3" t="e">
        <f t="shared" ref="D112:L112" si="80">(D111-Q111)/Q111</f>
        <v>#REF!</v>
      </c>
      <c r="E112" s="3" t="e">
        <f t="shared" si="80"/>
        <v>#REF!</v>
      </c>
      <c r="F112" s="3" t="e">
        <f t="shared" si="80"/>
        <v>#REF!</v>
      </c>
      <c r="G112" s="3" t="e">
        <f t="shared" si="80"/>
        <v>#REF!</v>
      </c>
      <c r="H112" s="3" t="e">
        <f t="shared" si="80"/>
        <v>#REF!</v>
      </c>
      <c r="I112" s="3" t="e">
        <f t="shared" si="80"/>
        <v>#REF!</v>
      </c>
      <c r="J112" s="3" t="e">
        <f t="shared" si="80"/>
        <v>#REF!</v>
      </c>
      <c r="K112" s="3" t="e">
        <f t="shared" si="80"/>
        <v>#REF!</v>
      </c>
      <c r="L112" s="3" t="e">
        <f t="shared" si="80"/>
        <v>#REF!</v>
      </c>
      <c r="M112" s="11"/>
      <c r="N112" s="11"/>
      <c r="O112" s="11"/>
      <c r="Q112" s="3" t="e">
        <f t="shared" ref="Q112:Y112" si="81">(Q111-AD111)/AD111</f>
        <v>#REF!</v>
      </c>
      <c r="R112" s="3" t="e">
        <f t="shared" si="81"/>
        <v>#REF!</v>
      </c>
      <c r="S112" s="3" t="e">
        <f t="shared" si="81"/>
        <v>#REF!</v>
      </c>
      <c r="T112" s="3" t="e">
        <f t="shared" si="81"/>
        <v>#REF!</v>
      </c>
      <c r="U112" s="3" t="e">
        <f t="shared" si="81"/>
        <v>#REF!</v>
      </c>
      <c r="V112" s="3" t="e">
        <f t="shared" si="81"/>
        <v>#REF!</v>
      </c>
      <c r="W112" s="3" t="e">
        <f t="shared" si="81"/>
        <v>#REF!</v>
      </c>
      <c r="X112" s="3" t="e">
        <f t="shared" si="81"/>
        <v>#REF!</v>
      </c>
      <c r="Y112" s="3" t="e">
        <f t="shared" si="81"/>
        <v>#REF!</v>
      </c>
      <c r="Z112" s="11"/>
      <c r="AA112" s="11"/>
      <c r="AB112" s="11"/>
      <c r="AD112" s="3"/>
      <c r="AE112" s="3"/>
      <c r="AF112" s="3"/>
      <c r="AG112" s="3"/>
      <c r="AH112" s="3"/>
      <c r="AI112" s="3"/>
      <c r="AJ112" s="3"/>
      <c r="AK112" s="3"/>
      <c r="AL112" s="3"/>
      <c r="AM112" s="11"/>
      <c r="AN112" s="11"/>
      <c r="AO112" s="11"/>
    </row>
    <row r="113" spans="1:41" hidden="1" x14ac:dyDescent="0.3">
      <c r="A113" s="473"/>
      <c r="B113" s="25" t="s">
        <v>39</v>
      </c>
      <c r="C113" s="7" t="s">
        <v>0</v>
      </c>
      <c r="D113" s="8" t="e">
        <f>#REF!+#REF!</f>
        <v>#REF!</v>
      </c>
      <c r="E113" s="8" t="e">
        <f>#REF!+#REF!</f>
        <v>#REF!</v>
      </c>
      <c r="F113" s="8" t="e">
        <f>#REF!+#REF!</f>
        <v>#REF!</v>
      </c>
      <c r="G113" s="8" t="e">
        <f>#REF!+#REF!</f>
        <v>#REF!</v>
      </c>
      <c r="H113" s="8" t="e">
        <f>#REF!+#REF!</f>
        <v>#REF!</v>
      </c>
      <c r="I113" s="8" t="e">
        <f>#REF!+#REF!</f>
        <v>#REF!</v>
      </c>
      <c r="J113" s="8" t="e">
        <f>#REF!+#REF!</f>
        <v>#REF!</v>
      </c>
      <c r="K113" s="8" t="e">
        <f>#REF!+#REF!</f>
        <v>#REF!</v>
      </c>
      <c r="L113" s="8" t="e">
        <f>#REF!+#REF!</f>
        <v>#REF!</v>
      </c>
      <c r="M113" s="44" t="e">
        <f>L113/SUM(L$111,L$113,L$115,L$117,L$119)</f>
        <v>#REF!</v>
      </c>
      <c r="N113" s="44" t="e">
        <f>K113/L113</f>
        <v>#REF!</v>
      </c>
      <c r="O113" s="44" t="e">
        <f>(L113-K113)/L113</f>
        <v>#REF!</v>
      </c>
      <c r="Q113" s="8" t="e">
        <f>#REF!+#REF!</f>
        <v>#REF!</v>
      </c>
      <c r="R113" s="8" t="e">
        <f>#REF!+#REF!</f>
        <v>#REF!</v>
      </c>
      <c r="S113" s="8" t="e">
        <f>#REF!+#REF!</f>
        <v>#REF!</v>
      </c>
      <c r="T113" s="8" t="e">
        <f>#REF!+#REF!</f>
        <v>#REF!</v>
      </c>
      <c r="U113" s="8" t="e">
        <f>#REF!+#REF!</f>
        <v>#REF!</v>
      </c>
      <c r="V113" s="8" t="e">
        <f>#REF!+#REF!</f>
        <v>#REF!</v>
      </c>
      <c r="W113" s="8" t="e">
        <f>#REF!+#REF!</f>
        <v>#REF!</v>
      </c>
      <c r="X113" s="8" t="e">
        <f>#REF!+#REF!</f>
        <v>#REF!</v>
      </c>
      <c r="Y113" s="8" t="e">
        <f>#REF!+#REF!</f>
        <v>#REF!</v>
      </c>
      <c r="Z113" s="44" t="e">
        <f>Y113/SUM(Y$111,Y$113,Y$115,Y$117,Y$119)</f>
        <v>#REF!</v>
      </c>
      <c r="AA113" s="44" t="e">
        <f>X113/Y113</f>
        <v>#REF!</v>
      </c>
      <c r="AB113" s="44" t="e">
        <f>(Y113-X113)/Y113</f>
        <v>#REF!</v>
      </c>
      <c r="AD113" s="8" t="e">
        <f>#REF!+#REF!</f>
        <v>#REF!</v>
      </c>
      <c r="AE113" s="8" t="e">
        <f>#REF!+#REF!</f>
        <v>#REF!</v>
      </c>
      <c r="AF113" s="8" t="e">
        <f>#REF!+#REF!</f>
        <v>#REF!</v>
      </c>
      <c r="AG113" s="8" t="e">
        <f>#REF!+#REF!</f>
        <v>#REF!</v>
      </c>
      <c r="AH113" s="8" t="e">
        <f>#REF!+#REF!</f>
        <v>#REF!</v>
      </c>
      <c r="AI113" s="8" t="e">
        <f>#REF!+#REF!</f>
        <v>#REF!</v>
      </c>
      <c r="AJ113" s="8" t="e">
        <f>#REF!+#REF!</f>
        <v>#REF!</v>
      </c>
      <c r="AK113" s="8" t="e">
        <f>#REF!+#REF!</f>
        <v>#REF!</v>
      </c>
      <c r="AL113" s="8" t="e">
        <f>#REF!+#REF!</f>
        <v>#REF!</v>
      </c>
      <c r="AM113" s="44" t="e">
        <f>AL113/SUM(AL$111,AL$113,AL$115,AL$117,AL$119)</f>
        <v>#REF!</v>
      </c>
      <c r="AN113" s="44" t="e">
        <f>AK113/AL113</f>
        <v>#REF!</v>
      </c>
      <c r="AO113" s="44" t="e">
        <f>(AL113-AK113)/AL113</f>
        <v>#REF!</v>
      </c>
    </row>
    <row r="114" spans="1:41" hidden="1" x14ac:dyDescent="0.3">
      <c r="A114" s="473"/>
      <c r="B114" s="25"/>
      <c r="C114" s="7" t="s">
        <v>151</v>
      </c>
      <c r="D114" s="3" t="e">
        <f t="shared" ref="D114:L114" si="82">(D113-Q113)/Q113</f>
        <v>#REF!</v>
      </c>
      <c r="E114" s="3" t="e">
        <f t="shared" si="82"/>
        <v>#REF!</v>
      </c>
      <c r="F114" s="3" t="e">
        <f t="shared" si="82"/>
        <v>#REF!</v>
      </c>
      <c r="G114" s="3" t="e">
        <f t="shared" si="82"/>
        <v>#REF!</v>
      </c>
      <c r="H114" s="3" t="e">
        <f t="shared" si="82"/>
        <v>#REF!</v>
      </c>
      <c r="I114" s="3" t="e">
        <f t="shared" si="82"/>
        <v>#REF!</v>
      </c>
      <c r="J114" s="3" t="e">
        <f t="shared" si="82"/>
        <v>#REF!</v>
      </c>
      <c r="K114" s="3" t="e">
        <f t="shared" si="82"/>
        <v>#REF!</v>
      </c>
      <c r="L114" s="3" t="e">
        <f t="shared" si="82"/>
        <v>#REF!</v>
      </c>
      <c r="M114" s="11"/>
      <c r="N114" s="11"/>
      <c r="O114" s="11"/>
      <c r="Q114" s="3" t="e">
        <f t="shared" ref="Q114:Y114" si="83">(Q113-AD113)/AD113</f>
        <v>#REF!</v>
      </c>
      <c r="R114" s="3" t="e">
        <f t="shared" si="83"/>
        <v>#REF!</v>
      </c>
      <c r="S114" s="3" t="e">
        <f t="shared" si="83"/>
        <v>#REF!</v>
      </c>
      <c r="T114" s="3" t="e">
        <f t="shared" si="83"/>
        <v>#REF!</v>
      </c>
      <c r="U114" s="3" t="e">
        <f t="shared" si="83"/>
        <v>#REF!</v>
      </c>
      <c r="V114" s="3" t="e">
        <f t="shared" si="83"/>
        <v>#REF!</v>
      </c>
      <c r="W114" s="3" t="e">
        <f t="shared" si="83"/>
        <v>#REF!</v>
      </c>
      <c r="X114" s="3" t="e">
        <f t="shared" si="83"/>
        <v>#REF!</v>
      </c>
      <c r="Y114" s="3" t="e">
        <f t="shared" si="83"/>
        <v>#REF!</v>
      </c>
      <c r="Z114" s="11"/>
      <c r="AA114" s="11"/>
      <c r="AB114" s="11"/>
      <c r="AD114" s="3"/>
      <c r="AE114" s="3"/>
      <c r="AF114" s="3"/>
      <c r="AG114" s="3"/>
      <c r="AH114" s="3"/>
      <c r="AI114" s="3"/>
      <c r="AJ114" s="3"/>
      <c r="AK114" s="3"/>
      <c r="AL114" s="3"/>
      <c r="AM114" s="11"/>
      <c r="AN114" s="11"/>
      <c r="AO114" s="11"/>
    </row>
    <row r="115" spans="1:41" hidden="1" x14ac:dyDescent="0.3">
      <c r="A115" s="473"/>
      <c r="B115" s="25" t="s">
        <v>40</v>
      </c>
      <c r="C115" s="7" t="s">
        <v>0</v>
      </c>
      <c r="D115" s="8" t="e">
        <f>#REF!+#REF!</f>
        <v>#REF!</v>
      </c>
      <c r="E115" s="8" t="e">
        <f>#REF!+#REF!</f>
        <v>#REF!</v>
      </c>
      <c r="F115" s="8" t="e">
        <f>#REF!+#REF!</f>
        <v>#REF!</v>
      </c>
      <c r="G115" s="8" t="e">
        <f>#REF!+#REF!</f>
        <v>#REF!</v>
      </c>
      <c r="H115" s="8" t="e">
        <f>#REF!+#REF!</f>
        <v>#REF!</v>
      </c>
      <c r="I115" s="8" t="e">
        <f>#REF!+#REF!</f>
        <v>#REF!</v>
      </c>
      <c r="J115" s="8" t="e">
        <f>#REF!+#REF!</f>
        <v>#REF!</v>
      </c>
      <c r="K115" s="8" t="e">
        <f>#REF!+#REF!</f>
        <v>#REF!</v>
      </c>
      <c r="L115" s="8" t="e">
        <f>#REF!+#REF!</f>
        <v>#REF!</v>
      </c>
      <c r="M115" s="44" t="e">
        <f>L115/SUM(L$111,L$113,L$115,L$117,L$119)</f>
        <v>#REF!</v>
      </c>
      <c r="N115" s="44" t="e">
        <f>K115/L115</f>
        <v>#REF!</v>
      </c>
      <c r="O115" s="44" t="e">
        <f>(L115-K115)/L115</f>
        <v>#REF!</v>
      </c>
      <c r="Q115" s="8" t="e">
        <f>#REF!+#REF!</f>
        <v>#REF!</v>
      </c>
      <c r="R115" s="8" t="e">
        <f>#REF!+#REF!</f>
        <v>#REF!</v>
      </c>
      <c r="S115" s="8" t="e">
        <f>#REF!+#REF!</f>
        <v>#REF!</v>
      </c>
      <c r="T115" s="8" t="e">
        <f>#REF!+#REF!</f>
        <v>#REF!</v>
      </c>
      <c r="U115" s="8" t="e">
        <f>#REF!+#REF!</f>
        <v>#REF!</v>
      </c>
      <c r="V115" s="8" t="e">
        <f>#REF!+#REF!</f>
        <v>#REF!</v>
      </c>
      <c r="W115" s="8" t="e">
        <f>#REF!+#REF!</f>
        <v>#REF!</v>
      </c>
      <c r="X115" s="8" t="e">
        <f>#REF!+#REF!</f>
        <v>#REF!</v>
      </c>
      <c r="Y115" s="8" t="e">
        <f>#REF!+#REF!</f>
        <v>#REF!</v>
      </c>
      <c r="Z115" s="44" t="e">
        <f>Y115/SUM(Y$111,Y$113,Y$115,Y$117,Y$119)</f>
        <v>#REF!</v>
      </c>
      <c r="AA115" s="44" t="e">
        <f>X115/Y115</f>
        <v>#REF!</v>
      </c>
      <c r="AB115" s="44" t="e">
        <f>(Y115-X115)/Y115</f>
        <v>#REF!</v>
      </c>
      <c r="AD115" s="8" t="e">
        <f>#REF!+#REF!</f>
        <v>#REF!</v>
      </c>
      <c r="AE115" s="8" t="e">
        <f>#REF!+#REF!</f>
        <v>#REF!</v>
      </c>
      <c r="AF115" s="8" t="e">
        <f>#REF!+#REF!</f>
        <v>#REF!</v>
      </c>
      <c r="AG115" s="8" t="e">
        <f>#REF!+#REF!</f>
        <v>#REF!</v>
      </c>
      <c r="AH115" s="8" t="e">
        <f>#REF!+#REF!</f>
        <v>#REF!</v>
      </c>
      <c r="AI115" s="8" t="e">
        <f>#REF!+#REF!</f>
        <v>#REF!</v>
      </c>
      <c r="AJ115" s="8" t="e">
        <f>#REF!+#REF!</f>
        <v>#REF!</v>
      </c>
      <c r="AK115" s="8" t="e">
        <f>#REF!+#REF!</f>
        <v>#REF!</v>
      </c>
      <c r="AL115" s="8" t="e">
        <f>#REF!+#REF!</f>
        <v>#REF!</v>
      </c>
      <c r="AM115" s="44" t="e">
        <f>AL115/SUM(AL$111,AL$113,AL$115,AL$117,AL$119)</f>
        <v>#REF!</v>
      </c>
      <c r="AN115" s="44" t="e">
        <f>AK115/AL115</f>
        <v>#REF!</v>
      </c>
      <c r="AO115" s="44" t="e">
        <f>(AL115-AK115)/AL115</f>
        <v>#REF!</v>
      </c>
    </row>
    <row r="116" spans="1:41" hidden="1" x14ac:dyDescent="0.3">
      <c r="A116" s="473"/>
      <c r="B116" s="25"/>
      <c r="C116" s="7" t="s">
        <v>151</v>
      </c>
      <c r="D116" s="3" t="e">
        <f t="shared" ref="D116:L116" si="84">(D115-Q115)/Q115</f>
        <v>#REF!</v>
      </c>
      <c r="E116" s="3" t="e">
        <f t="shared" si="84"/>
        <v>#REF!</v>
      </c>
      <c r="F116" s="3" t="e">
        <f t="shared" si="84"/>
        <v>#REF!</v>
      </c>
      <c r="G116" s="3" t="e">
        <f t="shared" si="84"/>
        <v>#REF!</v>
      </c>
      <c r="H116" s="3" t="e">
        <f t="shared" si="84"/>
        <v>#REF!</v>
      </c>
      <c r="I116" s="3" t="e">
        <f t="shared" si="84"/>
        <v>#REF!</v>
      </c>
      <c r="J116" s="3" t="e">
        <f t="shared" si="84"/>
        <v>#REF!</v>
      </c>
      <c r="K116" s="3" t="e">
        <f t="shared" si="84"/>
        <v>#REF!</v>
      </c>
      <c r="L116" s="3" t="e">
        <f t="shared" si="84"/>
        <v>#REF!</v>
      </c>
      <c r="M116" s="11"/>
      <c r="N116" s="11"/>
      <c r="O116" s="11"/>
      <c r="Q116" s="3" t="e">
        <f t="shared" ref="Q116:Y116" si="85">(Q115-AD115)/AD115</f>
        <v>#REF!</v>
      </c>
      <c r="R116" s="3" t="e">
        <f t="shared" si="85"/>
        <v>#REF!</v>
      </c>
      <c r="S116" s="3" t="e">
        <f t="shared" si="85"/>
        <v>#REF!</v>
      </c>
      <c r="T116" s="3" t="e">
        <f t="shared" si="85"/>
        <v>#REF!</v>
      </c>
      <c r="U116" s="3" t="e">
        <f t="shared" si="85"/>
        <v>#REF!</v>
      </c>
      <c r="V116" s="3" t="e">
        <f t="shared" si="85"/>
        <v>#REF!</v>
      </c>
      <c r="W116" s="3" t="e">
        <f t="shared" si="85"/>
        <v>#REF!</v>
      </c>
      <c r="X116" s="3" t="e">
        <f t="shared" si="85"/>
        <v>#REF!</v>
      </c>
      <c r="Y116" s="3" t="e">
        <f t="shared" si="85"/>
        <v>#REF!</v>
      </c>
      <c r="Z116" s="11"/>
      <c r="AA116" s="11"/>
      <c r="AB116" s="11"/>
      <c r="AD116" s="3"/>
      <c r="AE116" s="3"/>
      <c r="AF116" s="3"/>
      <c r="AG116" s="3"/>
      <c r="AH116" s="3"/>
      <c r="AI116" s="3"/>
      <c r="AJ116" s="3"/>
      <c r="AK116" s="3"/>
      <c r="AL116" s="3"/>
      <c r="AM116" s="11"/>
      <c r="AN116" s="11"/>
      <c r="AO116" s="11"/>
    </row>
    <row r="117" spans="1:41" hidden="1" x14ac:dyDescent="0.3">
      <c r="A117" s="473"/>
      <c r="B117" s="25" t="s">
        <v>41</v>
      </c>
      <c r="C117" s="7" t="s">
        <v>0</v>
      </c>
      <c r="D117" s="8" t="e">
        <f>#REF!+#REF!</f>
        <v>#REF!</v>
      </c>
      <c r="E117" s="8" t="e">
        <f>#REF!+#REF!</f>
        <v>#REF!</v>
      </c>
      <c r="F117" s="8" t="e">
        <f>#REF!+#REF!</f>
        <v>#REF!</v>
      </c>
      <c r="G117" s="8" t="e">
        <f>#REF!+#REF!</f>
        <v>#REF!</v>
      </c>
      <c r="H117" s="8" t="e">
        <f>#REF!+#REF!</f>
        <v>#REF!</v>
      </c>
      <c r="I117" s="8" t="e">
        <f>#REF!+#REF!</f>
        <v>#REF!</v>
      </c>
      <c r="J117" s="8" t="e">
        <f>#REF!+#REF!</f>
        <v>#REF!</v>
      </c>
      <c r="K117" s="8" t="e">
        <f>#REF!+#REF!</f>
        <v>#REF!</v>
      </c>
      <c r="L117" s="8" t="e">
        <f>#REF!+#REF!</f>
        <v>#REF!</v>
      </c>
      <c r="M117" s="44" t="e">
        <f>L117/SUM(L$111,L$113,L$115,L$117,L$119)</f>
        <v>#REF!</v>
      </c>
      <c r="N117" s="44" t="e">
        <f>K117/L117</f>
        <v>#REF!</v>
      </c>
      <c r="O117" s="44" t="e">
        <f>(L117-K117)/L117</f>
        <v>#REF!</v>
      </c>
      <c r="Q117" s="8" t="e">
        <f>#REF!+#REF!</f>
        <v>#REF!</v>
      </c>
      <c r="R117" s="8" t="e">
        <f>#REF!+#REF!</f>
        <v>#REF!</v>
      </c>
      <c r="S117" s="8" t="e">
        <f>#REF!+#REF!</f>
        <v>#REF!</v>
      </c>
      <c r="T117" s="8" t="e">
        <f>#REF!+#REF!</f>
        <v>#REF!</v>
      </c>
      <c r="U117" s="8" t="e">
        <f>#REF!+#REF!</f>
        <v>#REF!</v>
      </c>
      <c r="V117" s="8" t="e">
        <f>#REF!+#REF!</f>
        <v>#REF!</v>
      </c>
      <c r="W117" s="8" t="e">
        <f>#REF!+#REF!</f>
        <v>#REF!</v>
      </c>
      <c r="X117" s="8" t="e">
        <f>#REF!+#REF!</f>
        <v>#REF!</v>
      </c>
      <c r="Y117" s="8" t="e">
        <f>#REF!+#REF!</f>
        <v>#REF!</v>
      </c>
      <c r="Z117" s="44" t="e">
        <f>Y117/SUM(Y$111,Y$113,Y$115,Y$117,Y$119)</f>
        <v>#REF!</v>
      </c>
      <c r="AA117" s="44" t="e">
        <f>X117/Y117</f>
        <v>#REF!</v>
      </c>
      <c r="AB117" s="44" t="e">
        <f>(Y117-X117)/Y117</f>
        <v>#REF!</v>
      </c>
      <c r="AD117" s="8" t="e">
        <f>#REF!+#REF!</f>
        <v>#REF!</v>
      </c>
      <c r="AE117" s="8" t="e">
        <f>#REF!+#REF!</f>
        <v>#REF!</v>
      </c>
      <c r="AF117" s="8" t="e">
        <f>#REF!+#REF!</f>
        <v>#REF!</v>
      </c>
      <c r="AG117" s="8" t="e">
        <f>#REF!+#REF!</f>
        <v>#REF!</v>
      </c>
      <c r="AH117" s="8" t="e">
        <f>#REF!+#REF!</f>
        <v>#REF!</v>
      </c>
      <c r="AI117" s="8" t="e">
        <f>#REF!+#REF!</f>
        <v>#REF!</v>
      </c>
      <c r="AJ117" s="8" t="e">
        <f>#REF!+#REF!</f>
        <v>#REF!</v>
      </c>
      <c r="AK117" s="8" t="e">
        <f>#REF!+#REF!</f>
        <v>#REF!</v>
      </c>
      <c r="AL117" s="8" t="e">
        <f>#REF!+#REF!</f>
        <v>#REF!</v>
      </c>
      <c r="AM117" s="44" t="e">
        <f>AL117/SUM(AL$111,AL$113,AL$115,AL$117,AL$119)</f>
        <v>#REF!</v>
      </c>
      <c r="AN117" s="44" t="e">
        <f>AK117/AL117</f>
        <v>#REF!</v>
      </c>
      <c r="AO117" s="44" t="e">
        <f>(AL117-AK117)/AL117</f>
        <v>#REF!</v>
      </c>
    </row>
    <row r="118" spans="1:41" hidden="1" x14ac:dyDescent="0.3">
      <c r="A118" s="473"/>
      <c r="B118" s="25"/>
      <c r="C118" s="7" t="s">
        <v>152</v>
      </c>
      <c r="D118" s="3" t="e">
        <f t="shared" ref="D118:L118" si="86">(D117-Q117)/Q117</f>
        <v>#REF!</v>
      </c>
      <c r="E118" s="3" t="e">
        <f t="shared" si="86"/>
        <v>#REF!</v>
      </c>
      <c r="F118" s="3" t="e">
        <f t="shared" si="86"/>
        <v>#REF!</v>
      </c>
      <c r="G118" s="3" t="e">
        <f t="shared" si="86"/>
        <v>#REF!</v>
      </c>
      <c r="H118" s="3" t="e">
        <f t="shared" si="86"/>
        <v>#REF!</v>
      </c>
      <c r="I118" s="3" t="e">
        <f t="shared" si="86"/>
        <v>#REF!</v>
      </c>
      <c r="J118" s="3" t="e">
        <f t="shared" si="86"/>
        <v>#REF!</v>
      </c>
      <c r="K118" s="3" t="e">
        <f t="shared" si="86"/>
        <v>#REF!</v>
      </c>
      <c r="L118" s="3" t="e">
        <f t="shared" si="86"/>
        <v>#REF!</v>
      </c>
      <c r="M118" s="11"/>
      <c r="N118" s="11"/>
      <c r="O118" s="11"/>
      <c r="Q118" s="3" t="e">
        <f t="shared" ref="Q118:Y118" si="87">(Q117-AD117)/AD117</f>
        <v>#REF!</v>
      </c>
      <c r="R118" s="3" t="e">
        <f t="shared" si="87"/>
        <v>#REF!</v>
      </c>
      <c r="S118" s="3" t="e">
        <f t="shared" si="87"/>
        <v>#REF!</v>
      </c>
      <c r="T118" s="3" t="e">
        <f t="shared" si="87"/>
        <v>#REF!</v>
      </c>
      <c r="U118" s="3" t="e">
        <f t="shared" si="87"/>
        <v>#REF!</v>
      </c>
      <c r="V118" s="3" t="e">
        <f t="shared" si="87"/>
        <v>#REF!</v>
      </c>
      <c r="W118" s="3" t="e">
        <f t="shared" si="87"/>
        <v>#REF!</v>
      </c>
      <c r="X118" s="3" t="e">
        <f t="shared" si="87"/>
        <v>#REF!</v>
      </c>
      <c r="Y118" s="3" t="e">
        <f t="shared" si="87"/>
        <v>#REF!</v>
      </c>
      <c r="Z118" s="11"/>
      <c r="AA118" s="11"/>
      <c r="AB118" s="11"/>
      <c r="AD118" s="3"/>
      <c r="AE118" s="3"/>
      <c r="AF118" s="3"/>
      <c r="AG118" s="3"/>
      <c r="AH118" s="3"/>
      <c r="AI118" s="3"/>
      <c r="AJ118" s="3"/>
      <c r="AK118" s="3"/>
      <c r="AL118" s="3"/>
      <c r="AM118" s="11"/>
      <c r="AN118" s="11"/>
      <c r="AO118" s="11"/>
    </row>
    <row r="119" spans="1:41" hidden="1" x14ac:dyDescent="0.3">
      <c r="A119" s="473"/>
      <c r="B119" s="25" t="s">
        <v>76</v>
      </c>
      <c r="C119" s="7" t="s">
        <v>0</v>
      </c>
      <c r="D119" s="8" t="e">
        <f>#REF!+#REF!</f>
        <v>#REF!</v>
      </c>
      <c r="E119" s="8" t="e">
        <f>#REF!+#REF!</f>
        <v>#REF!</v>
      </c>
      <c r="F119" s="8" t="e">
        <f>#REF!+#REF!</f>
        <v>#REF!</v>
      </c>
      <c r="G119" s="8" t="e">
        <f>#REF!+#REF!</f>
        <v>#REF!</v>
      </c>
      <c r="H119" s="8" t="e">
        <f>#REF!+#REF!</f>
        <v>#REF!</v>
      </c>
      <c r="I119" s="8" t="e">
        <f>#REF!+#REF!</f>
        <v>#REF!</v>
      </c>
      <c r="J119" s="8" t="e">
        <f>#REF!+#REF!</f>
        <v>#REF!</v>
      </c>
      <c r="K119" s="8" t="e">
        <f>#REF!+#REF!</f>
        <v>#REF!</v>
      </c>
      <c r="L119" s="8" t="e">
        <f>#REF!+#REF!</f>
        <v>#REF!</v>
      </c>
      <c r="M119" s="44" t="e">
        <f>L119/SUM(L$111,L$113,L$115,L$117,L$119)</f>
        <v>#REF!</v>
      </c>
      <c r="N119" s="44" t="e">
        <f>K119/L119</f>
        <v>#REF!</v>
      </c>
      <c r="O119" s="44" t="e">
        <f>(L119-K119)/L119</f>
        <v>#REF!</v>
      </c>
      <c r="Q119" s="8" t="e">
        <f>#REF!+#REF!</f>
        <v>#REF!</v>
      </c>
      <c r="R119" s="8" t="e">
        <f>#REF!+#REF!</f>
        <v>#REF!</v>
      </c>
      <c r="S119" s="8" t="e">
        <f>#REF!+#REF!</f>
        <v>#REF!</v>
      </c>
      <c r="T119" s="8" t="e">
        <f>#REF!+#REF!</f>
        <v>#REF!</v>
      </c>
      <c r="U119" s="8" t="e">
        <f>#REF!+#REF!</f>
        <v>#REF!</v>
      </c>
      <c r="V119" s="8" t="e">
        <f>#REF!+#REF!</f>
        <v>#REF!</v>
      </c>
      <c r="W119" s="8" t="e">
        <f>#REF!+#REF!</f>
        <v>#REF!</v>
      </c>
      <c r="X119" s="8" t="e">
        <f>#REF!+#REF!</f>
        <v>#REF!</v>
      </c>
      <c r="Y119" s="8" t="e">
        <f>#REF!+#REF!</f>
        <v>#REF!</v>
      </c>
      <c r="Z119" s="44" t="e">
        <f>Y119/SUM(Y$111,Y$113,Y$115,Y$117,Y$119)</f>
        <v>#REF!</v>
      </c>
      <c r="AA119" s="44" t="e">
        <f>X119/Y119</f>
        <v>#REF!</v>
      </c>
      <c r="AB119" s="44" t="e">
        <f>(Y119-X119)/Y119</f>
        <v>#REF!</v>
      </c>
      <c r="AD119" s="8" t="e">
        <f>#REF!+#REF!</f>
        <v>#REF!</v>
      </c>
      <c r="AE119" s="8" t="e">
        <f>#REF!+#REF!</f>
        <v>#REF!</v>
      </c>
      <c r="AF119" s="8" t="e">
        <f>#REF!+#REF!</f>
        <v>#REF!</v>
      </c>
      <c r="AG119" s="8" t="e">
        <f>#REF!+#REF!</f>
        <v>#REF!</v>
      </c>
      <c r="AH119" s="8" t="e">
        <f>#REF!+#REF!</f>
        <v>#REF!</v>
      </c>
      <c r="AI119" s="8" t="e">
        <f>#REF!+#REF!</f>
        <v>#REF!</v>
      </c>
      <c r="AJ119" s="8" t="e">
        <f>#REF!+#REF!</f>
        <v>#REF!</v>
      </c>
      <c r="AK119" s="8" t="e">
        <f>#REF!+#REF!</f>
        <v>#REF!</v>
      </c>
      <c r="AL119" s="8" t="e">
        <f>#REF!+#REF!</f>
        <v>#REF!</v>
      </c>
      <c r="AM119" s="44" t="e">
        <f>AL119/SUM(AL$111,AL$113,AL$115,AL$117,AL$119)</f>
        <v>#REF!</v>
      </c>
      <c r="AN119" s="44" t="e">
        <f>AK119/AL119</f>
        <v>#REF!</v>
      </c>
      <c r="AO119" s="44" t="e">
        <f>(AL119-AK119)/AL119</f>
        <v>#REF!</v>
      </c>
    </row>
    <row r="120" spans="1:41" hidden="1" x14ac:dyDescent="0.3">
      <c r="A120" s="473"/>
      <c r="B120" s="25"/>
      <c r="C120" s="7" t="s">
        <v>151</v>
      </c>
      <c r="D120" s="3" t="e">
        <f t="shared" ref="D120:L120" si="88">(D119-Q119)/Q119</f>
        <v>#REF!</v>
      </c>
      <c r="E120" s="3" t="e">
        <f t="shared" si="88"/>
        <v>#REF!</v>
      </c>
      <c r="F120" s="3" t="e">
        <f t="shared" si="88"/>
        <v>#REF!</v>
      </c>
      <c r="G120" s="3" t="e">
        <f t="shared" si="88"/>
        <v>#REF!</v>
      </c>
      <c r="H120" s="3" t="e">
        <f t="shared" si="88"/>
        <v>#REF!</v>
      </c>
      <c r="I120" s="3" t="e">
        <f t="shared" si="88"/>
        <v>#REF!</v>
      </c>
      <c r="J120" s="3" t="e">
        <f t="shared" si="88"/>
        <v>#REF!</v>
      </c>
      <c r="K120" s="3" t="e">
        <f t="shared" si="88"/>
        <v>#REF!</v>
      </c>
      <c r="L120" s="3" t="e">
        <f t="shared" si="88"/>
        <v>#REF!</v>
      </c>
      <c r="M120" s="11"/>
      <c r="N120" s="11"/>
      <c r="O120" s="11"/>
      <c r="Q120" s="3" t="e">
        <f t="shared" ref="Q120:Y120" si="89">(Q119-AD119)/AD119</f>
        <v>#REF!</v>
      </c>
      <c r="R120" s="3" t="e">
        <f t="shared" si="89"/>
        <v>#REF!</v>
      </c>
      <c r="S120" s="3" t="e">
        <f t="shared" si="89"/>
        <v>#REF!</v>
      </c>
      <c r="T120" s="3" t="e">
        <f t="shared" si="89"/>
        <v>#REF!</v>
      </c>
      <c r="U120" s="3" t="e">
        <f t="shared" si="89"/>
        <v>#REF!</v>
      </c>
      <c r="V120" s="3" t="e">
        <f t="shared" si="89"/>
        <v>#REF!</v>
      </c>
      <c r="W120" s="3" t="e">
        <f t="shared" si="89"/>
        <v>#REF!</v>
      </c>
      <c r="X120" s="3" t="e">
        <f t="shared" si="89"/>
        <v>#REF!</v>
      </c>
      <c r="Y120" s="3" t="e">
        <f t="shared" si="89"/>
        <v>#REF!</v>
      </c>
      <c r="Z120" s="11"/>
      <c r="AA120" s="11"/>
      <c r="AB120" s="11"/>
      <c r="AD120" s="3"/>
      <c r="AE120" s="3"/>
      <c r="AF120" s="3"/>
      <c r="AG120" s="3"/>
      <c r="AH120" s="3"/>
      <c r="AI120" s="3"/>
      <c r="AJ120" s="3"/>
      <c r="AK120" s="3"/>
      <c r="AL120" s="3"/>
      <c r="AM120" s="11"/>
      <c r="AN120" s="11"/>
      <c r="AO120" s="11"/>
    </row>
    <row r="121" spans="1:41" hidden="1" x14ac:dyDescent="0.3">
      <c r="A121" s="473" t="s">
        <v>255</v>
      </c>
      <c r="B121" s="25" t="s">
        <v>38</v>
      </c>
      <c r="C121" s="7" t="s">
        <v>0</v>
      </c>
      <c r="D121" s="8" t="e">
        <f>#REF!+#REF!</f>
        <v>#REF!</v>
      </c>
      <c r="E121" s="8" t="e">
        <f>#REF!+#REF!</f>
        <v>#REF!</v>
      </c>
      <c r="F121" s="8" t="e">
        <f>#REF!+#REF!</f>
        <v>#REF!</v>
      </c>
      <c r="G121" s="8" t="e">
        <f>#REF!+#REF!</f>
        <v>#REF!</v>
      </c>
      <c r="H121" s="8" t="e">
        <f>#REF!+#REF!</f>
        <v>#REF!</v>
      </c>
      <c r="I121" s="8" t="e">
        <f>#REF!+#REF!</f>
        <v>#REF!</v>
      </c>
      <c r="J121" s="8" t="e">
        <f>#REF!+#REF!</f>
        <v>#REF!</v>
      </c>
      <c r="K121" s="8" t="e">
        <f>#REF!+#REF!</f>
        <v>#REF!</v>
      </c>
      <c r="L121" s="8" t="e">
        <f>#REF!+#REF!</f>
        <v>#REF!</v>
      </c>
      <c r="M121" s="44" t="e">
        <f>L121/SUM(L$121,L$123,L$125,L$127,L$129)</f>
        <v>#REF!</v>
      </c>
      <c r="N121" s="44" t="e">
        <f>K121/L121</f>
        <v>#REF!</v>
      </c>
      <c r="O121" s="44" t="e">
        <f>(L121-K121)/L121</f>
        <v>#REF!</v>
      </c>
      <c r="Q121" s="8" t="e">
        <f>#REF!+#REF!</f>
        <v>#REF!</v>
      </c>
      <c r="R121" s="8" t="e">
        <f>#REF!+#REF!</f>
        <v>#REF!</v>
      </c>
      <c r="S121" s="8" t="e">
        <f>#REF!+#REF!</f>
        <v>#REF!</v>
      </c>
      <c r="T121" s="8" t="e">
        <f>#REF!+#REF!</f>
        <v>#REF!</v>
      </c>
      <c r="U121" s="8" t="e">
        <f>#REF!+#REF!</f>
        <v>#REF!</v>
      </c>
      <c r="V121" s="8" t="e">
        <f>#REF!+#REF!</f>
        <v>#REF!</v>
      </c>
      <c r="W121" s="8" t="e">
        <f>#REF!+#REF!</f>
        <v>#REF!</v>
      </c>
      <c r="X121" s="8" t="e">
        <f>#REF!+#REF!</f>
        <v>#REF!</v>
      </c>
      <c r="Y121" s="8" t="e">
        <f>#REF!+#REF!</f>
        <v>#REF!</v>
      </c>
      <c r="Z121" s="44" t="e">
        <f>Y121/SUM(Y$121,Y$123,Y$125,Y$127,Y$129)</f>
        <v>#REF!</v>
      </c>
      <c r="AA121" s="44" t="e">
        <f>X121/Y121</f>
        <v>#REF!</v>
      </c>
      <c r="AB121" s="44" t="e">
        <f>(Y121-X121)/Y121</f>
        <v>#REF!</v>
      </c>
      <c r="AD121" s="8" t="e">
        <f>#REF!+#REF!</f>
        <v>#REF!</v>
      </c>
      <c r="AE121" s="8" t="e">
        <f>#REF!+#REF!</f>
        <v>#REF!</v>
      </c>
      <c r="AF121" s="8" t="e">
        <f>#REF!+#REF!</f>
        <v>#REF!</v>
      </c>
      <c r="AG121" s="8" t="e">
        <f>#REF!+#REF!</f>
        <v>#REF!</v>
      </c>
      <c r="AH121" s="8" t="e">
        <f>#REF!+#REF!</f>
        <v>#REF!</v>
      </c>
      <c r="AI121" s="8" t="e">
        <f>#REF!+#REF!</f>
        <v>#REF!</v>
      </c>
      <c r="AJ121" s="8" t="e">
        <f>#REF!+#REF!</f>
        <v>#REF!</v>
      </c>
      <c r="AK121" s="8" t="e">
        <f>#REF!+#REF!</f>
        <v>#REF!</v>
      </c>
      <c r="AL121" s="8" t="e">
        <f>#REF!+#REF!</f>
        <v>#REF!</v>
      </c>
      <c r="AM121" s="44" t="e">
        <f>AL121/SUM(AL$121,AL$123,AL$125,AL$127,AL$129)</f>
        <v>#REF!</v>
      </c>
      <c r="AN121" s="44" t="e">
        <f>AK121/AL121</f>
        <v>#REF!</v>
      </c>
      <c r="AO121" s="44" t="e">
        <f>(AL121-AK121)/AL121</f>
        <v>#REF!</v>
      </c>
    </row>
    <row r="122" spans="1:41" hidden="1" x14ac:dyDescent="0.3">
      <c r="A122" s="473"/>
      <c r="B122" s="25"/>
      <c r="C122" s="7" t="s">
        <v>151</v>
      </c>
      <c r="D122" s="3" t="e">
        <f t="shared" ref="D122:L122" si="90">(D121-Q121)/Q121</f>
        <v>#REF!</v>
      </c>
      <c r="E122" s="3" t="e">
        <f t="shared" si="90"/>
        <v>#REF!</v>
      </c>
      <c r="F122" s="3" t="e">
        <f t="shared" si="90"/>
        <v>#REF!</v>
      </c>
      <c r="G122" s="3" t="e">
        <f t="shared" si="90"/>
        <v>#REF!</v>
      </c>
      <c r="H122" s="3" t="e">
        <f t="shared" si="90"/>
        <v>#REF!</v>
      </c>
      <c r="I122" s="3" t="e">
        <f t="shared" si="90"/>
        <v>#REF!</v>
      </c>
      <c r="J122" s="3" t="e">
        <f t="shared" si="90"/>
        <v>#REF!</v>
      </c>
      <c r="K122" s="3" t="e">
        <f t="shared" si="90"/>
        <v>#REF!</v>
      </c>
      <c r="L122" s="3" t="e">
        <f t="shared" si="90"/>
        <v>#REF!</v>
      </c>
      <c r="M122" s="11"/>
      <c r="N122" s="11"/>
      <c r="O122" s="11"/>
      <c r="Q122" s="3" t="e">
        <f t="shared" ref="Q122:Y122" si="91">(Q121-AD121)/AD121</f>
        <v>#REF!</v>
      </c>
      <c r="R122" s="3" t="e">
        <f t="shared" si="91"/>
        <v>#REF!</v>
      </c>
      <c r="S122" s="3" t="e">
        <f t="shared" si="91"/>
        <v>#REF!</v>
      </c>
      <c r="T122" s="3" t="e">
        <f t="shared" si="91"/>
        <v>#REF!</v>
      </c>
      <c r="U122" s="3" t="e">
        <f t="shared" si="91"/>
        <v>#REF!</v>
      </c>
      <c r="V122" s="3" t="e">
        <f t="shared" si="91"/>
        <v>#REF!</v>
      </c>
      <c r="W122" s="3" t="e">
        <f t="shared" si="91"/>
        <v>#REF!</v>
      </c>
      <c r="X122" s="3" t="e">
        <f t="shared" si="91"/>
        <v>#REF!</v>
      </c>
      <c r="Y122" s="3" t="e">
        <f t="shared" si="91"/>
        <v>#REF!</v>
      </c>
      <c r="Z122" s="11"/>
      <c r="AA122" s="11"/>
      <c r="AB122" s="11"/>
      <c r="AD122" s="3"/>
      <c r="AE122" s="3"/>
      <c r="AF122" s="3"/>
      <c r="AG122" s="3"/>
      <c r="AH122" s="3"/>
      <c r="AI122" s="3"/>
      <c r="AJ122" s="3"/>
      <c r="AK122" s="3"/>
      <c r="AL122" s="3"/>
      <c r="AM122" s="11"/>
      <c r="AN122" s="11"/>
      <c r="AO122" s="11"/>
    </row>
    <row r="123" spans="1:41" hidden="1" x14ac:dyDescent="0.3">
      <c r="A123" s="473"/>
      <c r="B123" s="25" t="s">
        <v>39</v>
      </c>
      <c r="C123" s="7" t="s">
        <v>0</v>
      </c>
      <c r="D123" s="8" t="e">
        <f>#REF!+#REF!</f>
        <v>#REF!</v>
      </c>
      <c r="E123" s="8" t="e">
        <f>#REF!+#REF!</f>
        <v>#REF!</v>
      </c>
      <c r="F123" s="8" t="e">
        <f>#REF!+#REF!</f>
        <v>#REF!</v>
      </c>
      <c r="G123" s="8" t="e">
        <f>#REF!+#REF!</f>
        <v>#REF!</v>
      </c>
      <c r="H123" s="8" t="e">
        <f>#REF!+#REF!</f>
        <v>#REF!</v>
      </c>
      <c r="I123" s="8" t="e">
        <f>#REF!+#REF!</f>
        <v>#REF!</v>
      </c>
      <c r="J123" s="8" t="e">
        <f>#REF!+#REF!</f>
        <v>#REF!</v>
      </c>
      <c r="K123" s="8" t="e">
        <f>#REF!+#REF!</f>
        <v>#REF!</v>
      </c>
      <c r="L123" s="8" t="e">
        <f>#REF!+#REF!</f>
        <v>#REF!</v>
      </c>
      <c r="M123" s="44" t="e">
        <f>L123/SUM(L$121,L$123,L$125,L$127,L$129)</f>
        <v>#REF!</v>
      </c>
      <c r="N123" s="44" t="e">
        <f>K123/L123</f>
        <v>#REF!</v>
      </c>
      <c r="O123" s="44" t="e">
        <f>(L123-K123)/L123</f>
        <v>#REF!</v>
      </c>
      <c r="Q123" s="8" t="e">
        <f>#REF!+#REF!</f>
        <v>#REF!</v>
      </c>
      <c r="R123" s="8" t="e">
        <f>#REF!+#REF!</f>
        <v>#REF!</v>
      </c>
      <c r="S123" s="8" t="e">
        <f>#REF!+#REF!</f>
        <v>#REF!</v>
      </c>
      <c r="T123" s="8" t="e">
        <f>#REF!+#REF!</f>
        <v>#REF!</v>
      </c>
      <c r="U123" s="8" t="e">
        <f>#REF!+#REF!</f>
        <v>#REF!</v>
      </c>
      <c r="V123" s="8" t="e">
        <f>#REF!+#REF!</f>
        <v>#REF!</v>
      </c>
      <c r="W123" s="8" t="e">
        <f>#REF!+#REF!</f>
        <v>#REF!</v>
      </c>
      <c r="X123" s="8" t="e">
        <f>#REF!+#REF!</f>
        <v>#REF!</v>
      </c>
      <c r="Y123" s="8" t="e">
        <f>#REF!+#REF!</f>
        <v>#REF!</v>
      </c>
      <c r="Z123" s="44" t="e">
        <f>Y123/SUM(Y$121,Y$123,Y$125,Y$127,Y$129)</f>
        <v>#REF!</v>
      </c>
      <c r="AA123" s="44" t="e">
        <f>X123/Y123</f>
        <v>#REF!</v>
      </c>
      <c r="AB123" s="44" t="e">
        <f>(Y123-X123)/Y123</f>
        <v>#REF!</v>
      </c>
      <c r="AD123" s="8" t="e">
        <f>#REF!+#REF!</f>
        <v>#REF!</v>
      </c>
      <c r="AE123" s="8" t="e">
        <f>#REF!+#REF!</f>
        <v>#REF!</v>
      </c>
      <c r="AF123" s="8" t="e">
        <f>#REF!+#REF!</f>
        <v>#REF!</v>
      </c>
      <c r="AG123" s="8" t="e">
        <f>#REF!+#REF!</f>
        <v>#REF!</v>
      </c>
      <c r="AH123" s="8" t="e">
        <f>#REF!+#REF!</f>
        <v>#REF!</v>
      </c>
      <c r="AI123" s="8" t="e">
        <f>#REF!+#REF!</f>
        <v>#REF!</v>
      </c>
      <c r="AJ123" s="8" t="e">
        <f>#REF!+#REF!</f>
        <v>#REF!</v>
      </c>
      <c r="AK123" s="8" t="e">
        <f>#REF!+#REF!</f>
        <v>#REF!</v>
      </c>
      <c r="AL123" s="8" t="e">
        <f>#REF!+#REF!</f>
        <v>#REF!</v>
      </c>
      <c r="AM123" s="44" t="e">
        <f>AL123/SUM(AL$121,AL$123,AL$125,AL$127,AL$129)</f>
        <v>#REF!</v>
      </c>
      <c r="AN123" s="44" t="e">
        <f>AK123/AL123</f>
        <v>#REF!</v>
      </c>
      <c r="AO123" s="44" t="e">
        <f>(AL123-AK123)/AL123</f>
        <v>#REF!</v>
      </c>
    </row>
    <row r="124" spans="1:41" hidden="1" x14ac:dyDescent="0.3">
      <c r="A124" s="473"/>
      <c r="B124" s="25"/>
      <c r="C124" s="7" t="s">
        <v>151</v>
      </c>
      <c r="D124" s="3" t="e">
        <f t="shared" ref="D124:L124" si="92">(D123-Q123)/Q123</f>
        <v>#REF!</v>
      </c>
      <c r="E124" s="3" t="e">
        <f t="shared" si="92"/>
        <v>#REF!</v>
      </c>
      <c r="F124" s="3" t="e">
        <f t="shared" si="92"/>
        <v>#REF!</v>
      </c>
      <c r="G124" s="3" t="e">
        <f t="shared" si="92"/>
        <v>#REF!</v>
      </c>
      <c r="H124" s="3" t="e">
        <f t="shared" si="92"/>
        <v>#REF!</v>
      </c>
      <c r="I124" s="3" t="e">
        <f t="shared" si="92"/>
        <v>#REF!</v>
      </c>
      <c r="J124" s="3" t="e">
        <f t="shared" si="92"/>
        <v>#REF!</v>
      </c>
      <c r="K124" s="3" t="e">
        <f t="shared" si="92"/>
        <v>#REF!</v>
      </c>
      <c r="L124" s="3" t="e">
        <f t="shared" si="92"/>
        <v>#REF!</v>
      </c>
      <c r="M124" s="11"/>
      <c r="N124" s="11"/>
      <c r="O124" s="11"/>
      <c r="Q124" s="3" t="e">
        <f t="shared" ref="Q124:Y124" si="93">(Q123-AD123)/AD123</f>
        <v>#REF!</v>
      </c>
      <c r="R124" s="3" t="e">
        <f t="shared" si="93"/>
        <v>#REF!</v>
      </c>
      <c r="S124" s="3" t="e">
        <f t="shared" si="93"/>
        <v>#REF!</v>
      </c>
      <c r="T124" s="3" t="e">
        <f t="shared" si="93"/>
        <v>#REF!</v>
      </c>
      <c r="U124" s="3" t="e">
        <f t="shared" si="93"/>
        <v>#REF!</v>
      </c>
      <c r="V124" s="3" t="e">
        <f t="shared" si="93"/>
        <v>#REF!</v>
      </c>
      <c r="W124" s="3" t="e">
        <f t="shared" si="93"/>
        <v>#REF!</v>
      </c>
      <c r="X124" s="3" t="e">
        <f t="shared" si="93"/>
        <v>#REF!</v>
      </c>
      <c r="Y124" s="3" t="e">
        <f t="shared" si="93"/>
        <v>#REF!</v>
      </c>
      <c r="Z124" s="11"/>
      <c r="AA124" s="11"/>
      <c r="AB124" s="11"/>
      <c r="AD124" s="3"/>
      <c r="AE124" s="3"/>
      <c r="AF124" s="3"/>
      <c r="AG124" s="3"/>
      <c r="AH124" s="3"/>
      <c r="AI124" s="3"/>
      <c r="AJ124" s="3"/>
      <c r="AK124" s="3"/>
      <c r="AL124" s="3"/>
      <c r="AM124" s="11"/>
      <c r="AN124" s="11"/>
      <c r="AO124" s="11"/>
    </row>
    <row r="125" spans="1:41" hidden="1" x14ac:dyDescent="0.3">
      <c r="A125" s="473"/>
      <c r="B125" s="25" t="s">
        <v>40</v>
      </c>
      <c r="C125" s="7" t="s">
        <v>0</v>
      </c>
      <c r="D125" s="8" t="e">
        <f>#REF!+#REF!</f>
        <v>#REF!</v>
      </c>
      <c r="E125" s="8" t="e">
        <f>#REF!+#REF!</f>
        <v>#REF!</v>
      </c>
      <c r="F125" s="8" t="e">
        <f>#REF!+#REF!</f>
        <v>#REF!</v>
      </c>
      <c r="G125" s="8" t="e">
        <f>#REF!+#REF!</f>
        <v>#REF!</v>
      </c>
      <c r="H125" s="8" t="e">
        <f>#REF!+#REF!</f>
        <v>#REF!</v>
      </c>
      <c r="I125" s="8" t="e">
        <f>#REF!+#REF!</f>
        <v>#REF!</v>
      </c>
      <c r="J125" s="8" t="e">
        <f>#REF!+#REF!</f>
        <v>#REF!</v>
      </c>
      <c r="K125" s="8" t="e">
        <f>#REF!+#REF!</f>
        <v>#REF!</v>
      </c>
      <c r="L125" s="8" t="e">
        <f>#REF!+#REF!</f>
        <v>#REF!</v>
      </c>
      <c r="M125" s="44" t="e">
        <f>L125/SUM(L$121,L$123,L$125,L$127,L$129)</f>
        <v>#REF!</v>
      </c>
      <c r="N125" s="44" t="e">
        <f>K125/L125</f>
        <v>#REF!</v>
      </c>
      <c r="O125" s="44" t="e">
        <f>(L125-K125)/L125</f>
        <v>#REF!</v>
      </c>
      <c r="Q125" s="8" t="e">
        <f>#REF!+#REF!</f>
        <v>#REF!</v>
      </c>
      <c r="R125" s="8" t="e">
        <f>#REF!+#REF!</f>
        <v>#REF!</v>
      </c>
      <c r="S125" s="8" t="e">
        <f>#REF!+#REF!</f>
        <v>#REF!</v>
      </c>
      <c r="T125" s="8" t="e">
        <f>#REF!+#REF!</f>
        <v>#REF!</v>
      </c>
      <c r="U125" s="8" t="e">
        <f>#REF!+#REF!</f>
        <v>#REF!</v>
      </c>
      <c r="V125" s="8" t="e">
        <f>#REF!+#REF!</f>
        <v>#REF!</v>
      </c>
      <c r="W125" s="8" t="e">
        <f>#REF!+#REF!</f>
        <v>#REF!</v>
      </c>
      <c r="X125" s="8" t="e">
        <f>#REF!+#REF!</f>
        <v>#REF!</v>
      </c>
      <c r="Y125" s="8" t="e">
        <f>#REF!+#REF!</f>
        <v>#REF!</v>
      </c>
      <c r="Z125" s="44" t="e">
        <f>Y125/SUM(Y$121,Y$123,Y$125,Y$127,Y$129)</f>
        <v>#REF!</v>
      </c>
      <c r="AA125" s="44" t="e">
        <f>X125/Y125</f>
        <v>#REF!</v>
      </c>
      <c r="AB125" s="44" t="e">
        <f>(Y125-X125)/Y125</f>
        <v>#REF!</v>
      </c>
      <c r="AD125" s="8" t="e">
        <f>#REF!+#REF!</f>
        <v>#REF!</v>
      </c>
      <c r="AE125" s="8" t="e">
        <f>#REF!+#REF!</f>
        <v>#REF!</v>
      </c>
      <c r="AF125" s="8" t="e">
        <f>#REF!+#REF!</f>
        <v>#REF!</v>
      </c>
      <c r="AG125" s="8" t="e">
        <f>#REF!+#REF!</f>
        <v>#REF!</v>
      </c>
      <c r="AH125" s="8" t="e">
        <f>#REF!+#REF!</f>
        <v>#REF!</v>
      </c>
      <c r="AI125" s="8" t="e">
        <f>#REF!+#REF!</f>
        <v>#REF!</v>
      </c>
      <c r="AJ125" s="8" t="e">
        <f>#REF!+#REF!</f>
        <v>#REF!</v>
      </c>
      <c r="AK125" s="8" t="e">
        <f>#REF!+#REF!</f>
        <v>#REF!</v>
      </c>
      <c r="AL125" s="8" t="e">
        <f>#REF!+#REF!</f>
        <v>#REF!</v>
      </c>
      <c r="AM125" s="44" t="e">
        <f>AL125/SUM(AL$121,AL$123,AL$125,AL$127,AL$129)</f>
        <v>#REF!</v>
      </c>
      <c r="AN125" s="44" t="e">
        <f>AK125/AL125</f>
        <v>#REF!</v>
      </c>
      <c r="AO125" s="44" t="e">
        <f>(AL125-AK125)/AL125</f>
        <v>#REF!</v>
      </c>
    </row>
    <row r="126" spans="1:41" hidden="1" x14ac:dyDescent="0.3">
      <c r="A126" s="473"/>
      <c r="B126" s="25"/>
      <c r="C126" s="7" t="s">
        <v>151</v>
      </c>
      <c r="D126" s="3" t="e">
        <f t="shared" ref="D126:L126" si="94">(D125-Q125)/Q125</f>
        <v>#REF!</v>
      </c>
      <c r="E126" s="3" t="e">
        <f t="shared" si="94"/>
        <v>#REF!</v>
      </c>
      <c r="F126" s="3" t="e">
        <f t="shared" si="94"/>
        <v>#REF!</v>
      </c>
      <c r="G126" s="3" t="e">
        <f t="shared" si="94"/>
        <v>#REF!</v>
      </c>
      <c r="H126" s="3" t="e">
        <f t="shared" si="94"/>
        <v>#REF!</v>
      </c>
      <c r="I126" s="3" t="e">
        <f t="shared" si="94"/>
        <v>#REF!</v>
      </c>
      <c r="J126" s="3" t="e">
        <f t="shared" si="94"/>
        <v>#REF!</v>
      </c>
      <c r="K126" s="3" t="e">
        <f t="shared" si="94"/>
        <v>#REF!</v>
      </c>
      <c r="L126" s="3" t="e">
        <f t="shared" si="94"/>
        <v>#REF!</v>
      </c>
      <c r="M126" s="11"/>
      <c r="N126" s="11"/>
      <c r="O126" s="11"/>
      <c r="Q126" s="3" t="e">
        <f t="shared" ref="Q126:Y126" si="95">(Q125-AD125)/AD125</f>
        <v>#REF!</v>
      </c>
      <c r="R126" s="3" t="e">
        <f t="shared" si="95"/>
        <v>#REF!</v>
      </c>
      <c r="S126" s="3" t="e">
        <f t="shared" si="95"/>
        <v>#REF!</v>
      </c>
      <c r="T126" s="3" t="e">
        <f t="shared" si="95"/>
        <v>#REF!</v>
      </c>
      <c r="U126" s="3" t="e">
        <f t="shared" si="95"/>
        <v>#REF!</v>
      </c>
      <c r="V126" s="3" t="e">
        <f t="shared" si="95"/>
        <v>#REF!</v>
      </c>
      <c r="W126" s="3" t="e">
        <f t="shared" si="95"/>
        <v>#REF!</v>
      </c>
      <c r="X126" s="3" t="e">
        <f t="shared" si="95"/>
        <v>#REF!</v>
      </c>
      <c r="Y126" s="3" t="e">
        <f t="shared" si="95"/>
        <v>#REF!</v>
      </c>
      <c r="Z126" s="11"/>
      <c r="AA126" s="11"/>
      <c r="AB126" s="11"/>
      <c r="AD126" s="3"/>
      <c r="AE126" s="3"/>
      <c r="AF126" s="3"/>
      <c r="AG126" s="3"/>
      <c r="AH126" s="3"/>
      <c r="AI126" s="3"/>
      <c r="AJ126" s="3"/>
      <c r="AK126" s="3"/>
      <c r="AL126" s="3"/>
      <c r="AM126" s="11"/>
      <c r="AN126" s="11"/>
      <c r="AO126" s="11"/>
    </row>
    <row r="127" spans="1:41" hidden="1" x14ac:dyDescent="0.3">
      <c r="A127" s="473"/>
      <c r="B127" s="25" t="s">
        <v>41</v>
      </c>
      <c r="C127" s="7" t="s">
        <v>0</v>
      </c>
      <c r="D127" s="8" t="e">
        <f>#REF!+#REF!</f>
        <v>#REF!</v>
      </c>
      <c r="E127" s="8" t="e">
        <f>#REF!+#REF!</f>
        <v>#REF!</v>
      </c>
      <c r="F127" s="8" t="e">
        <f>#REF!+#REF!</f>
        <v>#REF!</v>
      </c>
      <c r="G127" s="8" t="e">
        <f>#REF!+#REF!</f>
        <v>#REF!</v>
      </c>
      <c r="H127" s="8" t="e">
        <f>#REF!+#REF!</f>
        <v>#REF!</v>
      </c>
      <c r="I127" s="8" t="e">
        <f>#REF!+#REF!</f>
        <v>#REF!</v>
      </c>
      <c r="J127" s="8" t="e">
        <f>#REF!+#REF!</f>
        <v>#REF!</v>
      </c>
      <c r="K127" s="8" t="e">
        <f>#REF!+#REF!</f>
        <v>#REF!</v>
      </c>
      <c r="L127" s="8" t="e">
        <f>#REF!+#REF!</f>
        <v>#REF!</v>
      </c>
      <c r="M127" s="44" t="e">
        <f>L127/SUM(L$121,L$123,L$125,L$127,L$129)</f>
        <v>#REF!</v>
      </c>
      <c r="N127" s="44" t="e">
        <f>K127/L127</f>
        <v>#REF!</v>
      </c>
      <c r="O127" s="44" t="e">
        <f>(L127-K127)/L127</f>
        <v>#REF!</v>
      </c>
      <c r="Q127" s="8" t="e">
        <f>#REF!+#REF!</f>
        <v>#REF!</v>
      </c>
      <c r="R127" s="8" t="e">
        <f>#REF!+#REF!</f>
        <v>#REF!</v>
      </c>
      <c r="S127" s="8" t="e">
        <f>#REF!+#REF!</f>
        <v>#REF!</v>
      </c>
      <c r="T127" s="8" t="e">
        <f>#REF!+#REF!</f>
        <v>#REF!</v>
      </c>
      <c r="U127" s="8" t="e">
        <f>#REF!+#REF!</f>
        <v>#REF!</v>
      </c>
      <c r="V127" s="8" t="e">
        <f>#REF!+#REF!</f>
        <v>#REF!</v>
      </c>
      <c r="W127" s="8" t="e">
        <f>#REF!+#REF!</f>
        <v>#REF!</v>
      </c>
      <c r="X127" s="8" t="e">
        <f>#REF!+#REF!</f>
        <v>#REF!</v>
      </c>
      <c r="Y127" s="8" t="e">
        <f>#REF!+#REF!</f>
        <v>#REF!</v>
      </c>
      <c r="Z127" s="44" t="e">
        <f>Y127/SUM(Y$121,Y$123,Y$125,Y$127,Y$129)</f>
        <v>#REF!</v>
      </c>
      <c r="AA127" s="44" t="e">
        <f>X127/Y127</f>
        <v>#REF!</v>
      </c>
      <c r="AB127" s="44" t="e">
        <f>(Y127-X127)/Y127</f>
        <v>#REF!</v>
      </c>
      <c r="AD127" s="8" t="e">
        <f>#REF!+#REF!</f>
        <v>#REF!</v>
      </c>
      <c r="AE127" s="8" t="e">
        <f>#REF!+#REF!</f>
        <v>#REF!</v>
      </c>
      <c r="AF127" s="8" t="e">
        <f>#REF!+#REF!</f>
        <v>#REF!</v>
      </c>
      <c r="AG127" s="8" t="e">
        <f>#REF!+#REF!</f>
        <v>#REF!</v>
      </c>
      <c r="AH127" s="8" t="e">
        <f>#REF!+#REF!</f>
        <v>#REF!</v>
      </c>
      <c r="AI127" s="8" t="e">
        <f>#REF!+#REF!</f>
        <v>#REF!</v>
      </c>
      <c r="AJ127" s="8" t="e">
        <f>#REF!+#REF!</f>
        <v>#REF!</v>
      </c>
      <c r="AK127" s="8" t="e">
        <f>#REF!+#REF!</f>
        <v>#REF!</v>
      </c>
      <c r="AL127" s="8" t="e">
        <f>#REF!+#REF!</f>
        <v>#REF!</v>
      </c>
      <c r="AM127" s="44" t="e">
        <f>AL127/SUM(AL$121,AL$123,AL$125,AL$127,AL$129)</f>
        <v>#REF!</v>
      </c>
      <c r="AN127" s="44" t="e">
        <f>AK127/AL127</f>
        <v>#REF!</v>
      </c>
      <c r="AO127" s="44" t="e">
        <f>(AL127-AK127)/AL127</f>
        <v>#REF!</v>
      </c>
    </row>
    <row r="128" spans="1:41" hidden="1" x14ac:dyDescent="0.3">
      <c r="A128" s="473"/>
      <c r="B128" s="25"/>
      <c r="C128" s="7" t="s">
        <v>152</v>
      </c>
      <c r="D128" s="3" t="e">
        <f t="shared" ref="D128:L128" si="96">(D127-Q127)/Q127</f>
        <v>#REF!</v>
      </c>
      <c r="E128" s="3" t="e">
        <f t="shared" si="96"/>
        <v>#REF!</v>
      </c>
      <c r="F128" s="3" t="e">
        <f t="shared" si="96"/>
        <v>#REF!</v>
      </c>
      <c r="G128" s="3" t="e">
        <f t="shared" si="96"/>
        <v>#REF!</v>
      </c>
      <c r="H128" s="3" t="e">
        <f t="shared" si="96"/>
        <v>#REF!</v>
      </c>
      <c r="I128" s="3" t="e">
        <f t="shared" si="96"/>
        <v>#REF!</v>
      </c>
      <c r="J128" s="3" t="e">
        <f t="shared" si="96"/>
        <v>#REF!</v>
      </c>
      <c r="K128" s="3" t="e">
        <f t="shared" si="96"/>
        <v>#REF!</v>
      </c>
      <c r="L128" s="3" t="e">
        <f t="shared" si="96"/>
        <v>#REF!</v>
      </c>
      <c r="M128" s="11"/>
      <c r="N128" s="11"/>
      <c r="O128" s="11"/>
      <c r="Q128" s="3" t="e">
        <f t="shared" ref="Q128:Y128" si="97">(Q127-AD127)/AD127</f>
        <v>#REF!</v>
      </c>
      <c r="R128" s="3" t="e">
        <f t="shared" si="97"/>
        <v>#REF!</v>
      </c>
      <c r="S128" s="3" t="e">
        <f t="shared" si="97"/>
        <v>#REF!</v>
      </c>
      <c r="T128" s="3" t="e">
        <f t="shared" si="97"/>
        <v>#REF!</v>
      </c>
      <c r="U128" s="3" t="e">
        <f t="shared" si="97"/>
        <v>#REF!</v>
      </c>
      <c r="V128" s="3" t="e">
        <f t="shared" si="97"/>
        <v>#REF!</v>
      </c>
      <c r="W128" s="3" t="e">
        <f t="shared" si="97"/>
        <v>#REF!</v>
      </c>
      <c r="X128" s="3" t="e">
        <f t="shared" si="97"/>
        <v>#REF!</v>
      </c>
      <c r="Y128" s="3" t="e">
        <f t="shared" si="97"/>
        <v>#REF!</v>
      </c>
      <c r="Z128" s="11"/>
      <c r="AA128" s="11"/>
      <c r="AB128" s="11"/>
      <c r="AD128" s="3"/>
      <c r="AE128" s="3"/>
      <c r="AF128" s="3"/>
      <c r="AG128" s="3"/>
      <c r="AH128" s="3"/>
      <c r="AI128" s="3"/>
      <c r="AJ128" s="3"/>
      <c r="AK128" s="3"/>
      <c r="AL128" s="3"/>
      <c r="AM128" s="11"/>
      <c r="AN128" s="11"/>
      <c r="AO128" s="11"/>
    </row>
    <row r="129" spans="1:41" hidden="1" x14ac:dyDescent="0.3">
      <c r="A129" s="473"/>
      <c r="B129" s="25" t="s">
        <v>76</v>
      </c>
      <c r="C129" s="7" t="s">
        <v>0</v>
      </c>
      <c r="D129" s="8" t="e">
        <f>#REF!+#REF!</f>
        <v>#REF!</v>
      </c>
      <c r="E129" s="8" t="e">
        <f>#REF!+#REF!</f>
        <v>#REF!</v>
      </c>
      <c r="F129" s="8" t="e">
        <f>#REF!+#REF!</f>
        <v>#REF!</v>
      </c>
      <c r="G129" s="8" t="e">
        <f>#REF!+#REF!</f>
        <v>#REF!</v>
      </c>
      <c r="H129" s="8" t="e">
        <f>#REF!+#REF!</f>
        <v>#REF!</v>
      </c>
      <c r="I129" s="8" t="e">
        <f>#REF!+#REF!</f>
        <v>#REF!</v>
      </c>
      <c r="J129" s="8" t="e">
        <f>#REF!+#REF!</f>
        <v>#REF!</v>
      </c>
      <c r="K129" s="8" t="e">
        <f>#REF!+#REF!</f>
        <v>#REF!</v>
      </c>
      <c r="L129" s="8" t="e">
        <f>#REF!+#REF!</f>
        <v>#REF!</v>
      </c>
      <c r="M129" s="44" t="e">
        <f>L129/SUM(L$121,L$123,L$125,L$127,L$129)</f>
        <v>#REF!</v>
      </c>
      <c r="N129" s="44" t="e">
        <f>K129/L129</f>
        <v>#REF!</v>
      </c>
      <c r="O129" s="44" t="e">
        <f>(L129-K129)/L129</f>
        <v>#REF!</v>
      </c>
      <c r="Q129" s="8" t="e">
        <f>#REF!+#REF!</f>
        <v>#REF!</v>
      </c>
      <c r="R129" s="8" t="e">
        <f>#REF!+#REF!</f>
        <v>#REF!</v>
      </c>
      <c r="S129" s="8" t="e">
        <f>#REF!+#REF!</f>
        <v>#REF!</v>
      </c>
      <c r="T129" s="8" t="e">
        <f>#REF!+#REF!</f>
        <v>#REF!</v>
      </c>
      <c r="U129" s="8" t="e">
        <f>#REF!+#REF!</f>
        <v>#REF!</v>
      </c>
      <c r="V129" s="8" t="e">
        <f>#REF!+#REF!</f>
        <v>#REF!</v>
      </c>
      <c r="W129" s="8" t="e">
        <f>#REF!+#REF!</f>
        <v>#REF!</v>
      </c>
      <c r="X129" s="8" t="e">
        <f>#REF!+#REF!</f>
        <v>#REF!</v>
      </c>
      <c r="Y129" s="8" t="e">
        <f>#REF!+#REF!</f>
        <v>#REF!</v>
      </c>
      <c r="Z129" s="44" t="e">
        <f>Y129/SUM(Y$121,Y$123,Y$125,Y$127,Y$129)</f>
        <v>#REF!</v>
      </c>
      <c r="AA129" s="44" t="e">
        <f>X129/Y129</f>
        <v>#REF!</v>
      </c>
      <c r="AB129" s="44" t="e">
        <f>(Y129-X129)/Y129</f>
        <v>#REF!</v>
      </c>
      <c r="AD129" s="8" t="e">
        <f>#REF!+#REF!</f>
        <v>#REF!</v>
      </c>
      <c r="AE129" s="8" t="e">
        <f>#REF!+#REF!</f>
        <v>#REF!</v>
      </c>
      <c r="AF129" s="8" t="e">
        <f>#REF!+#REF!</f>
        <v>#REF!</v>
      </c>
      <c r="AG129" s="8" t="e">
        <f>#REF!+#REF!</f>
        <v>#REF!</v>
      </c>
      <c r="AH129" s="8" t="e">
        <f>#REF!+#REF!</f>
        <v>#REF!</v>
      </c>
      <c r="AI129" s="8" t="e">
        <f>#REF!+#REF!</f>
        <v>#REF!</v>
      </c>
      <c r="AJ129" s="8" t="e">
        <f>#REF!+#REF!</f>
        <v>#REF!</v>
      </c>
      <c r="AK129" s="8" t="e">
        <f>#REF!+#REF!</f>
        <v>#REF!</v>
      </c>
      <c r="AL129" s="8" t="e">
        <f>#REF!+#REF!</f>
        <v>#REF!</v>
      </c>
      <c r="AM129" s="44" t="e">
        <f>AL129/SUM(AL$121,AL$123,AL$125,AL$127,AL$129)</f>
        <v>#REF!</v>
      </c>
      <c r="AN129" s="44" t="e">
        <f>AK129/AL129</f>
        <v>#REF!</v>
      </c>
      <c r="AO129" s="44" t="e">
        <f>(AL129-AK129)/AL129</f>
        <v>#REF!</v>
      </c>
    </row>
    <row r="130" spans="1:41" hidden="1" x14ac:dyDescent="0.3">
      <c r="A130" s="473"/>
      <c r="B130" s="25"/>
      <c r="C130" s="7" t="s">
        <v>151</v>
      </c>
      <c r="D130" s="3" t="e">
        <f t="shared" ref="D130:L130" si="98">(D129-Q129)/Q129</f>
        <v>#REF!</v>
      </c>
      <c r="E130" s="3" t="e">
        <f t="shared" si="98"/>
        <v>#REF!</v>
      </c>
      <c r="F130" s="3" t="e">
        <f t="shared" si="98"/>
        <v>#REF!</v>
      </c>
      <c r="G130" s="3" t="e">
        <f t="shared" si="98"/>
        <v>#REF!</v>
      </c>
      <c r="H130" s="3" t="e">
        <f t="shared" si="98"/>
        <v>#REF!</v>
      </c>
      <c r="I130" s="3" t="e">
        <f t="shared" si="98"/>
        <v>#REF!</v>
      </c>
      <c r="J130" s="3" t="e">
        <f t="shared" si="98"/>
        <v>#REF!</v>
      </c>
      <c r="K130" s="3" t="e">
        <f t="shared" si="98"/>
        <v>#REF!</v>
      </c>
      <c r="L130" s="3" t="e">
        <f t="shared" si="98"/>
        <v>#REF!</v>
      </c>
      <c r="M130" s="11"/>
      <c r="N130" s="11"/>
      <c r="O130" s="11"/>
      <c r="Q130" s="3" t="e">
        <f t="shared" ref="Q130:Y130" si="99">(Q129-AD129)/AD129</f>
        <v>#REF!</v>
      </c>
      <c r="R130" s="3" t="e">
        <f t="shared" si="99"/>
        <v>#REF!</v>
      </c>
      <c r="S130" s="3" t="e">
        <f t="shared" si="99"/>
        <v>#REF!</v>
      </c>
      <c r="T130" s="3" t="e">
        <f t="shared" si="99"/>
        <v>#REF!</v>
      </c>
      <c r="U130" s="3" t="e">
        <f t="shared" si="99"/>
        <v>#REF!</v>
      </c>
      <c r="V130" s="3" t="e">
        <f t="shared" si="99"/>
        <v>#REF!</v>
      </c>
      <c r="W130" s="3" t="e">
        <f t="shared" si="99"/>
        <v>#REF!</v>
      </c>
      <c r="X130" s="3" t="e">
        <f t="shared" si="99"/>
        <v>#REF!</v>
      </c>
      <c r="Y130" s="3" t="e">
        <f t="shared" si="99"/>
        <v>#REF!</v>
      </c>
      <c r="Z130" s="11"/>
      <c r="AA130" s="11"/>
      <c r="AB130" s="11"/>
      <c r="AD130" s="3"/>
      <c r="AE130" s="3"/>
      <c r="AF130" s="3"/>
      <c r="AG130" s="3"/>
      <c r="AH130" s="3"/>
      <c r="AI130" s="3"/>
      <c r="AJ130" s="3"/>
      <c r="AK130" s="3"/>
      <c r="AL130" s="3"/>
      <c r="AM130" s="11"/>
      <c r="AN130" s="11"/>
      <c r="AO130" s="11"/>
    </row>
    <row r="131" spans="1:41" hidden="1" x14ac:dyDescent="0.3">
      <c r="A131" s="473" t="s">
        <v>15</v>
      </c>
      <c r="B131" s="25" t="s">
        <v>38</v>
      </c>
      <c r="C131" s="7" t="s">
        <v>0</v>
      </c>
      <c r="D131" s="8" t="e">
        <f>#REF!+#REF!</f>
        <v>#REF!</v>
      </c>
      <c r="E131" s="8" t="e">
        <f>#REF!+#REF!</f>
        <v>#REF!</v>
      </c>
      <c r="F131" s="8" t="e">
        <f>#REF!+#REF!</f>
        <v>#REF!</v>
      </c>
      <c r="G131" s="8" t="e">
        <f>#REF!+#REF!</f>
        <v>#REF!</v>
      </c>
      <c r="H131" s="8" t="e">
        <f>#REF!+#REF!</f>
        <v>#REF!</v>
      </c>
      <c r="I131" s="8" t="e">
        <f>#REF!+#REF!</f>
        <v>#REF!</v>
      </c>
      <c r="J131" s="8" t="e">
        <f>#REF!+#REF!</f>
        <v>#REF!</v>
      </c>
      <c r="K131" s="8" t="e">
        <f>#REF!+#REF!</f>
        <v>#REF!</v>
      </c>
      <c r="L131" s="8" t="e">
        <f>#REF!+#REF!</f>
        <v>#REF!</v>
      </c>
      <c r="M131" s="44" t="e">
        <f>L131/SUM(L$131,L$133,L$135,L$137,L$139)</f>
        <v>#REF!</v>
      </c>
      <c r="N131" s="44" t="e">
        <f>K131/L131</f>
        <v>#REF!</v>
      </c>
      <c r="O131" s="44" t="e">
        <f>(L131-K131)/L131</f>
        <v>#REF!</v>
      </c>
      <c r="Q131" s="8" t="e">
        <f>#REF!+#REF!</f>
        <v>#REF!</v>
      </c>
      <c r="R131" s="8" t="e">
        <f>#REF!+#REF!</f>
        <v>#REF!</v>
      </c>
      <c r="S131" s="8" t="e">
        <f>#REF!+#REF!</f>
        <v>#REF!</v>
      </c>
      <c r="T131" s="8" t="e">
        <f>#REF!+#REF!</f>
        <v>#REF!</v>
      </c>
      <c r="U131" s="8" t="e">
        <f>#REF!+#REF!</f>
        <v>#REF!</v>
      </c>
      <c r="V131" s="8" t="e">
        <f>#REF!+#REF!</f>
        <v>#REF!</v>
      </c>
      <c r="W131" s="8" t="e">
        <f>#REF!+#REF!</f>
        <v>#REF!</v>
      </c>
      <c r="X131" s="8" t="e">
        <f>#REF!+#REF!</f>
        <v>#REF!</v>
      </c>
      <c r="Y131" s="8" t="e">
        <f>#REF!+#REF!</f>
        <v>#REF!</v>
      </c>
      <c r="Z131" s="44" t="e">
        <f>Y131/SUM(Y$131,Y$133,Y$135,Y$137,Y$139)</f>
        <v>#REF!</v>
      </c>
      <c r="AA131" s="44" t="e">
        <f>X131/Y131</f>
        <v>#REF!</v>
      </c>
      <c r="AB131" s="44" t="e">
        <f>(Y131-X131)/Y131</f>
        <v>#REF!</v>
      </c>
      <c r="AD131" s="8" t="e">
        <f>#REF!+#REF!</f>
        <v>#REF!</v>
      </c>
      <c r="AE131" s="8" t="e">
        <f>#REF!+#REF!</f>
        <v>#REF!</v>
      </c>
      <c r="AF131" s="8" t="e">
        <f>#REF!+#REF!</f>
        <v>#REF!</v>
      </c>
      <c r="AG131" s="8" t="e">
        <f>#REF!+#REF!</f>
        <v>#REF!</v>
      </c>
      <c r="AH131" s="8" t="e">
        <f>#REF!+#REF!</f>
        <v>#REF!</v>
      </c>
      <c r="AI131" s="8" t="e">
        <f>#REF!+#REF!</f>
        <v>#REF!</v>
      </c>
      <c r="AJ131" s="8" t="e">
        <f>#REF!+#REF!</f>
        <v>#REF!</v>
      </c>
      <c r="AK131" s="8" t="e">
        <f>#REF!+#REF!</f>
        <v>#REF!</v>
      </c>
      <c r="AL131" s="8" t="e">
        <f>#REF!+#REF!</f>
        <v>#REF!</v>
      </c>
      <c r="AM131" s="44" t="e">
        <f>AL131/SUM(AL$131,AL$133,AL$135,AL$137,AL$139)</f>
        <v>#REF!</v>
      </c>
      <c r="AN131" s="44" t="e">
        <f>AK131/AL131</f>
        <v>#REF!</v>
      </c>
      <c r="AO131" s="44" t="e">
        <f>(AL131-AK131)/AL131</f>
        <v>#REF!</v>
      </c>
    </row>
    <row r="132" spans="1:41" hidden="1" x14ac:dyDescent="0.3">
      <c r="A132" s="473"/>
      <c r="B132" s="25"/>
      <c r="C132" s="7" t="s">
        <v>151</v>
      </c>
      <c r="D132" s="3" t="e">
        <f t="shared" ref="D132:L132" si="100">(D131-Q131)/Q131</f>
        <v>#REF!</v>
      </c>
      <c r="E132" s="3" t="e">
        <f t="shared" si="100"/>
        <v>#REF!</v>
      </c>
      <c r="F132" s="3" t="e">
        <f t="shared" si="100"/>
        <v>#REF!</v>
      </c>
      <c r="G132" s="3" t="e">
        <f t="shared" si="100"/>
        <v>#REF!</v>
      </c>
      <c r="H132" s="3" t="e">
        <f t="shared" si="100"/>
        <v>#REF!</v>
      </c>
      <c r="I132" s="3" t="e">
        <f t="shared" si="100"/>
        <v>#REF!</v>
      </c>
      <c r="J132" s="3" t="e">
        <f t="shared" si="100"/>
        <v>#REF!</v>
      </c>
      <c r="K132" s="3" t="e">
        <f t="shared" si="100"/>
        <v>#REF!</v>
      </c>
      <c r="L132" s="3" t="e">
        <f t="shared" si="100"/>
        <v>#REF!</v>
      </c>
      <c r="M132" s="11"/>
      <c r="N132" s="11"/>
      <c r="O132" s="11"/>
      <c r="Q132" s="3" t="e">
        <f t="shared" ref="Q132:Y132" si="101">(Q131-AD131)/AD131</f>
        <v>#REF!</v>
      </c>
      <c r="R132" s="3" t="e">
        <f t="shared" si="101"/>
        <v>#REF!</v>
      </c>
      <c r="S132" s="3" t="e">
        <f t="shared" si="101"/>
        <v>#REF!</v>
      </c>
      <c r="T132" s="3" t="e">
        <f t="shared" si="101"/>
        <v>#REF!</v>
      </c>
      <c r="U132" s="3" t="e">
        <f t="shared" si="101"/>
        <v>#REF!</v>
      </c>
      <c r="V132" s="3" t="e">
        <f t="shared" si="101"/>
        <v>#REF!</v>
      </c>
      <c r="W132" s="3" t="e">
        <f t="shared" si="101"/>
        <v>#REF!</v>
      </c>
      <c r="X132" s="3" t="e">
        <f t="shared" si="101"/>
        <v>#REF!</v>
      </c>
      <c r="Y132" s="3" t="e">
        <f t="shared" si="101"/>
        <v>#REF!</v>
      </c>
      <c r="Z132" s="11"/>
      <c r="AA132" s="11"/>
      <c r="AB132" s="11"/>
      <c r="AD132" s="3"/>
      <c r="AE132" s="3"/>
      <c r="AF132" s="3"/>
      <c r="AG132" s="3"/>
      <c r="AH132" s="3"/>
      <c r="AI132" s="3"/>
      <c r="AJ132" s="3"/>
      <c r="AK132" s="3"/>
      <c r="AL132" s="3"/>
      <c r="AM132" s="11"/>
      <c r="AN132" s="11"/>
      <c r="AO132" s="11"/>
    </row>
    <row r="133" spans="1:41" hidden="1" x14ac:dyDescent="0.3">
      <c r="A133" s="473"/>
      <c r="B133" s="25" t="s">
        <v>39</v>
      </c>
      <c r="C133" s="7" t="s">
        <v>0</v>
      </c>
      <c r="D133" s="8" t="e">
        <f>#REF!+#REF!</f>
        <v>#REF!</v>
      </c>
      <c r="E133" s="8" t="e">
        <f>#REF!+#REF!</f>
        <v>#REF!</v>
      </c>
      <c r="F133" s="8" t="e">
        <f>#REF!+#REF!</f>
        <v>#REF!</v>
      </c>
      <c r="G133" s="8" t="e">
        <f>#REF!+#REF!</f>
        <v>#REF!</v>
      </c>
      <c r="H133" s="8" t="e">
        <f>#REF!+#REF!</f>
        <v>#REF!</v>
      </c>
      <c r="I133" s="8" t="e">
        <f>#REF!+#REF!</f>
        <v>#REF!</v>
      </c>
      <c r="J133" s="8" t="e">
        <f>#REF!+#REF!</f>
        <v>#REF!</v>
      </c>
      <c r="K133" s="8" t="e">
        <f>#REF!+#REF!</f>
        <v>#REF!</v>
      </c>
      <c r="L133" s="8" t="e">
        <f>#REF!+#REF!</f>
        <v>#REF!</v>
      </c>
      <c r="M133" s="44" t="e">
        <f>L133/SUM(L$131,L$133,L$135,L$137,L$139)</f>
        <v>#REF!</v>
      </c>
      <c r="N133" s="44" t="e">
        <f>K133/L133</f>
        <v>#REF!</v>
      </c>
      <c r="O133" s="44" t="e">
        <f>(L133-K133)/L133</f>
        <v>#REF!</v>
      </c>
      <c r="Q133" s="8" t="e">
        <f>#REF!+#REF!</f>
        <v>#REF!</v>
      </c>
      <c r="R133" s="8" t="e">
        <f>#REF!+#REF!</f>
        <v>#REF!</v>
      </c>
      <c r="S133" s="8" t="e">
        <f>#REF!+#REF!</f>
        <v>#REF!</v>
      </c>
      <c r="T133" s="8" t="e">
        <f>#REF!+#REF!</f>
        <v>#REF!</v>
      </c>
      <c r="U133" s="8" t="e">
        <f>#REF!+#REF!</f>
        <v>#REF!</v>
      </c>
      <c r="V133" s="8" t="e">
        <f>#REF!+#REF!</f>
        <v>#REF!</v>
      </c>
      <c r="W133" s="8" t="e">
        <f>#REF!+#REF!</f>
        <v>#REF!</v>
      </c>
      <c r="X133" s="8" t="e">
        <f>#REF!+#REF!</f>
        <v>#REF!</v>
      </c>
      <c r="Y133" s="8" t="e">
        <f>#REF!+#REF!</f>
        <v>#REF!</v>
      </c>
      <c r="Z133" s="44" t="e">
        <f>Y133/SUM(Y$131,Y$133,Y$135,Y$137,Y$139)</f>
        <v>#REF!</v>
      </c>
      <c r="AA133" s="44" t="e">
        <f>X133/Y133</f>
        <v>#REF!</v>
      </c>
      <c r="AB133" s="44" t="e">
        <f>(Y133-X133)/Y133</f>
        <v>#REF!</v>
      </c>
      <c r="AD133" s="8" t="e">
        <f>#REF!+#REF!</f>
        <v>#REF!</v>
      </c>
      <c r="AE133" s="8" t="e">
        <f>#REF!+#REF!</f>
        <v>#REF!</v>
      </c>
      <c r="AF133" s="8" t="e">
        <f>#REF!+#REF!</f>
        <v>#REF!</v>
      </c>
      <c r="AG133" s="8" t="e">
        <f>#REF!+#REF!</f>
        <v>#REF!</v>
      </c>
      <c r="AH133" s="8" t="e">
        <f>#REF!+#REF!</f>
        <v>#REF!</v>
      </c>
      <c r="AI133" s="8" t="e">
        <f>#REF!+#REF!</f>
        <v>#REF!</v>
      </c>
      <c r="AJ133" s="8" t="e">
        <f>#REF!+#REF!</f>
        <v>#REF!</v>
      </c>
      <c r="AK133" s="8" t="e">
        <f>#REF!+#REF!</f>
        <v>#REF!</v>
      </c>
      <c r="AL133" s="8" t="e">
        <f>#REF!+#REF!</f>
        <v>#REF!</v>
      </c>
      <c r="AM133" s="44" t="e">
        <f>AL133/SUM(AL$131,AL$133,AL$135,AL$137,AL$139)</f>
        <v>#REF!</v>
      </c>
      <c r="AN133" s="44" t="e">
        <f>AK133/AL133</f>
        <v>#REF!</v>
      </c>
      <c r="AO133" s="44" t="e">
        <f>(AL133-AK133)/AL133</f>
        <v>#REF!</v>
      </c>
    </row>
    <row r="134" spans="1:41" hidden="1" x14ac:dyDescent="0.3">
      <c r="A134" s="473"/>
      <c r="B134" s="25"/>
      <c r="C134" s="7" t="s">
        <v>151</v>
      </c>
      <c r="D134" s="3" t="e">
        <f t="shared" ref="D134:L134" si="102">(D133-Q133)/Q133</f>
        <v>#REF!</v>
      </c>
      <c r="E134" s="3" t="e">
        <f t="shared" si="102"/>
        <v>#REF!</v>
      </c>
      <c r="F134" s="3" t="e">
        <f t="shared" si="102"/>
        <v>#REF!</v>
      </c>
      <c r="G134" s="3" t="e">
        <f t="shared" si="102"/>
        <v>#REF!</v>
      </c>
      <c r="H134" s="3" t="e">
        <f t="shared" si="102"/>
        <v>#REF!</v>
      </c>
      <c r="I134" s="3" t="e">
        <f t="shared" si="102"/>
        <v>#REF!</v>
      </c>
      <c r="J134" s="3" t="e">
        <f t="shared" si="102"/>
        <v>#REF!</v>
      </c>
      <c r="K134" s="3" t="e">
        <f t="shared" si="102"/>
        <v>#REF!</v>
      </c>
      <c r="L134" s="3" t="e">
        <f t="shared" si="102"/>
        <v>#REF!</v>
      </c>
      <c r="M134" s="11"/>
      <c r="N134" s="11"/>
      <c r="O134" s="11"/>
      <c r="Q134" s="3" t="e">
        <f t="shared" ref="Q134:Y134" si="103">(Q133-AD133)/AD133</f>
        <v>#REF!</v>
      </c>
      <c r="R134" s="3" t="e">
        <f t="shared" si="103"/>
        <v>#REF!</v>
      </c>
      <c r="S134" s="3" t="e">
        <f t="shared" si="103"/>
        <v>#REF!</v>
      </c>
      <c r="T134" s="3" t="e">
        <f t="shared" si="103"/>
        <v>#REF!</v>
      </c>
      <c r="U134" s="3" t="e">
        <f t="shared" si="103"/>
        <v>#REF!</v>
      </c>
      <c r="V134" s="3" t="e">
        <f t="shared" si="103"/>
        <v>#REF!</v>
      </c>
      <c r="W134" s="3" t="e">
        <f t="shared" si="103"/>
        <v>#REF!</v>
      </c>
      <c r="X134" s="3" t="e">
        <f t="shared" si="103"/>
        <v>#REF!</v>
      </c>
      <c r="Y134" s="3" t="e">
        <f t="shared" si="103"/>
        <v>#REF!</v>
      </c>
      <c r="Z134" s="11"/>
      <c r="AA134" s="11"/>
      <c r="AB134" s="11"/>
      <c r="AD134" s="3"/>
      <c r="AE134" s="3"/>
      <c r="AF134" s="3"/>
      <c r="AG134" s="3"/>
      <c r="AH134" s="3"/>
      <c r="AI134" s="3"/>
      <c r="AJ134" s="3"/>
      <c r="AK134" s="3"/>
      <c r="AL134" s="3"/>
      <c r="AM134" s="11"/>
      <c r="AN134" s="11"/>
      <c r="AO134" s="11"/>
    </row>
    <row r="135" spans="1:41" hidden="1" x14ac:dyDescent="0.3">
      <c r="A135" s="473"/>
      <c r="B135" s="25" t="s">
        <v>40</v>
      </c>
      <c r="C135" s="7" t="s">
        <v>0</v>
      </c>
      <c r="D135" s="8" t="e">
        <f>#REF!+#REF!</f>
        <v>#REF!</v>
      </c>
      <c r="E135" s="8" t="e">
        <f>#REF!+#REF!</f>
        <v>#REF!</v>
      </c>
      <c r="F135" s="8" t="e">
        <f>#REF!+#REF!</f>
        <v>#REF!</v>
      </c>
      <c r="G135" s="8" t="e">
        <f>#REF!+#REF!</f>
        <v>#REF!</v>
      </c>
      <c r="H135" s="8" t="e">
        <f>#REF!+#REF!</f>
        <v>#REF!</v>
      </c>
      <c r="I135" s="8" t="e">
        <f>#REF!+#REF!</f>
        <v>#REF!</v>
      </c>
      <c r="J135" s="8" t="e">
        <f>#REF!+#REF!</f>
        <v>#REF!</v>
      </c>
      <c r="K135" s="8" t="e">
        <f>#REF!+#REF!</f>
        <v>#REF!</v>
      </c>
      <c r="L135" s="8" t="e">
        <f>#REF!+#REF!</f>
        <v>#REF!</v>
      </c>
      <c r="M135" s="44" t="e">
        <f>L135/SUM(L$131,L$133,L$135,L$137,L$139)</f>
        <v>#REF!</v>
      </c>
      <c r="N135" s="44" t="e">
        <f>K135/L135</f>
        <v>#REF!</v>
      </c>
      <c r="O135" s="44" t="e">
        <f>(L135-K135)/L135</f>
        <v>#REF!</v>
      </c>
      <c r="Q135" s="8" t="e">
        <f>#REF!+#REF!</f>
        <v>#REF!</v>
      </c>
      <c r="R135" s="8" t="e">
        <f>#REF!+#REF!</f>
        <v>#REF!</v>
      </c>
      <c r="S135" s="8" t="e">
        <f>#REF!+#REF!</f>
        <v>#REF!</v>
      </c>
      <c r="T135" s="8" t="e">
        <f>#REF!+#REF!</f>
        <v>#REF!</v>
      </c>
      <c r="U135" s="8" t="e">
        <f>#REF!+#REF!</f>
        <v>#REF!</v>
      </c>
      <c r="V135" s="8" t="e">
        <f>#REF!+#REF!</f>
        <v>#REF!</v>
      </c>
      <c r="W135" s="8" t="e">
        <f>#REF!+#REF!</f>
        <v>#REF!</v>
      </c>
      <c r="X135" s="8" t="e">
        <f>#REF!+#REF!</f>
        <v>#REF!</v>
      </c>
      <c r="Y135" s="8" t="e">
        <f>#REF!+#REF!</f>
        <v>#REF!</v>
      </c>
      <c r="Z135" s="44" t="e">
        <f>Y135/SUM(Y$131,Y$133,Y$135,Y$137,Y$139)</f>
        <v>#REF!</v>
      </c>
      <c r="AA135" s="44" t="e">
        <f>X135/Y135</f>
        <v>#REF!</v>
      </c>
      <c r="AB135" s="44" t="e">
        <f>(Y135-X135)/Y135</f>
        <v>#REF!</v>
      </c>
      <c r="AD135" s="8" t="e">
        <f>#REF!+#REF!</f>
        <v>#REF!</v>
      </c>
      <c r="AE135" s="8" t="e">
        <f>#REF!+#REF!</f>
        <v>#REF!</v>
      </c>
      <c r="AF135" s="8" t="e">
        <f>#REF!+#REF!</f>
        <v>#REF!</v>
      </c>
      <c r="AG135" s="8" t="e">
        <f>#REF!+#REF!</f>
        <v>#REF!</v>
      </c>
      <c r="AH135" s="8" t="e">
        <f>#REF!+#REF!</f>
        <v>#REF!</v>
      </c>
      <c r="AI135" s="8" t="e">
        <f>#REF!+#REF!</f>
        <v>#REF!</v>
      </c>
      <c r="AJ135" s="8" t="e">
        <f>#REF!+#REF!</f>
        <v>#REF!</v>
      </c>
      <c r="AK135" s="8" t="e">
        <f>#REF!+#REF!</f>
        <v>#REF!</v>
      </c>
      <c r="AL135" s="8" t="e">
        <f>#REF!+#REF!</f>
        <v>#REF!</v>
      </c>
      <c r="AM135" s="44" t="e">
        <f>AL135/SUM(AL$131,AL$133,AL$135,AL$137,AL$139)</f>
        <v>#REF!</v>
      </c>
      <c r="AN135" s="44" t="e">
        <f>AK135/AL135</f>
        <v>#REF!</v>
      </c>
      <c r="AO135" s="44" t="e">
        <f>(AL135-AK135)/AL135</f>
        <v>#REF!</v>
      </c>
    </row>
    <row r="136" spans="1:41" hidden="1" x14ac:dyDescent="0.3">
      <c r="A136" s="473"/>
      <c r="B136" s="25"/>
      <c r="C136" s="7" t="s">
        <v>151</v>
      </c>
      <c r="D136" s="3" t="e">
        <f t="shared" ref="D136:L136" si="104">(D135-Q135)/Q135</f>
        <v>#REF!</v>
      </c>
      <c r="E136" s="3" t="e">
        <f t="shared" si="104"/>
        <v>#REF!</v>
      </c>
      <c r="F136" s="3" t="e">
        <f t="shared" si="104"/>
        <v>#REF!</v>
      </c>
      <c r="G136" s="3" t="e">
        <f t="shared" si="104"/>
        <v>#REF!</v>
      </c>
      <c r="H136" s="3" t="e">
        <f t="shared" si="104"/>
        <v>#REF!</v>
      </c>
      <c r="I136" s="3" t="e">
        <f t="shared" si="104"/>
        <v>#REF!</v>
      </c>
      <c r="J136" s="3" t="e">
        <f t="shared" si="104"/>
        <v>#REF!</v>
      </c>
      <c r="K136" s="3" t="e">
        <f t="shared" si="104"/>
        <v>#REF!</v>
      </c>
      <c r="L136" s="3" t="e">
        <f t="shared" si="104"/>
        <v>#REF!</v>
      </c>
      <c r="M136" s="11"/>
      <c r="N136" s="11"/>
      <c r="O136" s="11"/>
      <c r="Q136" s="3" t="e">
        <f t="shared" ref="Q136:Y136" si="105">(Q135-AD135)/AD135</f>
        <v>#REF!</v>
      </c>
      <c r="R136" s="3" t="e">
        <f t="shared" si="105"/>
        <v>#REF!</v>
      </c>
      <c r="S136" s="3" t="e">
        <f t="shared" si="105"/>
        <v>#REF!</v>
      </c>
      <c r="T136" s="3" t="e">
        <f t="shared" si="105"/>
        <v>#REF!</v>
      </c>
      <c r="U136" s="3" t="e">
        <f t="shared" si="105"/>
        <v>#REF!</v>
      </c>
      <c r="V136" s="3" t="e">
        <f t="shared" si="105"/>
        <v>#REF!</v>
      </c>
      <c r="W136" s="3" t="e">
        <f t="shared" si="105"/>
        <v>#REF!</v>
      </c>
      <c r="X136" s="3" t="e">
        <f t="shared" si="105"/>
        <v>#REF!</v>
      </c>
      <c r="Y136" s="3" t="e">
        <f t="shared" si="105"/>
        <v>#REF!</v>
      </c>
      <c r="Z136" s="11"/>
      <c r="AA136" s="11"/>
      <c r="AB136" s="11"/>
      <c r="AD136" s="3"/>
      <c r="AE136" s="3"/>
      <c r="AF136" s="3"/>
      <c r="AG136" s="3"/>
      <c r="AH136" s="3"/>
      <c r="AI136" s="3"/>
      <c r="AJ136" s="3"/>
      <c r="AK136" s="3"/>
      <c r="AL136" s="3"/>
      <c r="AM136" s="11"/>
      <c r="AN136" s="11"/>
      <c r="AO136" s="11"/>
    </row>
    <row r="137" spans="1:41" hidden="1" x14ac:dyDescent="0.3">
      <c r="A137" s="473"/>
      <c r="B137" s="25" t="s">
        <v>41</v>
      </c>
      <c r="C137" s="7" t="s">
        <v>0</v>
      </c>
      <c r="D137" s="8" t="e">
        <f>#REF!+#REF!</f>
        <v>#REF!</v>
      </c>
      <c r="E137" s="8" t="e">
        <f>#REF!+#REF!</f>
        <v>#REF!</v>
      </c>
      <c r="F137" s="8" t="e">
        <f>#REF!+#REF!</f>
        <v>#REF!</v>
      </c>
      <c r="G137" s="8" t="e">
        <f>#REF!+#REF!</f>
        <v>#REF!</v>
      </c>
      <c r="H137" s="8" t="e">
        <f>#REF!+#REF!</f>
        <v>#REF!</v>
      </c>
      <c r="I137" s="8" t="e">
        <f>#REF!+#REF!</f>
        <v>#REF!</v>
      </c>
      <c r="J137" s="8" t="e">
        <f>#REF!+#REF!</f>
        <v>#REF!</v>
      </c>
      <c r="K137" s="8" t="e">
        <f>#REF!+#REF!</f>
        <v>#REF!</v>
      </c>
      <c r="L137" s="8" t="e">
        <f>#REF!+#REF!</f>
        <v>#REF!</v>
      </c>
      <c r="M137" s="44" t="e">
        <f>L137/SUM(L$131,L$133,L$135,L$137,L$139)</f>
        <v>#REF!</v>
      </c>
      <c r="N137" s="44" t="e">
        <f>K137/L137</f>
        <v>#REF!</v>
      </c>
      <c r="O137" s="44" t="e">
        <f>(L137-K137)/L137</f>
        <v>#REF!</v>
      </c>
      <c r="Q137" s="8" t="e">
        <f>#REF!+#REF!</f>
        <v>#REF!</v>
      </c>
      <c r="R137" s="8" t="e">
        <f>#REF!+#REF!</f>
        <v>#REF!</v>
      </c>
      <c r="S137" s="8" t="e">
        <f>#REF!+#REF!</f>
        <v>#REF!</v>
      </c>
      <c r="T137" s="8" t="e">
        <f>#REF!+#REF!</f>
        <v>#REF!</v>
      </c>
      <c r="U137" s="8" t="e">
        <f>#REF!+#REF!</f>
        <v>#REF!</v>
      </c>
      <c r="V137" s="8" t="e">
        <f>#REF!+#REF!</f>
        <v>#REF!</v>
      </c>
      <c r="W137" s="8" t="e">
        <f>#REF!+#REF!</f>
        <v>#REF!</v>
      </c>
      <c r="X137" s="8" t="e">
        <f>#REF!+#REF!</f>
        <v>#REF!</v>
      </c>
      <c r="Y137" s="8" t="e">
        <f>#REF!+#REF!</f>
        <v>#REF!</v>
      </c>
      <c r="Z137" s="44" t="e">
        <f>Y137/SUM(Y$131,Y$133,Y$135,Y$137,Y$139)</f>
        <v>#REF!</v>
      </c>
      <c r="AA137" s="44" t="e">
        <f>X137/Y137</f>
        <v>#REF!</v>
      </c>
      <c r="AB137" s="44" t="e">
        <f>(Y137-X137)/Y137</f>
        <v>#REF!</v>
      </c>
      <c r="AD137" s="8" t="e">
        <f>#REF!+#REF!</f>
        <v>#REF!</v>
      </c>
      <c r="AE137" s="8" t="e">
        <f>#REF!+#REF!</f>
        <v>#REF!</v>
      </c>
      <c r="AF137" s="8" t="e">
        <f>#REF!+#REF!</f>
        <v>#REF!</v>
      </c>
      <c r="AG137" s="8" t="e">
        <f>#REF!+#REF!</f>
        <v>#REF!</v>
      </c>
      <c r="AH137" s="8" t="e">
        <f>#REF!+#REF!</f>
        <v>#REF!</v>
      </c>
      <c r="AI137" s="8" t="e">
        <f>#REF!+#REF!</f>
        <v>#REF!</v>
      </c>
      <c r="AJ137" s="8" t="e">
        <f>#REF!+#REF!</f>
        <v>#REF!</v>
      </c>
      <c r="AK137" s="8" t="e">
        <f>#REF!+#REF!</f>
        <v>#REF!</v>
      </c>
      <c r="AL137" s="8" t="e">
        <f>#REF!+#REF!</f>
        <v>#REF!</v>
      </c>
      <c r="AM137" s="44" t="e">
        <f>AL137/SUM(AL$131,AL$133,AL$135,AL$137,AL$139)</f>
        <v>#REF!</v>
      </c>
      <c r="AN137" s="44" t="e">
        <f>AK137/AL137</f>
        <v>#REF!</v>
      </c>
      <c r="AO137" s="44" t="e">
        <f>(AL137-AK137)/AL137</f>
        <v>#REF!</v>
      </c>
    </row>
    <row r="138" spans="1:41" hidden="1" x14ac:dyDescent="0.3">
      <c r="A138" s="473"/>
      <c r="B138" s="25"/>
      <c r="C138" s="7" t="s">
        <v>152</v>
      </c>
      <c r="D138" s="3" t="e">
        <f t="shared" ref="D138:L138" si="106">(D137-Q137)/Q137</f>
        <v>#REF!</v>
      </c>
      <c r="E138" s="3" t="e">
        <f t="shared" si="106"/>
        <v>#REF!</v>
      </c>
      <c r="F138" s="3" t="e">
        <f t="shared" si="106"/>
        <v>#REF!</v>
      </c>
      <c r="G138" s="3" t="e">
        <f t="shared" si="106"/>
        <v>#REF!</v>
      </c>
      <c r="H138" s="3" t="e">
        <f t="shared" si="106"/>
        <v>#REF!</v>
      </c>
      <c r="I138" s="3" t="e">
        <f t="shared" si="106"/>
        <v>#REF!</v>
      </c>
      <c r="J138" s="3" t="e">
        <f t="shared" si="106"/>
        <v>#REF!</v>
      </c>
      <c r="K138" s="3" t="e">
        <f t="shared" si="106"/>
        <v>#REF!</v>
      </c>
      <c r="L138" s="3" t="e">
        <f t="shared" si="106"/>
        <v>#REF!</v>
      </c>
      <c r="M138" s="11"/>
      <c r="N138" s="11"/>
      <c r="O138" s="11"/>
      <c r="Q138" s="3" t="e">
        <f t="shared" ref="Q138:Y138" si="107">(Q137-AD137)/AD137</f>
        <v>#REF!</v>
      </c>
      <c r="R138" s="3" t="e">
        <f t="shared" si="107"/>
        <v>#REF!</v>
      </c>
      <c r="S138" s="3" t="e">
        <f t="shared" si="107"/>
        <v>#REF!</v>
      </c>
      <c r="T138" s="3" t="e">
        <f t="shared" si="107"/>
        <v>#REF!</v>
      </c>
      <c r="U138" s="3" t="e">
        <f t="shared" si="107"/>
        <v>#REF!</v>
      </c>
      <c r="V138" s="3" t="e">
        <f t="shared" si="107"/>
        <v>#REF!</v>
      </c>
      <c r="W138" s="3" t="e">
        <f t="shared" si="107"/>
        <v>#REF!</v>
      </c>
      <c r="X138" s="3" t="e">
        <f t="shared" si="107"/>
        <v>#REF!</v>
      </c>
      <c r="Y138" s="3" t="e">
        <f t="shared" si="107"/>
        <v>#REF!</v>
      </c>
      <c r="Z138" s="11"/>
      <c r="AA138" s="11"/>
      <c r="AB138" s="11"/>
      <c r="AD138" s="3"/>
      <c r="AE138" s="3"/>
      <c r="AF138" s="3"/>
      <c r="AG138" s="3"/>
      <c r="AH138" s="3"/>
      <c r="AI138" s="3"/>
      <c r="AJ138" s="3"/>
      <c r="AK138" s="3"/>
      <c r="AL138" s="3"/>
      <c r="AM138" s="11"/>
      <c r="AN138" s="11"/>
      <c r="AO138" s="11"/>
    </row>
    <row r="139" spans="1:41" hidden="1" x14ac:dyDescent="0.3">
      <c r="A139" s="473"/>
      <c r="B139" s="25" t="s">
        <v>76</v>
      </c>
      <c r="C139" s="7" t="s">
        <v>0</v>
      </c>
      <c r="D139" s="8" t="e">
        <f>#REF!+#REF!</f>
        <v>#REF!</v>
      </c>
      <c r="E139" s="8" t="e">
        <f>#REF!+#REF!</f>
        <v>#REF!</v>
      </c>
      <c r="F139" s="8" t="e">
        <f>#REF!+#REF!</f>
        <v>#REF!</v>
      </c>
      <c r="G139" s="8" t="e">
        <f>#REF!+#REF!</f>
        <v>#REF!</v>
      </c>
      <c r="H139" s="8" t="e">
        <f>#REF!+#REF!</f>
        <v>#REF!</v>
      </c>
      <c r="I139" s="8" t="e">
        <f>#REF!+#REF!</f>
        <v>#REF!</v>
      </c>
      <c r="J139" s="8" t="e">
        <f>#REF!+#REF!</f>
        <v>#REF!</v>
      </c>
      <c r="K139" s="8" t="e">
        <f>#REF!+#REF!</f>
        <v>#REF!</v>
      </c>
      <c r="L139" s="8" t="e">
        <f>#REF!+#REF!</f>
        <v>#REF!</v>
      </c>
      <c r="M139" s="44" t="e">
        <f>L139/SUM(L$131,L$133,L$135,L$137,L$139)</f>
        <v>#REF!</v>
      </c>
      <c r="N139" s="44" t="e">
        <f>K139/L139</f>
        <v>#REF!</v>
      </c>
      <c r="O139" s="44" t="e">
        <f>(L139-K139)/L139</f>
        <v>#REF!</v>
      </c>
      <c r="Q139" s="8" t="e">
        <f>#REF!+#REF!</f>
        <v>#REF!</v>
      </c>
      <c r="R139" s="8" t="e">
        <f>#REF!+#REF!</f>
        <v>#REF!</v>
      </c>
      <c r="S139" s="8" t="e">
        <f>#REF!+#REF!</f>
        <v>#REF!</v>
      </c>
      <c r="T139" s="8" t="e">
        <f>#REF!+#REF!</f>
        <v>#REF!</v>
      </c>
      <c r="U139" s="8" t="e">
        <f>#REF!+#REF!</f>
        <v>#REF!</v>
      </c>
      <c r="V139" s="8" t="e">
        <f>#REF!+#REF!</f>
        <v>#REF!</v>
      </c>
      <c r="W139" s="8" t="e">
        <f>#REF!+#REF!</f>
        <v>#REF!</v>
      </c>
      <c r="X139" s="8" t="e">
        <f>#REF!+#REF!</f>
        <v>#REF!</v>
      </c>
      <c r="Y139" s="8" t="e">
        <f>#REF!+#REF!</f>
        <v>#REF!</v>
      </c>
      <c r="Z139" s="44" t="e">
        <f>Y139/SUM(Y$131,Y$133,Y$135,Y$137,Y$139)</f>
        <v>#REF!</v>
      </c>
      <c r="AA139" s="44" t="e">
        <f>X139/Y139</f>
        <v>#REF!</v>
      </c>
      <c r="AB139" s="44" t="e">
        <f>(Y139-X139)/Y139</f>
        <v>#REF!</v>
      </c>
      <c r="AD139" s="8" t="e">
        <f>#REF!+#REF!</f>
        <v>#REF!</v>
      </c>
      <c r="AE139" s="8" t="e">
        <f>#REF!+#REF!</f>
        <v>#REF!</v>
      </c>
      <c r="AF139" s="8" t="e">
        <f>#REF!+#REF!</f>
        <v>#REF!</v>
      </c>
      <c r="AG139" s="8" t="e">
        <f>#REF!+#REF!</f>
        <v>#REF!</v>
      </c>
      <c r="AH139" s="8" t="e">
        <f>#REF!+#REF!</f>
        <v>#REF!</v>
      </c>
      <c r="AI139" s="8" t="e">
        <f>#REF!+#REF!</f>
        <v>#REF!</v>
      </c>
      <c r="AJ139" s="8" t="e">
        <f>#REF!+#REF!</f>
        <v>#REF!</v>
      </c>
      <c r="AK139" s="8" t="e">
        <f>#REF!+#REF!</f>
        <v>#REF!</v>
      </c>
      <c r="AL139" s="8" t="e">
        <f>#REF!+#REF!</f>
        <v>#REF!</v>
      </c>
      <c r="AM139" s="44" t="e">
        <f>AL139/SUM(AL$131,AL$133,AL$135,AL$137,AL$139)</f>
        <v>#REF!</v>
      </c>
      <c r="AN139" s="44" t="e">
        <f>AK139/AL139</f>
        <v>#REF!</v>
      </c>
      <c r="AO139" s="44" t="e">
        <f>(AL139-AK139)/AL139</f>
        <v>#REF!</v>
      </c>
    </row>
    <row r="140" spans="1:41" hidden="1" x14ac:dyDescent="0.3">
      <c r="A140" s="473"/>
      <c r="B140" s="25"/>
      <c r="C140" s="7" t="s">
        <v>151</v>
      </c>
      <c r="D140" s="3" t="e">
        <f t="shared" ref="D140:L140" si="108">(D139-Q139)/Q139</f>
        <v>#REF!</v>
      </c>
      <c r="E140" s="3" t="e">
        <f t="shared" si="108"/>
        <v>#REF!</v>
      </c>
      <c r="F140" s="3" t="e">
        <f t="shared" si="108"/>
        <v>#REF!</v>
      </c>
      <c r="G140" s="3" t="e">
        <f t="shared" si="108"/>
        <v>#REF!</v>
      </c>
      <c r="H140" s="3" t="e">
        <f t="shared" si="108"/>
        <v>#REF!</v>
      </c>
      <c r="I140" s="3" t="e">
        <f t="shared" si="108"/>
        <v>#REF!</v>
      </c>
      <c r="J140" s="3" t="e">
        <f t="shared" si="108"/>
        <v>#REF!</v>
      </c>
      <c r="K140" s="3" t="e">
        <f t="shared" si="108"/>
        <v>#REF!</v>
      </c>
      <c r="L140" s="3" t="e">
        <f t="shared" si="108"/>
        <v>#REF!</v>
      </c>
      <c r="M140" s="11"/>
      <c r="N140" s="11"/>
      <c r="O140" s="11"/>
      <c r="Q140" s="3" t="e">
        <f t="shared" ref="Q140:Y140" si="109">(Q139-AD139)/AD139</f>
        <v>#REF!</v>
      </c>
      <c r="R140" s="3" t="e">
        <f t="shared" si="109"/>
        <v>#REF!</v>
      </c>
      <c r="S140" s="3" t="e">
        <f t="shared" si="109"/>
        <v>#REF!</v>
      </c>
      <c r="T140" s="3" t="e">
        <f t="shared" si="109"/>
        <v>#REF!</v>
      </c>
      <c r="U140" s="3" t="e">
        <f t="shared" si="109"/>
        <v>#REF!</v>
      </c>
      <c r="V140" s="3" t="e">
        <f t="shared" si="109"/>
        <v>#REF!</v>
      </c>
      <c r="W140" s="3" t="e">
        <f t="shared" si="109"/>
        <v>#REF!</v>
      </c>
      <c r="X140" s="3" t="e">
        <f t="shared" si="109"/>
        <v>#REF!</v>
      </c>
      <c r="Y140" s="3" t="e">
        <f t="shared" si="109"/>
        <v>#REF!</v>
      </c>
      <c r="Z140" s="11"/>
      <c r="AA140" s="11"/>
      <c r="AB140" s="11"/>
      <c r="AD140" s="3"/>
      <c r="AE140" s="3"/>
      <c r="AF140" s="3"/>
      <c r="AG140" s="3"/>
      <c r="AH140" s="3"/>
      <c r="AI140" s="3"/>
      <c r="AJ140" s="3"/>
      <c r="AK140" s="3"/>
      <c r="AL140" s="3"/>
      <c r="AM140" s="11"/>
      <c r="AN140" s="11"/>
      <c r="AO140" s="11"/>
    </row>
    <row r="141" spans="1:41" hidden="1" x14ac:dyDescent="0.3">
      <c r="A141" s="21"/>
      <c r="C141" s="7"/>
      <c r="D141" s="3"/>
      <c r="E141" s="3"/>
      <c r="F141" s="3"/>
      <c r="G141" s="3"/>
      <c r="H141" s="3"/>
      <c r="I141" s="3"/>
      <c r="J141" s="3"/>
      <c r="K141" s="11"/>
      <c r="L141" s="50"/>
      <c r="M141" s="11"/>
      <c r="N141" s="11"/>
      <c r="O141" s="11"/>
      <c r="Q141" s="3"/>
      <c r="R141" s="3"/>
      <c r="S141" s="3"/>
      <c r="T141" s="3"/>
      <c r="U141" s="3"/>
      <c r="V141" s="11"/>
      <c r="W141" s="11"/>
      <c r="X141" s="11"/>
      <c r="Y141" s="11"/>
      <c r="Z141" s="11"/>
      <c r="AA141" s="11"/>
      <c r="AB141" s="11"/>
      <c r="AD141" s="3"/>
      <c r="AE141" s="3"/>
      <c r="AF141" s="3"/>
      <c r="AG141" s="3"/>
      <c r="AH141" s="3"/>
      <c r="AI141" s="3"/>
      <c r="AJ141" s="3"/>
      <c r="AK141" s="11"/>
      <c r="AL141" s="50"/>
      <c r="AM141" s="11"/>
      <c r="AN141" s="11"/>
      <c r="AO141" s="11"/>
    </row>
    <row r="142" spans="1:41" hidden="1" x14ac:dyDescent="0.3">
      <c r="A142" s="25"/>
      <c r="B142" s="25"/>
      <c r="C142" s="7"/>
      <c r="D142" s="7"/>
      <c r="F142" s="5"/>
      <c r="G142" s="5"/>
      <c r="H142" s="5"/>
      <c r="I142" s="3"/>
      <c r="J142" s="3"/>
      <c r="K142" s="11"/>
      <c r="L142" s="50"/>
      <c r="M142" s="11"/>
      <c r="N142" s="11"/>
      <c r="O142" s="11"/>
      <c r="Q142" s="3"/>
      <c r="R142" s="3"/>
      <c r="S142" s="3"/>
      <c r="T142" s="3"/>
      <c r="U142" s="3"/>
      <c r="V142" s="11"/>
      <c r="W142" s="11"/>
      <c r="X142" s="11"/>
      <c r="Y142" s="11"/>
      <c r="Z142" s="11"/>
      <c r="AA142" s="11"/>
      <c r="AB142" s="11"/>
      <c r="AD142" s="3"/>
      <c r="AE142" s="3"/>
      <c r="AF142" s="3"/>
      <c r="AG142" s="3"/>
      <c r="AH142" s="3"/>
      <c r="AI142" s="11"/>
      <c r="AJ142" s="11"/>
      <c r="AK142" s="11"/>
      <c r="AL142" s="11"/>
      <c r="AM142" s="11"/>
      <c r="AN142" s="11"/>
      <c r="AO142" s="11"/>
    </row>
    <row r="143" spans="1:41" hidden="1" x14ac:dyDescent="0.3">
      <c r="A143" s="25"/>
      <c r="B143" s="25"/>
      <c r="C143" s="7"/>
      <c r="D143" s="7"/>
      <c r="F143" s="5"/>
      <c r="G143" s="5"/>
      <c r="H143" s="5"/>
      <c r="I143" s="3"/>
      <c r="J143" s="3"/>
      <c r="K143" s="3"/>
      <c r="L143" s="50"/>
      <c r="M143" s="3"/>
      <c r="N143" s="3"/>
      <c r="O143" s="3"/>
      <c r="Y143" s="3"/>
      <c r="Z143" s="3"/>
      <c r="AA143" s="3"/>
      <c r="AB143" s="3"/>
      <c r="AL143" s="3"/>
      <c r="AM143" s="3"/>
      <c r="AN143" s="3"/>
      <c r="AO143" s="3"/>
    </row>
    <row r="144" spans="1:41" ht="14.4" hidden="1" customHeight="1" x14ac:dyDescent="0.3">
      <c r="A144" s="469" t="s">
        <v>256</v>
      </c>
      <c r="B144" s="469"/>
      <c r="C144" s="469"/>
      <c r="D144" s="469"/>
      <c r="E144" s="14"/>
      <c r="F144" s="14"/>
      <c r="G144" s="14"/>
      <c r="H144" s="14"/>
      <c r="I144" s="14"/>
      <c r="J144" s="14"/>
      <c r="K144" s="14"/>
      <c r="L144" s="51"/>
      <c r="M144" s="132"/>
      <c r="N144" s="132"/>
      <c r="O144" s="132"/>
      <c r="Q144" s="22"/>
      <c r="R144" s="22"/>
      <c r="S144" s="22"/>
      <c r="T144" s="22"/>
      <c r="U144" s="22"/>
      <c r="V144" s="22"/>
      <c r="W144" s="22"/>
      <c r="X144" s="22"/>
      <c r="Y144" s="132"/>
      <c r="Z144" s="132"/>
      <c r="AA144" s="132"/>
      <c r="AB144" s="132"/>
      <c r="AD144" s="22"/>
      <c r="AE144" s="22"/>
      <c r="AF144" s="22"/>
      <c r="AG144" s="22"/>
      <c r="AH144" s="22"/>
      <c r="AI144" s="22"/>
      <c r="AJ144" s="22"/>
      <c r="AK144" s="22"/>
      <c r="AL144" s="132"/>
      <c r="AM144" s="132"/>
      <c r="AN144" s="132"/>
      <c r="AO144" s="132"/>
    </row>
    <row r="145" spans="1:41" hidden="1" x14ac:dyDescent="0.3">
      <c r="K145" s="11"/>
      <c r="L145" s="50"/>
      <c r="M145" s="11"/>
      <c r="N145" s="11"/>
      <c r="O145" s="11"/>
      <c r="Q145" s="3"/>
      <c r="R145" s="3"/>
      <c r="S145" s="3"/>
      <c r="T145" s="3"/>
      <c r="U145" s="3"/>
      <c r="V145" s="11"/>
      <c r="W145" s="11"/>
      <c r="X145" s="11"/>
      <c r="Y145" s="11"/>
      <c r="Z145" s="11"/>
      <c r="AA145" s="11"/>
      <c r="AB145" s="11"/>
      <c r="AD145" s="3"/>
      <c r="AE145" s="3"/>
      <c r="AF145" s="3"/>
      <c r="AG145" s="3"/>
      <c r="AH145" s="3"/>
      <c r="AI145" s="11"/>
      <c r="AJ145" s="11"/>
      <c r="AK145" s="11"/>
      <c r="AL145" s="11"/>
      <c r="AM145" s="11"/>
      <c r="AN145" s="11"/>
      <c r="AO145" s="11"/>
    </row>
    <row r="146" spans="1:41" hidden="1" x14ac:dyDescent="0.3">
      <c r="A146" s="473" t="s">
        <v>12</v>
      </c>
      <c r="B146" s="25" t="s">
        <v>69</v>
      </c>
      <c r="C146" s="7" t="s">
        <v>0</v>
      </c>
      <c r="D146" s="8" t="e">
        <f>#REF!+#REF!</f>
        <v>#REF!</v>
      </c>
      <c r="E146" s="8" t="e">
        <f>#REF!+#REF!</f>
        <v>#REF!</v>
      </c>
      <c r="F146" s="8" t="e">
        <f>#REF!+#REF!</f>
        <v>#REF!</v>
      </c>
      <c r="G146" s="8" t="e">
        <f>#REF!+#REF!</f>
        <v>#REF!</v>
      </c>
      <c r="H146" s="8" t="e">
        <f>#REF!+#REF!</f>
        <v>#REF!</v>
      </c>
      <c r="I146" s="8" t="e">
        <f>#REF!+#REF!</f>
        <v>#REF!</v>
      </c>
      <c r="J146" s="8" t="e">
        <f>#REF!+#REF!</f>
        <v>#REF!</v>
      </c>
      <c r="K146" s="8" t="e">
        <f>#REF!+#REF!</f>
        <v>#REF!</v>
      </c>
      <c r="L146" s="8" t="e">
        <f>#REF!+#REF!</f>
        <v>#REF!</v>
      </c>
      <c r="M146" s="44" t="e">
        <f>L146/SUM(L$146,L$148,L$150)</f>
        <v>#REF!</v>
      </c>
      <c r="N146" s="44" t="e">
        <f>K146/L146</f>
        <v>#REF!</v>
      </c>
      <c r="O146" s="44" t="e">
        <f>(L146-K146)/L146</f>
        <v>#REF!</v>
      </c>
      <c r="Q146" s="8" t="e">
        <f>#REF!+#REF!</f>
        <v>#REF!</v>
      </c>
      <c r="R146" s="8" t="e">
        <f>#REF!+#REF!</f>
        <v>#REF!</v>
      </c>
      <c r="S146" s="8" t="e">
        <f>#REF!+#REF!</f>
        <v>#REF!</v>
      </c>
      <c r="T146" s="8" t="e">
        <f>#REF!+#REF!</f>
        <v>#REF!</v>
      </c>
      <c r="U146" s="8" t="e">
        <f>#REF!+#REF!</f>
        <v>#REF!</v>
      </c>
      <c r="V146" s="8" t="e">
        <f>#REF!+#REF!</f>
        <v>#REF!</v>
      </c>
      <c r="W146" s="8" t="e">
        <f>#REF!+#REF!</f>
        <v>#REF!</v>
      </c>
      <c r="X146" s="8" t="e">
        <f>#REF!+#REF!</f>
        <v>#REF!</v>
      </c>
      <c r="Y146" s="8" t="e">
        <f>#REF!+#REF!</f>
        <v>#REF!</v>
      </c>
      <c r="Z146" s="44" t="e">
        <f>Y146/SUM(Y$146,Y$148,Y$150)</f>
        <v>#REF!</v>
      </c>
      <c r="AA146" s="44" t="e">
        <f>X146/Y146</f>
        <v>#REF!</v>
      </c>
      <c r="AB146" s="44" t="e">
        <f>(Y146-X146)/Y146</f>
        <v>#REF!</v>
      </c>
      <c r="AD146" s="8" t="e">
        <f>#REF!+#REF!</f>
        <v>#REF!</v>
      </c>
      <c r="AE146" s="8" t="e">
        <f>#REF!+#REF!</f>
        <v>#REF!</v>
      </c>
      <c r="AF146" s="8" t="e">
        <f>#REF!+#REF!</f>
        <v>#REF!</v>
      </c>
      <c r="AG146" s="8" t="e">
        <f>#REF!+#REF!</f>
        <v>#REF!</v>
      </c>
      <c r="AH146" s="8" t="e">
        <f>#REF!+#REF!</f>
        <v>#REF!</v>
      </c>
      <c r="AI146" s="8" t="e">
        <f>#REF!+#REF!</f>
        <v>#REF!</v>
      </c>
      <c r="AJ146" s="8" t="e">
        <f>#REF!+#REF!</f>
        <v>#REF!</v>
      </c>
      <c r="AK146" s="8" t="e">
        <f>#REF!+#REF!</f>
        <v>#REF!</v>
      </c>
      <c r="AL146" s="8" t="e">
        <f>#REF!+#REF!</f>
        <v>#REF!</v>
      </c>
      <c r="AM146" s="44" t="e">
        <f>AL146/SUM(AL$146,AL$148,AL$150)</f>
        <v>#REF!</v>
      </c>
      <c r="AN146" s="44" t="e">
        <f>AK146/AL146</f>
        <v>#REF!</v>
      </c>
      <c r="AO146" s="44" t="e">
        <f>(AL146-AK146)/AL146</f>
        <v>#REF!</v>
      </c>
    </row>
    <row r="147" spans="1:41" hidden="1" x14ac:dyDescent="0.3">
      <c r="A147" s="473"/>
      <c r="B147" s="25"/>
      <c r="C147" s="7" t="s">
        <v>151</v>
      </c>
      <c r="D147" s="3" t="e">
        <f t="shared" ref="D147:L147" si="110">(D146-Q146)/Q146</f>
        <v>#REF!</v>
      </c>
      <c r="E147" s="3" t="e">
        <f t="shared" si="110"/>
        <v>#REF!</v>
      </c>
      <c r="F147" s="3" t="e">
        <f t="shared" si="110"/>
        <v>#REF!</v>
      </c>
      <c r="G147" s="3" t="e">
        <f t="shared" si="110"/>
        <v>#REF!</v>
      </c>
      <c r="H147" s="3" t="e">
        <f t="shared" si="110"/>
        <v>#REF!</v>
      </c>
      <c r="I147" s="3" t="e">
        <f t="shared" si="110"/>
        <v>#REF!</v>
      </c>
      <c r="J147" s="3" t="e">
        <f t="shared" si="110"/>
        <v>#REF!</v>
      </c>
      <c r="K147" s="3" t="e">
        <f t="shared" si="110"/>
        <v>#REF!</v>
      </c>
      <c r="L147" s="3" t="e">
        <f t="shared" si="110"/>
        <v>#REF!</v>
      </c>
      <c r="M147" s="11"/>
      <c r="N147" s="11"/>
      <c r="O147" s="11"/>
      <c r="Q147" s="3" t="e">
        <f t="shared" ref="Q147:Y147" si="111">(Q146-AD146)/AD146</f>
        <v>#REF!</v>
      </c>
      <c r="R147" s="3" t="e">
        <f t="shared" si="111"/>
        <v>#REF!</v>
      </c>
      <c r="S147" s="3" t="e">
        <f t="shared" si="111"/>
        <v>#REF!</v>
      </c>
      <c r="T147" s="3" t="e">
        <f t="shared" si="111"/>
        <v>#REF!</v>
      </c>
      <c r="U147" s="3" t="e">
        <f t="shared" si="111"/>
        <v>#REF!</v>
      </c>
      <c r="V147" s="3" t="e">
        <f t="shared" si="111"/>
        <v>#REF!</v>
      </c>
      <c r="W147" s="3" t="e">
        <f t="shared" si="111"/>
        <v>#REF!</v>
      </c>
      <c r="X147" s="3" t="e">
        <f t="shared" si="111"/>
        <v>#REF!</v>
      </c>
      <c r="Y147" s="3" t="e">
        <f t="shared" si="111"/>
        <v>#REF!</v>
      </c>
      <c r="Z147" s="11"/>
      <c r="AA147" s="11"/>
      <c r="AB147" s="11"/>
      <c r="AD147" s="3"/>
      <c r="AE147" s="3"/>
      <c r="AF147" s="3"/>
      <c r="AG147" s="3"/>
      <c r="AH147" s="3"/>
      <c r="AI147" s="3"/>
      <c r="AJ147" s="3"/>
      <c r="AK147" s="3"/>
      <c r="AL147" s="3"/>
      <c r="AM147" s="11"/>
      <c r="AN147" s="11"/>
      <c r="AO147" s="11"/>
    </row>
    <row r="148" spans="1:41" hidden="1" x14ac:dyDescent="0.3">
      <c r="A148" s="473"/>
      <c r="B148" s="25" t="s">
        <v>70</v>
      </c>
      <c r="C148" s="7" t="s">
        <v>0</v>
      </c>
      <c r="D148" s="8" t="e">
        <f>#REF!+#REF!</f>
        <v>#REF!</v>
      </c>
      <c r="E148" s="8" t="e">
        <f>#REF!+#REF!</f>
        <v>#REF!</v>
      </c>
      <c r="F148" s="8" t="e">
        <f>#REF!+#REF!</f>
        <v>#REF!</v>
      </c>
      <c r="G148" s="8" t="e">
        <f>#REF!+#REF!</f>
        <v>#REF!</v>
      </c>
      <c r="H148" s="8" t="e">
        <f>#REF!+#REF!</f>
        <v>#REF!</v>
      </c>
      <c r="I148" s="8" t="e">
        <f>#REF!+#REF!</f>
        <v>#REF!</v>
      </c>
      <c r="J148" s="8" t="e">
        <f>#REF!+#REF!</f>
        <v>#REF!</v>
      </c>
      <c r="K148" s="8" t="e">
        <f>#REF!+#REF!</f>
        <v>#REF!</v>
      </c>
      <c r="L148" s="8" t="e">
        <f>#REF!+#REF!</f>
        <v>#REF!</v>
      </c>
      <c r="M148" s="44" t="e">
        <f>L148/SUM(L$146,L$148,L$150)</f>
        <v>#REF!</v>
      </c>
      <c r="N148" s="44" t="e">
        <f>K148/L148</f>
        <v>#REF!</v>
      </c>
      <c r="O148" s="44" t="e">
        <f>(L148-K148)/L148</f>
        <v>#REF!</v>
      </c>
      <c r="Q148" s="8" t="e">
        <f>#REF!+#REF!</f>
        <v>#REF!</v>
      </c>
      <c r="R148" s="8" t="e">
        <f>#REF!+#REF!</f>
        <v>#REF!</v>
      </c>
      <c r="S148" s="8" t="e">
        <f>#REF!+#REF!</f>
        <v>#REF!</v>
      </c>
      <c r="T148" s="8" t="e">
        <f>#REF!+#REF!</f>
        <v>#REF!</v>
      </c>
      <c r="U148" s="8" t="e">
        <f>#REF!+#REF!</f>
        <v>#REF!</v>
      </c>
      <c r="V148" s="8" t="e">
        <f>#REF!+#REF!</f>
        <v>#REF!</v>
      </c>
      <c r="W148" s="8" t="e">
        <f>#REF!+#REF!</f>
        <v>#REF!</v>
      </c>
      <c r="X148" s="8" t="e">
        <f>#REF!+#REF!</f>
        <v>#REF!</v>
      </c>
      <c r="Y148" s="8" t="e">
        <f>#REF!+#REF!</f>
        <v>#REF!</v>
      </c>
      <c r="Z148" s="44" t="e">
        <f>Y148/SUM(Y$146,Y$148,Y$150)</f>
        <v>#REF!</v>
      </c>
      <c r="AA148" s="44" t="e">
        <f>X148/Y148</f>
        <v>#REF!</v>
      </c>
      <c r="AB148" s="44" t="e">
        <f>(Y148-X148)/Y148</f>
        <v>#REF!</v>
      </c>
      <c r="AD148" s="8" t="e">
        <f>#REF!+#REF!</f>
        <v>#REF!</v>
      </c>
      <c r="AE148" s="8" t="e">
        <f>#REF!+#REF!</f>
        <v>#REF!</v>
      </c>
      <c r="AF148" s="8" t="e">
        <f>#REF!+#REF!</f>
        <v>#REF!</v>
      </c>
      <c r="AG148" s="8" t="e">
        <f>#REF!+#REF!</f>
        <v>#REF!</v>
      </c>
      <c r="AH148" s="8" t="e">
        <f>#REF!+#REF!</f>
        <v>#REF!</v>
      </c>
      <c r="AI148" s="8" t="e">
        <f>#REF!+#REF!</f>
        <v>#REF!</v>
      </c>
      <c r="AJ148" s="8" t="e">
        <f>#REF!+#REF!</f>
        <v>#REF!</v>
      </c>
      <c r="AK148" s="8" t="e">
        <f>#REF!+#REF!</f>
        <v>#REF!</v>
      </c>
      <c r="AL148" s="8" t="e">
        <f>#REF!+#REF!</f>
        <v>#REF!</v>
      </c>
      <c r="AM148" s="44" t="e">
        <f>AL148/SUM(AL$146,AL$148,AL$150)</f>
        <v>#REF!</v>
      </c>
      <c r="AN148" s="44" t="e">
        <f>AK148/AL148</f>
        <v>#REF!</v>
      </c>
      <c r="AO148" s="44" t="e">
        <f>(AL148-AK148)/AL148</f>
        <v>#REF!</v>
      </c>
    </row>
    <row r="149" spans="1:41" hidden="1" x14ac:dyDescent="0.3">
      <c r="A149" s="473"/>
      <c r="B149" s="25"/>
      <c r="C149" s="7" t="s">
        <v>151</v>
      </c>
      <c r="D149" s="3" t="e">
        <f t="shared" ref="D149:L149" si="112">(D148-Q148)/Q148</f>
        <v>#REF!</v>
      </c>
      <c r="E149" s="3" t="e">
        <f t="shared" si="112"/>
        <v>#REF!</v>
      </c>
      <c r="F149" s="3" t="e">
        <f t="shared" si="112"/>
        <v>#REF!</v>
      </c>
      <c r="G149" s="3" t="e">
        <f t="shared" si="112"/>
        <v>#REF!</v>
      </c>
      <c r="H149" s="3" t="e">
        <f t="shared" si="112"/>
        <v>#REF!</v>
      </c>
      <c r="I149" s="3" t="e">
        <f t="shared" si="112"/>
        <v>#REF!</v>
      </c>
      <c r="J149" s="3" t="e">
        <f t="shared" si="112"/>
        <v>#REF!</v>
      </c>
      <c r="K149" s="3" t="e">
        <f t="shared" si="112"/>
        <v>#REF!</v>
      </c>
      <c r="L149" s="3" t="e">
        <f t="shared" si="112"/>
        <v>#REF!</v>
      </c>
      <c r="M149" s="11"/>
      <c r="N149" s="11"/>
      <c r="O149" s="11"/>
      <c r="Q149" s="3" t="e">
        <f t="shared" ref="Q149:Y149" si="113">(Q148-AD148)/AD148</f>
        <v>#REF!</v>
      </c>
      <c r="R149" s="3" t="e">
        <f t="shared" si="113"/>
        <v>#REF!</v>
      </c>
      <c r="S149" s="3" t="e">
        <f t="shared" si="113"/>
        <v>#REF!</v>
      </c>
      <c r="T149" s="3" t="e">
        <f t="shared" si="113"/>
        <v>#REF!</v>
      </c>
      <c r="U149" s="3" t="e">
        <f t="shared" si="113"/>
        <v>#REF!</v>
      </c>
      <c r="V149" s="3" t="e">
        <f t="shared" si="113"/>
        <v>#REF!</v>
      </c>
      <c r="W149" s="3" t="e">
        <f t="shared" si="113"/>
        <v>#REF!</v>
      </c>
      <c r="X149" s="3" t="e">
        <f t="shared" si="113"/>
        <v>#REF!</v>
      </c>
      <c r="Y149" s="3" t="e">
        <f t="shared" si="113"/>
        <v>#REF!</v>
      </c>
      <c r="Z149" s="11"/>
      <c r="AA149" s="11"/>
      <c r="AB149" s="11"/>
      <c r="AD149" s="3"/>
      <c r="AE149" s="3"/>
      <c r="AF149" s="3"/>
      <c r="AG149" s="3"/>
      <c r="AH149" s="3"/>
      <c r="AI149" s="3"/>
      <c r="AJ149" s="3"/>
      <c r="AK149" s="3"/>
      <c r="AL149" s="3"/>
      <c r="AM149" s="11"/>
      <c r="AN149" s="11"/>
      <c r="AO149" s="11"/>
    </row>
    <row r="150" spans="1:41" hidden="1" x14ac:dyDescent="0.3">
      <c r="A150" s="473"/>
      <c r="B150" s="25" t="s">
        <v>76</v>
      </c>
      <c r="C150" s="7" t="s">
        <v>0</v>
      </c>
      <c r="D150" s="8" t="e">
        <f>#REF!+#REF!</f>
        <v>#REF!</v>
      </c>
      <c r="E150" s="8" t="e">
        <f>#REF!+#REF!</f>
        <v>#REF!</v>
      </c>
      <c r="F150" s="8" t="e">
        <f>#REF!+#REF!</f>
        <v>#REF!</v>
      </c>
      <c r="G150" s="8" t="e">
        <f>#REF!+#REF!</f>
        <v>#REF!</v>
      </c>
      <c r="H150" s="8" t="e">
        <f>#REF!+#REF!</f>
        <v>#REF!</v>
      </c>
      <c r="I150" s="8" t="e">
        <f>#REF!+#REF!</f>
        <v>#REF!</v>
      </c>
      <c r="J150" s="8" t="e">
        <f>#REF!+#REF!</f>
        <v>#REF!</v>
      </c>
      <c r="K150" s="8" t="e">
        <f>#REF!+#REF!</f>
        <v>#REF!</v>
      </c>
      <c r="L150" s="8" t="e">
        <f>#REF!+#REF!</f>
        <v>#REF!</v>
      </c>
      <c r="M150" s="44" t="e">
        <f>L150/SUM(L$146,L$148,L$150)</f>
        <v>#REF!</v>
      </c>
      <c r="N150" s="44" t="e">
        <f>K150/L150</f>
        <v>#REF!</v>
      </c>
      <c r="O150" s="44" t="e">
        <f>(L150-K150)/L150</f>
        <v>#REF!</v>
      </c>
      <c r="Q150" s="8" t="e">
        <f>#REF!+#REF!</f>
        <v>#REF!</v>
      </c>
      <c r="R150" s="8" t="e">
        <f>#REF!+#REF!</f>
        <v>#REF!</v>
      </c>
      <c r="S150" s="8" t="e">
        <f>#REF!+#REF!</f>
        <v>#REF!</v>
      </c>
      <c r="T150" s="8" t="e">
        <f>#REF!+#REF!</f>
        <v>#REF!</v>
      </c>
      <c r="U150" s="8" t="e">
        <f>#REF!+#REF!</f>
        <v>#REF!</v>
      </c>
      <c r="V150" s="8" t="e">
        <f>#REF!+#REF!</f>
        <v>#REF!</v>
      </c>
      <c r="W150" s="8" t="e">
        <f>#REF!+#REF!</f>
        <v>#REF!</v>
      </c>
      <c r="X150" s="8" t="e">
        <f>#REF!+#REF!</f>
        <v>#REF!</v>
      </c>
      <c r="Y150" s="8" t="e">
        <f>#REF!+#REF!</f>
        <v>#REF!</v>
      </c>
      <c r="Z150" s="44" t="e">
        <f>Y150/SUM(Y$146,Y$148,Y$150)</f>
        <v>#REF!</v>
      </c>
      <c r="AA150" s="44" t="e">
        <f>X150/Y150</f>
        <v>#REF!</v>
      </c>
      <c r="AB150" s="44" t="e">
        <f>(Y150-X150)/Y150</f>
        <v>#REF!</v>
      </c>
      <c r="AD150" s="8" t="e">
        <f>#REF!+#REF!</f>
        <v>#REF!</v>
      </c>
      <c r="AE150" s="8" t="e">
        <f>#REF!+#REF!</f>
        <v>#REF!</v>
      </c>
      <c r="AF150" s="8" t="e">
        <f>#REF!+#REF!</f>
        <v>#REF!</v>
      </c>
      <c r="AG150" s="8" t="e">
        <f>#REF!+#REF!</f>
        <v>#REF!</v>
      </c>
      <c r="AH150" s="8" t="e">
        <f>#REF!+#REF!</f>
        <v>#REF!</v>
      </c>
      <c r="AI150" s="8" t="e">
        <f>#REF!+#REF!</f>
        <v>#REF!</v>
      </c>
      <c r="AJ150" s="8" t="e">
        <f>#REF!+#REF!</f>
        <v>#REF!</v>
      </c>
      <c r="AK150" s="8" t="e">
        <f>#REF!+#REF!</f>
        <v>#REF!</v>
      </c>
      <c r="AL150" s="8" t="e">
        <f>#REF!+#REF!</f>
        <v>#REF!</v>
      </c>
      <c r="AM150" s="44" t="e">
        <f>AL150/SUM(AL$146,AL$148,AL$150)</f>
        <v>#REF!</v>
      </c>
      <c r="AN150" s="44" t="e">
        <f>AK150/AL150</f>
        <v>#REF!</v>
      </c>
      <c r="AO150" s="44" t="e">
        <f>(AL150-AK150)/AL150</f>
        <v>#REF!</v>
      </c>
    </row>
    <row r="151" spans="1:41" hidden="1" x14ac:dyDescent="0.3">
      <c r="A151" s="473"/>
      <c r="B151" s="25"/>
      <c r="C151" s="7" t="s">
        <v>151</v>
      </c>
      <c r="D151" s="3" t="e">
        <f t="shared" ref="D151:L151" si="114">(D150-Q150)/Q150</f>
        <v>#REF!</v>
      </c>
      <c r="E151" s="3" t="e">
        <f t="shared" si="114"/>
        <v>#REF!</v>
      </c>
      <c r="F151" s="3" t="e">
        <f t="shared" si="114"/>
        <v>#REF!</v>
      </c>
      <c r="G151" s="3" t="e">
        <f t="shared" si="114"/>
        <v>#REF!</v>
      </c>
      <c r="H151" s="3" t="e">
        <f t="shared" si="114"/>
        <v>#REF!</v>
      </c>
      <c r="I151" s="3" t="e">
        <f t="shared" si="114"/>
        <v>#REF!</v>
      </c>
      <c r="J151" s="3" t="e">
        <f t="shared" si="114"/>
        <v>#REF!</v>
      </c>
      <c r="K151" s="3" t="e">
        <f t="shared" si="114"/>
        <v>#REF!</v>
      </c>
      <c r="L151" s="3" t="e">
        <f t="shared" si="114"/>
        <v>#REF!</v>
      </c>
      <c r="M151" s="11"/>
      <c r="N151" s="11"/>
      <c r="O151" s="11"/>
      <c r="Q151" s="3" t="e">
        <f t="shared" ref="Q151:Y151" si="115">(Q150-AD150)/AD150</f>
        <v>#REF!</v>
      </c>
      <c r="R151" s="3" t="e">
        <f t="shared" si="115"/>
        <v>#REF!</v>
      </c>
      <c r="S151" s="3" t="e">
        <f t="shared" si="115"/>
        <v>#REF!</v>
      </c>
      <c r="T151" s="3" t="e">
        <f t="shared" si="115"/>
        <v>#REF!</v>
      </c>
      <c r="U151" s="3" t="e">
        <f t="shared" si="115"/>
        <v>#REF!</v>
      </c>
      <c r="V151" s="3" t="e">
        <f t="shared" si="115"/>
        <v>#REF!</v>
      </c>
      <c r="W151" s="3" t="e">
        <f t="shared" si="115"/>
        <v>#REF!</v>
      </c>
      <c r="X151" s="3" t="e">
        <f t="shared" si="115"/>
        <v>#REF!</v>
      </c>
      <c r="Y151" s="3" t="e">
        <f t="shared" si="115"/>
        <v>#REF!</v>
      </c>
      <c r="Z151" s="11"/>
      <c r="AA151" s="11"/>
      <c r="AB151" s="11"/>
      <c r="AD151" s="3"/>
      <c r="AE151" s="3"/>
      <c r="AF151" s="3"/>
      <c r="AG151" s="3"/>
      <c r="AH151" s="3"/>
      <c r="AI151" s="3"/>
      <c r="AJ151" s="3"/>
      <c r="AK151" s="3"/>
      <c r="AL151" s="3"/>
      <c r="AM151" s="11"/>
      <c r="AN151" s="11"/>
      <c r="AO151" s="11"/>
    </row>
    <row r="152" spans="1:41" hidden="1" x14ac:dyDescent="0.3">
      <c r="A152" s="473" t="s">
        <v>13</v>
      </c>
      <c r="B152" s="25" t="s">
        <v>69</v>
      </c>
      <c r="C152" s="7" t="s">
        <v>0</v>
      </c>
      <c r="D152" s="8" t="e">
        <f>#REF!+#REF!</f>
        <v>#REF!</v>
      </c>
      <c r="E152" s="8" t="e">
        <f>#REF!+#REF!</f>
        <v>#REF!</v>
      </c>
      <c r="F152" s="8" t="e">
        <f>#REF!+#REF!</f>
        <v>#REF!</v>
      </c>
      <c r="G152" s="8" t="e">
        <f>#REF!+#REF!</f>
        <v>#REF!</v>
      </c>
      <c r="H152" s="8" t="e">
        <f>#REF!+#REF!</f>
        <v>#REF!</v>
      </c>
      <c r="I152" s="8" t="e">
        <f>#REF!+#REF!</f>
        <v>#REF!</v>
      </c>
      <c r="J152" s="8" t="e">
        <f>#REF!+#REF!</f>
        <v>#REF!</v>
      </c>
      <c r="K152" s="8" t="e">
        <f>#REF!+#REF!</f>
        <v>#REF!</v>
      </c>
      <c r="L152" s="8" t="e">
        <f>#REF!+#REF!</f>
        <v>#REF!</v>
      </c>
      <c r="M152" s="44" t="e">
        <f>L152/SUM(L$152,L$154,L$156)</f>
        <v>#REF!</v>
      </c>
      <c r="N152" s="44" t="e">
        <f>K152/L152</f>
        <v>#REF!</v>
      </c>
      <c r="O152" s="44" t="e">
        <f>(L152-K152)/L152</f>
        <v>#REF!</v>
      </c>
      <c r="Q152" s="8" t="e">
        <f>#REF!+#REF!</f>
        <v>#REF!</v>
      </c>
      <c r="R152" s="8" t="e">
        <f>#REF!+#REF!</f>
        <v>#REF!</v>
      </c>
      <c r="S152" s="8" t="e">
        <f>#REF!+#REF!</f>
        <v>#REF!</v>
      </c>
      <c r="T152" s="8" t="e">
        <f>#REF!+#REF!</f>
        <v>#REF!</v>
      </c>
      <c r="U152" s="8" t="e">
        <f>#REF!+#REF!</f>
        <v>#REF!</v>
      </c>
      <c r="V152" s="8" t="e">
        <f>#REF!+#REF!</f>
        <v>#REF!</v>
      </c>
      <c r="W152" s="8" t="e">
        <f>#REF!+#REF!</f>
        <v>#REF!</v>
      </c>
      <c r="X152" s="8" t="e">
        <f>#REF!+#REF!</f>
        <v>#REF!</v>
      </c>
      <c r="Y152" s="8" t="e">
        <f>#REF!+#REF!</f>
        <v>#REF!</v>
      </c>
      <c r="Z152" s="44" t="e">
        <f>Y152/SUM(Y$152,Y$154,Y$156)</f>
        <v>#REF!</v>
      </c>
      <c r="AA152" s="44" t="e">
        <f>X152/Y152</f>
        <v>#REF!</v>
      </c>
      <c r="AB152" s="44" t="e">
        <f>(Y152-X152)/Y152</f>
        <v>#REF!</v>
      </c>
      <c r="AD152" s="8" t="e">
        <f>#REF!+#REF!</f>
        <v>#REF!</v>
      </c>
      <c r="AE152" s="8" t="e">
        <f>#REF!+#REF!</f>
        <v>#REF!</v>
      </c>
      <c r="AF152" s="8" t="e">
        <f>#REF!+#REF!</f>
        <v>#REF!</v>
      </c>
      <c r="AG152" s="8" t="e">
        <f>#REF!+#REF!</f>
        <v>#REF!</v>
      </c>
      <c r="AH152" s="8" t="e">
        <f>#REF!+#REF!</f>
        <v>#REF!</v>
      </c>
      <c r="AI152" s="8" t="e">
        <f>#REF!+#REF!</f>
        <v>#REF!</v>
      </c>
      <c r="AJ152" s="8" t="e">
        <f>#REF!+#REF!</f>
        <v>#REF!</v>
      </c>
      <c r="AK152" s="8" t="e">
        <f>#REF!+#REF!</f>
        <v>#REF!</v>
      </c>
      <c r="AL152" s="8" t="e">
        <f>#REF!+#REF!</f>
        <v>#REF!</v>
      </c>
      <c r="AM152" s="44" t="e">
        <f>AL152/SUM(AL$152,AL$154,AL$156)</f>
        <v>#REF!</v>
      </c>
      <c r="AN152" s="44" t="e">
        <f>AK152/AL152</f>
        <v>#REF!</v>
      </c>
      <c r="AO152" s="44" t="e">
        <f>(AL152-AK152)/AL152</f>
        <v>#REF!</v>
      </c>
    </row>
    <row r="153" spans="1:41" hidden="1" x14ac:dyDescent="0.3">
      <c r="A153" s="473"/>
      <c r="B153" s="25"/>
      <c r="C153" s="7" t="s">
        <v>151</v>
      </c>
      <c r="D153" s="3" t="e">
        <f t="shared" ref="D153:L153" si="116">(D152-Q152)/Q152</f>
        <v>#REF!</v>
      </c>
      <c r="E153" s="3" t="e">
        <f t="shared" si="116"/>
        <v>#REF!</v>
      </c>
      <c r="F153" s="3" t="e">
        <f t="shared" si="116"/>
        <v>#REF!</v>
      </c>
      <c r="G153" s="3" t="e">
        <f t="shared" si="116"/>
        <v>#REF!</v>
      </c>
      <c r="H153" s="3" t="e">
        <f t="shared" si="116"/>
        <v>#REF!</v>
      </c>
      <c r="I153" s="3" t="e">
        <f t="shared" si="116"/>
        <v>#REF!</v>
      </c>
      <c r="J153" s="3" t="e">
        <f t="shared" si="116"/>
        <v>#REF!</v>
      </c>
      <c r="K153" s="3" t="e">
        <f t="shared" si="116"/>
        <v>#REF!</v>
      </c>
      <c r="L153" s="3" t="e">
        <f t="shared" si="116"/>
        <v>#REF!</v>
      </c>
      <c r="M153" s="11"/>
      <c r="N153" s="11"/>
      <c r="O153" s="11"/>
      <c r="Q153" s="3" t="e">
        <f t="shared" ref="Q153:Y153" si="117">(Q152-AD152)/AD152</f>
        <v>#REF!</v>
      </c>
      <c r="R153" s="3" t="e">
        <f t="shared" si="117"/>
        <v>#REF!</v>
      </c>
      <c r="S153" s="3" t="e">
        <f t="shared" si="117"/>
        <v>#REF!</v>
      </c>
      <c r="T153" s="3" t="e">
        <f t="shared" si="117"/>
        <v>#REF!</v>
      </c>
      <c r="U153" s="3" t="e">
        <f t="shared" si="117"/>
        <v>#REF!</v>
      </c>
      <c r="V153" s="3" t="e">
        <f t="shared" si="117"/>
        <v>#REF!</v>
      </c>
      <c r="W153" s="3" t="e">
        <f t="shared" si="117"/>
        <v>#REF!</v>
      </c>
      <c r="X153" s="3" t="e">
        <f t="shared" si="117"/>
        <v>#REF!</v>
      </c>
      <c r="Y153" s="3" t="e">
        <f t="shared" si="117"/>
        <v>#REF!</v>
      </c>
      <c r="Z153" s="11"/>
      <c r="AA153" s="11"/>
      <c r="AB153" s="11"/>
      <c r="AD153" s="3"/>
      <c r="AE153" s="3"/>
      <c r="AF153" s="3"/>
      <c r="AG153" s="3"/>
      <c r="AH153" s="3"/>
      <c r="AI153" s="3"/>
      <c r="AJ153" s="3"/>
      <c r="AK153" s="3"/>
      <c r="AL153" s="3"/>
      <c r="AM153" s="11"/>
      <c r="AN153" s="11"/>
      <c r="AO153" s="11"/>
    </row>
    <row r="154" spans="1:41" hidden="1" x14ac:dyDescent="0.3">
      <c r="A154" s="473"/>
      <c r="B154" s="25" t="s">
        <v>70</v>
      </c>
      <c r="C154" s="7" t="s">
        <v>0</v>
      </c>
      <c r="D154" s="8" t="e">
        <f>#REF!+#REF!</f>
        <v>#REF!</v>
      </c>
      <c r="E154" s="8" t="e">
        <f>#REF!+#REF!</f>
        <v>#REF!</v>
      </c>
      <c r="F154" s="8" t="e">
        <f>#REF!+#REF!</f>
        <v>#REF!</v>
      </c>
      <c r="G154" s="8" t="e">
        <f>#REF!+#REF!</f>
        <v>#REF!</v>
      </c>
      <c r="H154" s="8" t="e">
        <f>#REF!+#REF!</f>
        <v>#REF!</v>
      </c>
      <c r="I154" s="8" t="e">
        <f>#REF!+#REF!</f>
        <v>#REF!</v>
      </c>
      <c r="J154" s="8" t="e">
        <f>#REF!+#REF!</f>
        <v>#REF!</v>
      </c>
      <c r="K154" s="8" t="e">
        <f>#REF!+#REF!</f>
        <v>#REF!</v>
      </c>
      <c r="L154" s="8" t="e">
        <f>#REF!+#REF!</f>
        <v>#REF!</v>
      </c>
      <c r="M154" s="44" t="e">
        <f>L154/SUM(L$152,L$154,L$156)</f>
        <v>#REF!</v>
      </c>
      <c r="N154" s="44" t="e">
        <f>K154/L154</f>
        <v>#REF!</v>
      </c>
      <c r="O154" s="44" t="e">
        <f>(L154-K154)/L154</f>
        <v>#REF!</v>
      </c>
      <c r="Q154" s="8" t="e">
        <f>#REF!+#REF!</f>
        <v>#REF!</v>
      </c>
      <c r="R154" s="8" t="e">
        <f>#REF!+#REF!</f>
        <v>#REF!</v>
      </c>
      <c r="S154" s="8" t="e">
        <f>#REF!+#REF!</f>
        <v>#REF!</v>
      </c>
      <c r="T154" s="8" t="e">
        <f>#REF!+#REF!</f>
        <v>#REF!</v>
      </c>
      <c r="U154" s="8" t="e">
        <f>#REF!+#REF!</f>
        <v>#REF!</v>
      </c>
      <c r="V154" s="8" t="e">
        <f>#REF!+#REF!</f>
        <v>#REF!</v>
      </c>
      <c r="W154" s="8" t="e">
        <f>#REF!+#REF!</f>
        <v>#REF!</v>
      </c>
      <c r="X154" s="8" t="e">
        <f>#REF!+#REF!</f>
        <v>#REF!</v>
      </c>
      <c r="Y154" s="8" t="e">
        <f>#REF!+#REF!</f>
        <v>#REF!</v>
      </c>
      <c r="Z154" s="44" t="e">
        <f>Y154/SUM(Y$152,Y$154,Y$156)</f>
        <v>#REF!</v>
      </c>
      <c r="AA154" s="44" t="e">
        <f>X154/Y154</f>
        <v>#REF!</v>
      </c>
      <c r="AB154" s="44" t="e">
        <f>(Y154-X154)/Y154</f>
        <v>#REF!</v>
      </c>
      <c r="AD154" s="8" t="e">
        <f>#REF!+#REF!</f>
        <v>#REF!</v>
      </c>
      <c r="AE154" s="8" t="e">
        <f>#REF!+#REF!</f>
        <v>#REF!</v>
      </c>
      <c r="AF154" s="8" t="e">
        <f>#REF!+#REF!</f>
        <v>#REF!</v>
      </c>
      <c r="AG154" s="8" t="e">
        <f>#REF!+#REF!</f>
        <v>#REF!</v>
      </c>
      <c r="AH154" s="8" t="e">
        <f>#REF!+#REF!</f>
        <v>#REF!</v>
      </c>
      <c r="AI154" s="8" t="e">
        <f>#REF!+#REF!</f>
        <v>#REF!</v>
      </c>
      <c r="AJ154" s="8" t="e">
        <f>#REF!+#REF!</f>
        <v>#REF!</v>
      </c>
      <c r="AK154" s="8" t="e">
        <f>#REF!+#REF!</f>
        <v>#REF!</v>
      </c>
      <c r="AL154" s="8" t="e">
        <f>#REF!+#REF!</f>
        <v>#REF!</v>
      </c>
      <c r="AM154" s="44" t="e">
        <f>AL154/SUM(AL$152,AL$154,AL$156)</f>
        <v>#REF!</v>
      </c>
      <c r="AN154" s="44" t="e">
        <f>AK154/AL154</f>
        <v>#REF!</v>
      </c>
      <c r="AO154" s="44" t="e">
        <f>(AL154-AK154)/AL154</f>
        <v>#REF!</v>
      </c>
    </row>
    <row r="155" spans="1:41" hidden="1" x14ac:dyDescent="0.3">
      <c r="A155" s="473"/>
      <c r="B155" s="25"/>
      <c r="C155" s="7" t="s">
        <v>151</v>
      </c>
      <c r="D155" s="3" t="e">
        <f t="shared" ref="D155:L155" si="118">(D154-Q154)/Q154</f>
        <v>#REF!</v>
      </c>
      <c r="E155" s="3" t="e">
        <f t="shared" si="118"/>
        <v>#REF!</v>
      </c>
      <c r="F155" s="3" t="e">
        <f t="shared" si="118"/>
        <v>#REF!</v>
      </c>
      <c r="G155" s="3" t="e">
        <f t="shared" si="118"/>
        <v>#REF!</v>
      </c>
      <c r="H155" s="3" t="e">
        <f t="shared" si="118"/>
        <v>#REF!</v>
      </c>
      <c r="I155" s="3" t="e">
        <f t="shared" si="118"/>
        <v>#REF!</v>
      </c>
      <c r="J155" s="3" t="e">
        <f t="shared" si="118"/>
        <v>#REF!</v>
      </c>
      <c r="K155" s="3" t="e">
        <f t="shared" si="118"/>
        <v>#REF!</v>
      </c>
      <c r="L155" s="3" t="e">
        <f t="shared" si="118"/>
        <v>#REF!</v>
      </c>
      <c r="M155" s="11"/>
      <c r="N155" s="11"/>
      <c r="O155" s="11"/>
      <c r="Q155" s="3" t="e">
        <f t="shared" ref="Q155:Y155" si="119">(Q154-AD154)/AD154</f>
        <v>#REF!</v>
      </c>
      <c r="R155" s="3" t="e">
        <f t="shared" si="119"/>
        <v>#REF!</v>
      </c>
      <c r="S155" s="3" t="e">
        <f t="shared" si="119"/>
        <v>#REF!</v>
      </c>
      <c r="T155" s="3" t="e">
        <f t="shared" si="119"/>
        <v>#REF!</v>
      </c>
      <c r="U155" s="3" t="e">
        <f t="shared" si="119"/>
        <v>#REF!</v>
      </c>
      <c r="V155" s="3" t="e">
        <f t="shared" si="119"/>
        <v>#REF!</v>
      </c>
      <c r="W155" s="3" t="e">
        <f t="shared" si="119"/>
        <v>#REF!</v>
      </c>
      <c r="X155" s="3" t="e">
        <f t="shared" si="119"/>
        <v>#REF!</v>
      </c>
      <c r="Y155" s="3" t="e">
        <f t="shared" si="119"/>
        <v>#REF!</v>
      </c>
      <c r="Z155" s="11"/>
      <c r="AA155" s="11"/>
      <c r="AB155" s="11"/>
      <c r="AD155" s="3"/>
      <c r="AE155" s="3"/>
      <c r="AF155" s="3"/>
      <c r="AG155" s="3"/>
      <c r="AH155" s="3"/>
      <c r="AI155" s="3"/>
      <c r="AJ155" s="3"/>
      <c r="AK155" s="3"/>
      <c r="AL155" s="3"/>
      <c r="AM155" s="11"/>
      <c r="AN155" s="11"/>
      <c r="AO155" s="11"/>
    </row>
    <row r="156" spans="1:41" hidden="1" x14ac:dyDescent="0.3">
      <c r="A156" s="473"/>
      <c r="B156" s="25" t="s">
        <v>76</v>
      </c>
      <c r="C156" s="7" t="s">
        <v>0</v>
      </c>
      <c r="D156" s="8" t="e">
        <f>#REF!+#REF!</f>
        <v>#REF!</v>
      </c>
      <c r="E156" s="8" t="e">
        <f>#REF!+#REF!</f>
        <v>#REF!</v>
      </c>
      <c r="F156" s="8" t="e">
        <f>#REF!+#REF!</f>
        <v>#REF!</v>
      </c>
      <c r="G156" s="8" t="e">
        <f>#REF!+#REF!</f>
        <v>#REF!</v>
      </c>
      <c r="H156" s="8" t="e">
        <f>#REF!+#REF!</f>
        <v>#REF!</v>
      </c>
      <c r="I156" s="8" t="e">
        <f>#REF!+#REF!</f>
        <v>#REF!</v>
      </c>
      <c r="J156" s="8" t="e">
        <f>#REF!+#REF!</f>
        <v>#REF!</v>
      </c>
      <c r="K156" s="8" t="e">
        <f>#REF!+#REF!</f>
        <v>#REF!</v>
      </c>
      <c r="L156" s="8" t="e">
        <f>#REF!+#REF!</f>
        <v>#REF!</v>
      </c>
      <c r="M156" s="44" t="e">
        <f>L156/SUM(L$152,L$154,L$156)</f>
        <v>#REF!</v>
      </c>
      <c r="N156" s="44" t="e">
        <f>K156/L156</f>
        <v>#REF!</v>
      </c>
      <c r="O156" s="44" t="e">
        <f>(L156-K156)/L156</f>
        <v>#REF!</v>
      </c>
      <c r="Q156" s="8" t="e">
        <f>#REF!+#REF!</f>
        <v>#REF!</v>
      </c>
      <c r="R156" s="8" t="e">
        <f>#REF!+#REF!</f>
        <v>#REF!</v>
      </c>
      <c r="S156" s="8" t="e">
        <f>#REF!+#REF!</f>
        <v>#REF!</v>
      </c>
      <c r="T156" s="8" t="e">
        <f>#REF!+#REF!</f>
        <v>#REF!</v>
      </c>
      <c r="U156" s="8" t="e">
        <f>#REF!+#REF!</f>
        <v>#REF!</v>
      </c>
      <c r="V156" s="8" t="e">
        <f>#REF!+#REF!</f>
        <v>#REF!</v>
      </c>
      <c r="W156" s="8" t="e">
        <f>#REF!+#REF!</f>
        <v>#REF!</v>
      </c>
      <c r="X156" s="8" t="e">
        <f>#REF!+#REF!</f>
        <v>#REF!</v>
      </c>
      <c r="Y156" s="8" t="e">
        <f>#REF!+#REF!</f>
        <v>#REF!</v>
      </c>
      <c r="Z156" s="44" t="e">
        <f>Y156/SUM(Y$152,Y$154,Y$156)</f>
        <v>#REF!</v>
      </c>
      <c r="AA156" s="44" t="e">
        <f>X156/Y156</f>
        <v>#REF!</v>
      </c>
      <c r="AB156" s="44" t="e">
        <f>(Y156-X156)/Y156</f>
        <v>#REF!</v>
      </c>
      <c r="AD156" s="8" t="e">
        <f>#REF!+#REF!</f>
        <v>#REF!</v>
      </c>
      <c r="AE156" s="8" t="e">
        <f>#REF!+#REF!</f>
        <v>#REF!</v>
      </c>
      <c r="AF156" s="8" t="e">
        <f>#REF!+#REF!</f>
        <v>#REF!</v>
      </c>
      <c r="AG156" s="8" t="e">
        <f>#REF!+#REF!</f>
        <v>#REF!</v>
      </c>
      <c r="AH156" s="8" t="e">
        <f>#REF!+#REF!</f>
        <v>#REF!</v>
      </c>
      <c r="AI156" s="8" t="e">
        <f>#REF!+#REF!</f>
        <v>#REF!</v>
      </c>
      <c r="AJ156" s="8" t="e">
        <f>#REF!+#REF!</f>
        <v>#REF!</v>
      </c>
      <c r="AK156" s="8" t="e">
        <f>#REF!+#REF!</f>
        <v>#REF!</v>
      </c>
      <c r="AL156" s="8" t="e">
        <f>#REF!+#REF!</f>
        <v>#REF!</v>
      </c>
      <c r="AM156" s="44" t="e">
        <f>AL156/SUM(AL$152,AL$154,AL$156)</f>
        <v>#REF!</v>
      </c>
      <c r="AN156" s="44" t="e">
        <f>AK156/AL156</f>
        <v>#REF!</v>
      </c>
      <c r="AO156" s="44" t="e">
        <f>(AL156-AK156)/AL156</f>
        <v>#REF!</v>
      </c>
    </row>
    <row r="157" spans="1:41" hidden="1" x14ac:dyDescent="0.3">
      <c r="A157" s="473"/>
      <c r="B157" s="25"/>
      <c r="C157" s="7" t="s">
        <v>151</v>
      </c>
      <c r="D157" s="3" t="e">
        <f t="shared" ref="D157:L157" si="120">(D156-Q156)/Q156</f>
        <v>#REF!</v>
      </c>
      <c r="E157" s="3" t="e">
        <f t="shared" si="120"/>
        <v>#REF!</v>
      </c>
      <c r="F157" s="3" t="e">
        <f t="shared" si="120"/>
        <v>#REF!</v>
      </c>
      <c r="G157" s="3" t="e">
        <f t="shared" si="120"/>
        <v>#REF!</v>
      </c>
      <c r="H157" s="3" t="e">
        <f t="shared" si="120"/>
        <v>#REF!</v>
      </c>
      <c r="I157" s="3" t="e">
        <f t="shared" si="120"/>
        <v>#REF!</v>
      </c>
      <c r="J157" s="3" t="e">
        <f t="shared" si="120"/>
        <v>#REF!</v>
      </c>
      <c r="K157" s="3" t="e">
        <f t="shared" si="120"/>
        <v>#REF!</v>
      </c>
      <c r="L157" s="3" t="e">
        <f t="shared" si="120"/>
        <v>#REF!</v>
      </c>
      <c r="M157" s="11"/>
      <c r="N157" s="11"/>
      <c r="O157" s="11"/>
      <c r="Q157" s="3" t="e">
        <f t="shared" ref="Q157:Y157" si="121">(Q156-AD156)/AD156</f>
        <v>#REF!</v>
      </c>
      <c r="R157" s="3" t="e">
        <f t="shared" si="121"/>
        <v>#REF!</v>
      </c>
      <c r="S157" s="3" t="e">
        <f t="shared" si="121"/>
        <v>#REF!</v>
      </c>
      <c r="T157" s="3" t="e">
        <f t="shared" si="121"/>
        <v>#REF!</v>
      </c>
      <c r="U157" s="3" t="e">
        <f t="shared" si="121"/>
        <v>#REF!</v>
      </c>
      <c r="V157" s="3" t="e">
        <f t="shared" si="121"/>
        <v>#REF!</v>
      </c>
      <c r="W157" s="3" t="e">
        <f t="shared" si="121"/>
        <v>#REF!</v>
      </c>
      <c r="X157" s="3" t="e">
        <f t="shared" si="121"/>
        <v>#REF!</v>
      </c>
      <c r="Y157" s="3" t="e">
        <f t="shared" si="121"/>
        <v>#REF!</v>
      </c>
      <c r="Z157" s="11"/>
      <c r="AA157" s="11"/>
      <c r="AB157" s="11"/>
      <c r="AD157" s="3"/>
      <c r="AE157" s="3"/>
      <c r="AF157" s="3"/>
      <c r="AG157" s="3"/>
      <c r="AH157" s="3"/>
      <c r="AI157" s="3"/>
      <c r="AJ157" s="3"/>
      <c r="AK157" s="3"/>
      <c r="AL157" s="3"/>
      <c r="AM157" s="11"/>
      <c r="AN157" s="11"/>
      <c r="AO157" s="11"/>
    </row>
    <row r="158" spans="1:41" hidden="1" x14ac:dyDescent="0.3">
      <c r="A158" s="473" t="s">
        <v>15</v>
      </c>
      <c r="B158" s="25" t="s">
        <v>69</v>
      </c>
      <c r="C158" s="7" t="s">
        <v>0</v>
      </c>
      <c r="D158" s="8" t="e">
        <f>#REF!+#REF!</f>
        <v>#REF!</v>
      </c>
      <c r="E158" s="8" t="e">
        <f>#REF!+#REF!</f>
        <v>#REF!</v>
      </c>
      <c r="F158" s="8" t="e">
        <f>#REF!+#REF!</f>
        <v>#REF!</v>
      </c>
      <c r="G158" s="8" t="e">
        <f>#REF!+#REF!</f>
        <v>#REF!</v>
      </c>
      <c r="H158" s="8" t="e">
        <f>#REF!+#REF!</f>
        <v>#REF!</v>
      </c>
      <c r="I158" s="8" t="e">
        <f>#REF!+#REF!</f>
        <v>#REF!</v>
      </c>
      <c r="J158" s="8" t="e">
        <f>#REF!+#REF!</f>
        <v>#REF!</v>
      </c>
      <c r="K158" s="8" t="e">
        <f>#REF!+#REF!</f>
        <v>#REF!</v>
      </c>
      <c r="L158" s="8" t="e">
        <f>#REF!+#REF!</f>
        <v>#REF!</v>
      </c>
      <c r="M158" s="44" t="e">
        <f>L158/SUM(L$158,L$160,L$162)</f>
        <v>#REF!</v>
      </c>
      <c r="N158" s="44" t="e">
        <f>K158/L158</f>
        <v>#REF!</v>
      </c>
      <c r="O158" s="44" t="e">
        <f>(L158-K158)/L158</f>
        <v>#REF!</v>
      </c>
      <c r="Q158" s="8" t="e">
        <f>#REF!+#REF!</f>
        <v>#REF!</v>
      </c>
      <c r="R158" s="8" t="e">
        <f>#REF!+#REF!</f>
        <v>#REF!</v>
      </c>
      <c r="S158" s="8" t="e">
        <f>#REF!+#REF!</f>
        <v>#REF!</v>
      </c>
      <c r="T158" s="8" t="e">
        <f>#REF!+#REF!</f>
        <v>#REF!</v>
      </c>
      <c r="U158" s="8" t="e">
        <f>#REF!+#REF!</f>
        <v>#REF!</v>
      </c>
      <c r="V158" s="8" t="e">
        <f>#REF!+#REF!</f>
        <v>#REF!</v>
      </c>
      <c r="W158" s="8" t="e">
        <f>#REF!+#REF!</f>
        <v>#REF!</v>
      </c>
      <c r="X158" s="8" t="e">
        <f>#REF!+#REF!</f>
        <v>#REF!</v>
      </c>
      <c r="Y158" s="8" t="e">
        <f>#REF!+#REF!</f>
        <v>#REF!</v>
      </c>
      <c r="Z158" s="44" t="e">
        <f>Y158/SUM(Y$158,Y$160,Y$162)</f>
        <v>#REF!</v>
      </c>
      <c r="AA158" s="44" t="e">
        <f>X158/Y158</f>
        <v>#REF!</v>
      </c>
      <c r="AB158" s="44" t="e">
        <f>(Y158-X158)/Y158</f>
        <v>#REF!</v>
      </c>
      <c r="AD158" s="8" t="e">
        <f>#REF!+#REF!</f>
        <v>#REF!</v>
      </c>
      <c r="AE158" s="8" t="e">
        <f>#REF!+#REF!</f>
        <v>#REF!</v>
      </c>
      <c r="AF158" s="8" t="e">
        <f>#REF!+#REF!</f>
        <v>#REF!</v>
      </c>
      <c r="AG158" s="8" t="e">
        <f>#REF!+#REF!</f>
        <v>#REF!</v>
      </c>
      <c r="AH158" s="8" t="e">
        <f>#REF!+#REF!</f>
        <v>#REF!</v>
      </c>
      <c r="AI158" s="8" t="e">
        <f>#REF!+#REF!</f>
        <v>#REF!</v>
      </c>
      <c r="AJ158" s="8" t="e">
        <f>#REF!+#REF!</f>
        <v>#REF!</v>
      </c>
      <c r="AK158" s="8" t="e">
        <f>#REF!+#REF!</f>
        <v>#REF!</v>
      </c>
      <c r="AL158" s="8" t="e">
        <f>#REF!+#REF!</f>
        <v>#REF!</v>
      </c>
      <c r="AM158" s="44" t="e">
        <f>AL158/SUM(AL$158,AL$160,AL$162)</f>
        <v>#REF!</v>
      </c>
      <c r="AN158" s="44" t="e">
        <f>AK158/AL158</f>
        <v>#REF!</v>
      </c>
      <c r="AO158" s="44" t="e">
        <f>(AL158-AK158)/AL158</f>
        <v>#REF!</v>
      </c>
    </row>
    <row r="159" spans="1:41" hidden="1" x14ac:dyDescent="0.3">
      <c r="A159" s="473"/>
      <c r="B159" s="25"/>
      <c r="C159" s="7" t="s">
        <v>151</v>
      </c>
      <c r="D159" s="3" t="e">
        <f t="shared" ref="D159:L159" si="122">(D158-Q158)/Q158</f>
        <v>#REF!</v>
      </c>
      <c r="E159" s="3" t="e">
        <f t="shared" si="122"/>
        <v>#REF!</v>
      </c>
      <c r="F159" s="3" t="e">
        <f t="shared" si="122"/>
        <v>#REF!</v>
      </c>
      <c r="G159" s="3" t="e">
        <f t="shared" si="122"/>
        <v>#REF!</v>
      </c>
      <c r="H159" s="3" t="e">
        <f t="shared" si="122"/>
        <v>#REF!</v>
      </c>
      <c r="I159" s="3" t="e">
        <f t="shared" si="122"/>
        <v>#REF!</v>
      </c>
      <c r="J159" s="3" t="e">
        <f t="shared" si="122"/>
        <v>#REF!</v>
      </c>
      <c r="K159" s="3" t="e">
        <f t="shared" si="122"/>
        <v>#REF!</v>
      </c>
      <c r="L159" s="3" t="e">
        <f t="shared" si="122"/>
        <v>#REF!</v>
      </c>
      <c r="M159" s="11"/>
      <c r="N159" s="11"/>
      <c r="O159" s="11"/>
      <c r="Q159" s="3" t="e">
        <f t="shared" ref="Q159:Y159" si="123">(Q158-AD158)/AD158</f>
        <v>#REF!</v>
      </c>
      <c r="R159" s="3" t="e">
        <f t="shared" si="123"/>
        <v>#REF!</v>
      </c>
      <c r="S159" s="3" t="e">
        <f t="shared" si="123"/>
        <v>#REF!</v>
      </c>
      <c r="T159" s="3" t="e">
        <f t="shared" si="123"/>
        <v>#REF!</v>
      </c>
      <c r="U159" s="3" t="e">
        <f t="shared" si="123"/>
        <v>#REF!</v>
      </c>
      <c r="V159" s="3" t="e">
        <f t="shared" si="123"/>
        <v>#REF!</v>
      </c>
      <c r="W159" s="3" t="e">
        <f t="shared" si="123"/>
        <v>#REF!</v>
      </c>
      <c r="X159" s="3" t="e">
        <f t="shared" si="123"/>
        <v>#REF!</v>
      </c>
      <c r="Y159" s="3" t="e">
        <f t="shared" si="123"/>
        <v>#REF!</v>
      </c>
      <c r="Z159" s="11"/>
      <c r="AA159" s="11"/>
      <c r="AB159" s="11"/>
      <c r="AD159" s="3"/>
      <c r="AE159" s="3"/>
      <c r="AF159" s="3"/>
      <c r="AG159" s="3"/>
      <c r="AH159" s="3"/>
      <c r="AI159" s="3"/>
      <c r="AJ159" s="3"/>
      <c r="AK159" s="3"/>
      <c r="AL159" s="3"/>
      <c r="AM159" s="11"/>
      <c r="AN159" s="11"/>
      <c r="AO159" s="11"/>
    </row>
    <row r="160" spans="1:41" hidden="1" x14ac:dyDescent="0.3">
      <c r="A160" s="473"/>
      <c r="B160" s="25" t="s">
        <v>70</v>
      </c>
      <c r="C160" s="7" t="s">
        <v>0</v>
      </c>
      <c r="D160" s="8" t="e">
        <f>#REF!+#REF!</f>
        <v>#REF!</v>
      </c>
      <c r="E160" s="8" t="e">
        <f>#REF!+#REF!</f>
        <v>#REF!</v>
      </c>
      <c r="F160" s="8" t="e">
        <f>#REF!+#REF!</f>
        <v>#REF!</v>
      </c>
      <c r="G160" s="8" t="e">
        <f>#REF!+#REF!</f>
        <v>#REF!</v>
      </c>
      <c r="H160" s="8" t="e">
        <f>#REF!+#REF!</f>
        <v>#REF!</v>
      </c>
      <c r="I160" s="8" t="e">
        <f>#REF!+#REF!</f>
        <v>#REF!</v>
      </c>
      <c r="J160" s="8" t="e">
        <f>#REF!+#REF!</f>
        <v>#REF!</v>
      </c>
      <c r="K160" s="8" t="e">
        <f>#REF!+#REF!</f>
        <v>#REF!</v>
      </c>
      <c r="L160" s="8" t="e">
        <f>#REF!+#REF!</f>
        <v>#REF!</v>
      </c>
      <c r="M160" s="44" t="e">
        <f>L160/SUM(L$158,L$160,L$162)</f>
        <v>#REF!</v>
      </c>
      <c r="N160" s="44" t="e">
        <f>K160/L160</f>
        <v>#REF!</v>
      </c>
      <c r="O160" s="44" t="e">
        <f>(L160-K160)/L160</f>
        <v>#REF!</v>
      </c>
      <c r="Q160" s="8" t="e">
        <f>#REF!+#REF!</f>
        <v>#REF!</v>
      </c>
      <c r="R160" s="8" t="e">
        <f>#REF!+#REF!</f>
        <v>#REF!</v>
      </c>
      <c r="S160" s="8" t="e">
        <f>#REF!+#REF!</f>
        <v>#REF!</v>
      </c>
      <c r="T160" s="8" t="e">
        <f>#REF!+#REF!</f>
        <v>#REF!</v>
      </c>
      <c r="U160" s="8" t="e">
        <f>#REF!+#REF!</f>
        <v>#REF!</v>
      </c>
      <c r="V160" s="8" t="e">
        <f>#REF!+#REF!</f>
        <v>#REF!</v>
      </c>
      <c r="W160" s="8" t="e">
        <f>#REF!+#REF!</f>
        <v>#REF!</v>
      </c>
      <c r="X160" s="8" t="e">
        <f>#REF!+#REF!</f>
        <v>#REF!</v>
      </c>
      <c r="Y160" s="8" t="e">
        <f>#REF!+#REF!</f>
        <v>#REF!</v>
      </c>
      <c r="Z160" s="44" t="e">
        <f>Y160/SUM(Y$158,Y$160,Y$162)</f>
        <v>#REF!</v>
      </c>
      <c r="AA160" s="44" t="e">
        <f>X160/Y160</f>
        <v>#REF!</v>
      </c>
      <c r="AB160" s="44" t="e">
        <f>(Y160-X160)/Y160</f>
        <v>#REF!</v>
      </c>
      <c r="AD160" s="8" t="e">
        <f>#REF!+#REF!</f>
        <v>#REF!</v>
      </c>
      <c r="AE160" s="8" t="e">
        <f>#REF!+#REF!</f>
        <v>#REF!</v>
      </c>
      <c r="AF160" s="8" t="e">
        <f>#REF!+#REF!</f>
        <v>#REF!</v>
      </c>
      <c r="AG160" s="8" t="e">
        <f>#REF!+#REF!</f>
        <v>#REF!</v>
      </c>
      <c r="AH160" s="8" t="e">
        <f>#REF!+#REF!</f>
        <v>#REF!</v>
      </c>
      <c r="AI160" s="8" t="e">
        <f>#REF!+#REF!</f>
        <v>#REF!</v>
      </c>
      <c r="AJ160" s="8" t="e">
        <f>#REF!+#REF!</f>
        <v>#REF!</v>
      </c>
      <c r="AK160" s="8" t="e">
        <f>#REF!+#REF!</f>
        <v>#REF!</v>
      </c>
      <c r="AL160" s="8" t="e">
        <f>#REF!+#REF!</f>
        <v>#REF!</v>
      </c>
      <c r="AM160" s="44" t="e">
        <f>AL160/SUM(AL$158,AL$160,AL$162)</f>
        <v>#REF!</v>
      </c>
      <c r="AN160" s="44" t="e">
        <f>AK160/AL160</f>
        <v>#REF!</v>
      </c>
      <c r="AO160" s="44" t="e">
        <f>(AL160-AK160)/AL160</f>
        <v>#REF!</v>
      </c>
    </row>
    <row r="161" spans="1:41" hidden="1" x14ac:dyDescent="0.3">
      <c r="A161" s="473"/>
      <c r="B161" s="25"/>
      <c r="C161" s="7" t="s">
        <v>151</v>
      </c>
      <c r="D161" s="3" t="e">
        <f t="shared" ref="D161:L161" si="124">(D160-Q160)/Q160</f>
        <v>#REF!</v>
      </c>
      <c r="E161" s="3" t="e">
        <f t="shared" si="124"/>
        <v>#REF!</v>
      </c>
      <c r="F161" s="3" t="e">
        <f t="shared" si="124"/>
        <v>#REF!</v>
      </c>
      <c r="G161" s="3" t="e">
        <f t="shared" si="124"/>
        <v>#REF!</v>
      </c>
      <c r="H161" s="3" t="e">
        <f t="shared" si="124"/>
        <v>#REF!</v>
      </c>
      <c r="I161" s="3" t="e">
        <f t="shared" si="124"/>
        <v>#REF!</v>
      </c>
      <c r="J161" s="3" t="e">
        <f t="shared" si="124"/>
        <v>#REF!</v>
      </c>
      <c r="K161" s="3" t="e">
        <f t="shared" si="124"/>
        <v>#REF!</v>
      </c>
      <c r="L161" s="3" t="e">
        <f t="shared" si="124"/>
        <v>#REF!</v>
      </c>
      <c r="M161" s="11"/>
      <c r="N161" s="11"/>
      <c r="O161" s="11"/>
      <c r="Q161" s="3" t="e">
        <f t="shared" ref="Q161:Y161" si="125">(Q160-AD160)/AD160</f>
        <v>#REF!</v>
      </c>
      <c r="R161" s="3" t="e">
        <f t="shared" si="125"/>
        <v>#REF!</v>
      </c>
      <c r="S161" s="3" t="e">
        <f t="shared" si="125"/>
        <v>#REF!</v>
      </c>
      <c r="T161" s="3" t="e">
        <f t="shared" si="125"/>
        <v>#REF!</v>
      </c>
      <c r="U161" s="3" t="e">
        <f t="shared" si="125"/>
        <v>#REF!</v>
      </c>
      <c r="V161" s="3" t="e">
        <f t="shared" si="125"/>
        <v>#REF!</v>
      </c>
      <c r="W161" s="3" t="e">
        <f t="shared" si="125"/>
        <v>#REF!</v>
      </c>
      <c r="X161" s="3" t="e">
        <f t="shared" si="125"/>
        <v>#REF!</v>
      </c>
      <c r="Y161" s="3" t="e">
        <f t="shared" si="125"/>
        <v>#REF!</v>
      </c>
      <c r="Z161" s="11"/>
      <c r="AA161" s="11"/>
      <c r="AB161" s="11"/>
      <c r="AD161" s="3"/>
      <c r="AE161" s="3"/>
      <c r="AF161" s="3"/>
      <c r="AG161" s="3"/>
      <c r="AH161" s="3"/>
      <c r="AI161" s="3"/>
      <c r="AJ161" s="3"/>
      <c r="AK161" s="3"/>
      <c r="AL161" s="3"/>
      <c r="AM161" s="11"/>
      <c r="AN161" s="11"/>
      <c r="AO161" s="11"/>
    </row>
    <row r="162" spans="1:41" hidden="1" x14ac:dyDescent="0.3">
      <c r="A162" s="473"/>
      <c r="B162" s="25" t="s">
        <v>76</v>
      </c>
      <c r="C162" s="7" t="s">
        <v>0</v>
      </c>
      <c r="D162" s="8" t="e">
        <f>#REF!+#REF!</f>
        <v>#REF!</v>
      </c>
      <c r="E162" s="8" t="e">
        <f>#REF!+#REF!</f>
        <v>#REF!</v>
      </c>
      <c r="F162" s="8" t="e">
        <f>#REF!+#REF!</f>
        <v>#REF!</v>
      </c>
      <c r="G162" s="8" t="e">
        <f>#REF!+#REF!</f>
        <v>#REF!</v>
      </c>
      <c r="H162" s="8" t="e">
        <f>#REF!+#REF!</f>
        <v>#REF!</v>
      </c>
      <c r="I162" s="8" t="e">
        <f>#REF!+#REF!</f>
        <v>#REF!</v>
      </c>
      <c r="J162" s="8" t="e">
        <f>#REF!+#REF!</f>
        <v>#REF!</v>
      </c>
      <c r="K162" s="8" t="e">
        <f>#REF!+#REF!</f>
        <v>#REF!</v>
      </c>
      <c r="L162" s="8" t="e">
        <f>#REF!+#REF!</f>
        <v>#REF!</v>
      </c>
      <c r="M162" s="44" t="e">
        <f>L162/SUM(L$158,L$160,L$162)</f>
        <v>#REF!</v>
      </c>
      <c r="N162" s="44" t="e">
        <f>K162/L162</f>
        <v>#REF!</v>
      </c>
      <c r="O162" s="44" t="e">
        <f>(L162-K162)/L162</f>
        <v>#REF!</v>
      </c>
      <c r="Q162" s="8" t="e">
        <f>#REF!+#REF!</f>
        <v>#REF!</v>
      </c>
      <c r="R162" s="8" t="e">
        <f>#REF!+#REF!</f>
        <v>#REF!</v>
      </c>
      <c r="S162" s="8" t="e">
        <f>#REF!+#REF!</f>
        <v>#REF!</v>
      </c>
      <c r="T162" s="8" t="e">
        <f>#REF!+#REF!</f>
        <v>#REF!</v>
      </c>
      <c r="U162" s="8" t="e">
        <f>#REF!+#REF!</f>
        <v>#REF!</v>
      </c>
      <c r="V162" s="8" t="e">
        <f>#REF!+#REF!</f>
        <v>#REF!</v>
      </c>
      <c r="W162" s="8" t="e">
        <f>#REF!+#REF!</f>
        <v>#REF!</v>
      </c>
      <c r="X162" s="8" t="e">
        <f>#REF!+#REF!</f>
        <v>#REF!</v>
      </c>
      <c r="Y162" s="8" t="e">
        <f>#REF!+#REF!</f>
        <v>#REF!</v>
      </c>
      <c r="Z162" s="44" t="e">
        <f>Y162/SUM(Y$158,Y$160,Y$162)</f>
        <v>#REF!</v>
      </c>
      <c r="AA162" s="44" t="e">
        <f>X162/Y162</f>
        <v>#REF!</v>
      </c>
      <c r="AB162" s="44" t="e">
        <f>(Y162-X162)/Y162</f>
        <v>#REF!</v>
      </c>
      <c r="AD162" s="8" t="e">
        <f>#REF!+#REF!</f>
        <v>#REF!</v>
      </c>
      <c r="AE162" s="8" t="e">
        <f>#REF!+#REF!</f>
        <v>#REF!</v>
      </c>
      <c r="AF162" s="8" t="e">
        <f>#REF!+#REF!</f>
        <v>#REF!</v>
      </c>
      <c r="AG162" s="8" t="e">
        <f>#REF!+#REF!</f>
        <v>#REF!</v>
      </c>
      <c r="AH162" s="8" t="e">
        <f>#REF!+#REF!</f>
        <v>#REF!</v>
      </c>
      <c r="AI162" s="8" t="e">
        <f>#REF!+#REF!</f>
        <v>#REF!</v>
      </c>
      <c r="AJ162" s="8" t="e">
        <f>#REF!+#REF!</f>
        <v>#REF!</v>
      </c>
      <c r="AK162" s="8" t="e">
        <f>#REF!+#REF!</f>
        <v>#REF!</v>
      </c>
      <c r="AL162" s="8" t="e">
        <f>#REF!+#REF!</f>
        <v>#REF!</v>
      </c>
      <c r="AM162" s="44" t="e">
        <f>AL162/SUM(AL$158,AL$160,AL$162)</f>
        <v>#REF!</v>
      </c>
      <c r="AN162" s="44" t="e">
        <f>AK162/AL162</f>
        <v>#REF!</v>
      </c>
      <c r="AO162" s="44" t="e">
        <f>(AL162-AK162)/AL162</f>
        <v>#REF!</v>
      </c>
    </row>
    <row r="163" spans="1:41" hidden="1" x14ac:dyDescent="0.3">
      <c r="A163" s="473"/>
      <c r="B163" s="25"/>
      <c r="C163" s="7" t="s">
        <v>151</v>
      </c>
      <c r="D163" s="3" t="e">
        <f t="shared" ref="D163:L163" si="126">(D162-Q162)/Q162</f>
        <v>#REF!</v>
      </c>
      <c r="E163" s="3" t="e">
        <f t="shared" si="126"/>
        <v>#REF!</v>
      </c>
      <c r="F163" s="3" t="e">
        <f t="shared" si="126"/>
        <v>#REF!</v>
      </c>
      <c r="G163" s="3" t="e">
        <f t="shared" si="126"/>
        <v>#REF!</v>
      </c>
      <c r="H163" s="3" t="e">
        <f t="shared" si="126"/>
        <v>#REF!</v>
      </c>
      <c r="I163" s="3" t="e">
        <f t="shared" si="126"/>
        <v>#REF!</v>
      </c>
      <c r="J163" s="3" t="e">
        <f t="shared" si="126"/>
        <v>#REF!</v>
      </c>
      <c r="K163" s="3" t="e">
        <f t="shared" si="126"/>
        <v>#REF!</v>
      </c>
      <c r="L163" s="3" t="e">
        <f t="shared" si="126"/>
        <v>#REF!</v>
      </c>
      <c r="M163" s="11"/>
      <c r="N163" s="11"/>
      <c r="O163" s="11"/>
      <c r="Q163" s="3" t="e">
        <f t="shared" ref="Q163:Y163" si="127">(Q162-AD162)/AD162</f>
        <v>#REF!</v>
      </c>
      <c r="R163" s="3" t="e">
        <f t="shared" si="127"/>
        <v>#REF!</v>
      </c>
      <c r="S163" s="3" t="e">
        <f t="shared" si="127"/>
        <v>#REF!</v>
      </c>
      <c r="T163" s="3" t="e">
        <f t="shared" si="127"/>
        <v>#REF!</v>
      </c>
      <c r="U163" s="3" t="e">
        <f t="shared" si="127"/>
        <v>#REF!</v>
      </c>
      <c r="V163" s="3" t="e">
        <f t="shared" si="127"/>
        <v>#REF!</v>
      </c>
      <c r="W163" s="3" t="e">
        <f t="shared" si="127"/>
        <v>#REF!</v>
      </c>
      <c r="X163" s="3" t="e">
        <f t="shared" si="127"/>
        <v>#REF!</v>
      </c>
      <c r="Y163" s="3" t="e">
        <f t="shared" si="127"/>
        <v>#REF!</v>
      </c>
      <c r="Z163" s="11"/>
      <c r="AA163" s="11"/>
      <c r="AB163" s="11"/>
      <c r="AD163" s="3"/>
      <c r="AE163" s="3"/>
      <c r="AF163" s="3"/>
      <c r="AG163" s="3"/>
      <c r="AH163" s="3"/>
      <c r="AI163" s="3"/>
      <c r="AJ163" s="3"/>
      <c r="AK163" s="3"/>
      <c r="AL163" s="3"/>
      <c r="AM163" s="11"/>
      <c r="AN163" s="11"/>
      <c r="AO163" s="11"/>
    </row>
    <row r="164" spans="1:41" hidden="1" x14ac:dyDescent="0.3">
      <c r="A164" s="21"/>
      <c r="C164" s="7"/>
      <c r="D164" s="3"/>
      <c r="E164" s="3"/>
      <c r="F164" s="3"/>
      <c r="G164" s="3"/>
      <c r="H164" s="3"/>
      <c r="I164" s="3"/>
      <c r="J164" s="3"/>
      <c r="K164" s="11"/>
      <c r="L164" s="50"/>
      <c r="M164" s="11"/>
      <c r="N164" s="11"/>
      <c r="O164" s="11"/>
      <c r="Q164" s="3"/>
      <c r="R164" s="3"/>
      <c r="S164" s="3"/>
      <c r="T164" s="3"/>
      <c r="U164" s="3"/>
      <c r="V164" s="11"/>
      <c r="W164" s="11"/>
      <c r="X164" s="11"/>
      <c r="Y164" s="11"/>
      <c r="Z164" s="11"/>
      <c r="AA164" s="11"/>
      <c r="AB164" s="11"/>
      <c r="AD164" s="3"/>
      <c r="AE164" s="3"/>
      <c r="AF164" s="3"/>
      <c r="AG164" s="3"/>
      <c r="AH164" s="3"/>
      <c r="AI164" s="11"/>
      <c r="AJ164" s="11"/>
      <c r="AK164" s="11"/>
      <c r="AL164" s="11"/>
      <c r="AM164" s="11"/>
      <c r="AN164" s="11"/>
      <c r="AO164" s="11"/>
    </row>
    <row r="165" spans="1:41" hidden="1" x14ac:dyDescent="0.3">
      <c r="A165" s="25"/>
      <c r="B165" s="25"/>
      <c r="C165" s="7"/>
      <c r="D165" s="7"/>
      <c r="F165" s="5"/>
      <c r="G165" s="5"/>
      <c r="H165" s="5"/>
      <c r="I165" s="3"/>
      <c r="J165" s="3"/>
      <c r="K165" s="11"/>
      <c r="L165" s="50"/>
      <c r="M165" s="11"/>
      <c r="N165" s="11"/>
      <c r="O165" s="11"/>
      <c r="Q165" s="3"/>
      <c r="R165" s="3"/>
      <c r="S165" s="3"/>
      <c r="T165" s="3"/>
      <c r="U165" s="3"/>
      <c r="V165" s="11"/>
      <c r="W165" s="11"/>
      <c r="X165" s="11"/>
      <c r="Y165" s="11"/>
      <c r="Z165" s="11"/>
      <c r="AA165" s="11"/>
      <c r="AB165" s="11"/>
      <c r="AD165" s="3"/>
      <c r="AE165" s="3"/>
      <c r="AF165" s="3"/>
      <c r="AG165" s="3"/>
      <c r="AH165" s="3"/>
      <c r="AI165" s="11"/>
      <c r="AJ165" s="11"/>
      <c r="AK165" s="11"/>
      <c r="AL165" s="11"/>
      <c r="AM165" s="11"/>
      <c r="AN165" s="11"/>
      <c r="AO165" s="11"/>
    </row>
    <row r="166" spans="1:41" hidden="1" x14ac:dyDescent="0.3">
      <c r="L166" s="29"/>
    </row>
    <row r="167" spans="1:41" hidden="1" x14ac:dyDescent="0.3">
      <c r="A167" s="22"/>
      <c r="B167" s="22" t="s">
        <v>257</v>
      </c>
      <c r="C167" s="22"/>
      <c r="D167" s="22"/>
      <c r="E167" s="22"/>
      <c r="F167" s="22"/>
      <c r="G167" s="22"/>
      <c r="H167" s="22"/>
      <c r="I167" s="22"/>
      <c r="J167" s="22"/>
      <c r="K167" s="22"/>
      <c r="L167" s="52"/>
      <c r="M167" s="34"/>
      <c r="N167" s="34"/>
      <c r="O167" s="34"/>
      <c r="Q167" s="22"/>
      <c r="R167" s="22"/>
      <c r="S167" s="22"/>
      <c r="T167" s="22"/>
      <c r="U167" s="22"/>
      <c r="V167" s="22"/>
      <c r="W167" s="22"/>
      <c r="X167" s="22"/>
      <c r="Y167" s="34"/>
      <c r="Z167" s="34"/>
      <c r="AA167" s="34"/>
      <c r="AB167" s="34"/>
      <c r="AD167" s="22"/>
      <c r="AE167" s="22"/>
      <c r="AF167" s="22"/>
      <c r="AG167" s="22"/>
      <c r="AH167" s="22"/>
      <c r="AI167" s="22"/>
      <c r="AJ167" s="22"/>
      <c r="AK167" s="22"/>
      <c r="AL167" s="34"/>
      <c r="AM167" s="34"/>
      <c r="AN167" s="34"/>
      <c r="AO167" s="34"/>
    </row>
    <row r="168" spans="1:41" hidden="1" x14ac:dyDescent="0.3">
      <c r="K168" s="11"/>
      <c r="L168" s="50"/>
      <c r="M168" s="11"/>
      <c r="N168" s="11"/>
      <c r="O168" s="11"/>
      <c r="Q168" s="3"/>
      <c r="R168" s="3"/>
      <c r="S168" s="3"/>
      <c r="T168" s="3"/>
      <c r="U168" s="3"/>
      <c r="V168" s="11"/>
      <c r="W168" s="11"/>
      <c r="X168" s="11"/>
      <c r="Y168" s="11"/>
      <c r="Z168" s="11"/>
      <c r="AA168" s="11"/>
      <c r="AB168" s="11"/>
      <c r="AD168" s="3"/>
      <c r="AE168" s="3"/>
      <c r="AF168" s="3"/>
      <c r="AG168" s="3"/>
      <c r="AH168" s="3"/>
      <c r="AI168" s="11"/>
      <c r="AJ168" s="11"/>
      <c r="AK168" s="11"/>
      <c r="AL168" s="11"/>
      <c r="AM168" s="11"/>
      <c r="AN168" s="11"/>
      <c r="AO168" s="11"/>
    </row>
    <row r="169" spans="1:41" hidden="1" x14ac:dyDescent="0.3">
      <c r="A169" s="473" t="s">
        <v>12</v>
      </c>
      <c r="B169" s="25" t="s">
        <v>32</v>
      </c>
      <c r="C169" s="7" t="s">
        <v>0</v>
      </c>
      <c r="D169" s="8" t="e">
        <f>#REF!+#REF!</f>
        <v>#REF!</v>
      </c>
      <c r="E169" s="8" t="e">
        <f>#REF!+#REF!</f>
        <v>#REF!</v>
      </c>
      <c r="F169" s="8" t="e">
        <f>#REF!+#REF!</f>
        <v>#REF!</v>
      </c>
      <c r="G169" s="8" t="e">
        <f>#REF!+#REF!</f>
        <v>#REF!</v>
      </c>
      <c r="H169" s="8" t="e">
        <f>#REF!+#REF!</f>
        <v>#REF!</v>
      </c>
      <c r="I169" s="8" t="e">
        <f>#REF!+#REF!</f>
        <v>#REF!</v>
      </c>
      <c r="J169" s="8" t="e">
        <f>#REF!+#REF!</f>
        <v>#REF!</v>
      </c>
      <c r="K169" s="8" t="e">
        <f>#REF!+#REF!</f>
        <v>#REF!</v>
      </c>
      <c r="L169" s="8" t="e">
        <f>#REF!+#REF!</f>
        <v>#REF!</v>
      </c>
      <c r="M169" s="44" t="e">
        <f>L169/SUM(L$169,L$171,L$173,L$175,L$177)</f>
        <v>#REF!</v>
      </c>
      <c r="N169" s="44" t="e">
        <f>K169/L169</f>
        <v>#REF!</v>
      </c>
      <c r="O169" s="44" t="e">
        <f>(L169-K169)/L169</f>
        <v>#REF!</v>
      </c>
      <c r="Q169" s="8" t="e">
        <f>#REF!+#REF!</f>
        <v>#REF!</v>
      </c>
      <c r="R169" s="8" t="e">
        <f>#REF!+#REF!</f>
        <v>#REF!</v>
      </c>
      <c r="S169" s="8" t="e">
        <f>#REF!+#REF!</f>
        <v>#REF!</v>
      </c>
      <c r="T169" s="8" t="e">
        <f>#REF!+#REF!</f>
        <v>#REF!</v>
      </c>
      <c r="U169" s="8" t="e">
        <f>#REF!+#REF!</f>
        <v>#REF!</v>
      </c>
      <c r="V169" s="8" t="e">
        <f>#REF!+#REF!</f>
        <v>#REF!</v>
      </c>
      <c r="W169" s="8" t="e">
        <f>#REF!+#REF!</f>
        <v>#REF!</v>
      </c>
      <c r="X169" s="8" t="e">
        <f>#REF!+#REF!</f>
        <v>#REF!</v>
      </c>
      <c r="Y169" s="8" t="e">
        <f>#REF!+#REF!</f>
        <v>#REF!</v>
      </c>
      <c r="Z169" s="44" t="e">
        <f>Y169/SUM(Y$169,Y$171,Y$173,Y$175,Y$177)</f>
        <v>#REF!</v>
      </c>
      <c r="AA169" s="44" t="e">
        <f>X169/Y169</f>
        <v>#REF!</v>
      </c>
      <c r="AB169" s="44" t="e">
        <f>(Y169-X169)/Y169</f>
        <v>#REF!</v>
      </c>
      <c r="AD169" s="8" t="e">
        <f>#REF!+#REF!</f>
        <v>#REF!</v>
      </c>
      <c r="AE169" s="8" t="e">
        <f>#REF!+#REF!</f>
        <v>#REF!</v>
      </c>
      <c r="AF169" s="8" t="e">
        <f>#REF!+#REF!</f>
        <v>#REF!</v>
      </c>
      <c r="AG169" s="8" t="e">
        <f>#REF!+#REF!</f>
        <v>#REF!</v>
      </c>
      <c r="AH169" s="8" t="e">
        <f>#REF!+#REF!</f>
        <v>#REF!</v>
      </c>
      <c r="AI169" s="8" t="e">
        <f>#REF!+#REF!</f>
        <v>#REF!</v>
      </c>
      <c r="AJ169" s="8" t="e">
        <f>#REF!+#REF!</f>
        <v>#REF!</v>
      </c>
      <c r="AK169" s="8" t="e">
        <f>#REF!+#REF!</f>
        <v>#REF!</v>
      </c>
      <c r="AL169" s="8" t="e">
        <f>#REF!+#REF!</f>
        <v>#REF!</v>
      </c>
      <c r="AM169" s="44" t="e">
        <f>AL169/SUM(AL$169,AL$171,AL$173,AL$175,AL$177)</f>
        <v>#REF!</v>
      </c>
      <c r="AN169" s="44" t="e">
        <f>AK169/AL169</f>
        <v>#REF!</v>
      </c>
      <c r="AO169" s="44" t="e">
        <f>(AL169-AK169)/AL169</f>
        <v>#REF!</v>
      </c>
    </row>
    <row r="170" spans="1:41" hidden="1" x14ac:dyDescent="0.3">
      <c r="A170" s="473"/>
      <c r="B170" s="25"/>
      <c r="C170" s="7" t="s">
        <v>151</v>
      </c>
      <c r="D170" s="3" t="e">
        <f t="shared" ref="D170:L170" si="128">(D169-Q169)/Q169</f>
        <v>#REF!</v>
      </c>
      <c r="E170" s="3" t="e">
        <f t="shared" si="128"/>
        <v>#REF!</v>
      </c>
      <c r="F170" s="3" t="e">
        <f t="shared" si="128"/>
        <v>#REF!</v>
      </c>
      <c r="G170" s="3" t="e">
        <f t="shared" si="128"/>
        <v>#REF!</v>
      </c>
      <c r="H170" s="3" t="e">
        <f t="shared" si="128"/>
        <v>#REF!</v>
      </c>
      <c r="I170" s="3" t="e">
        <f t="shared" si="128"/>
        <v>#REF!</v>
      </c>
      <c r="J170" s="3" t="e">
        <f t="shared" si="128"/>
        <v>#REF!</v>
      </c>
      <c r="K170" s="3" t="e">
        <f t="shared" si="128"/>
        <v>#REF!</v>
      </c>
      <c r="L170" s="3" t="e">
        <f t="shared" si="128"/>
        <v>#REF!</v>
      </c>
      <c r="M170" s="11"/>
      <c r="N170" s="11"/>
      <c r="O170" s="11"/>
      <c r="Q170" s="3" t="e">
        <f t="shared" ref="Q170:Y170" si="129">(Q169-AD169)/AD169</f>
        <v>#REF!</v>
      </c>
      <c r="R170" s="3" t="e">
        <f t="shared" si="129"/>
        <v>#REF!</v>
      </c>
      <c r="S170" s="3" t="e">
        <f t="shared" si="129"/>
        <v>#REF!</v>
      </c>
      <c r="T170" s="3" t="e">
        <f t="shared" si="129"/>
        <v>#REF!</v>
      </c>
      <c r="U170" s="3" t="e">
        <f t="shared" si="129"/>
        <v>#REF!</v>
      </c>
      <c r="V170" s="3" t="e">
        <f t="shared" si="129"/>
        <v>#REF!</v>
      </c>
      <c r="W170" s="3" t="e">
        <f t="shared" si="129"/>
        <v>#REF!</v>
      </c>
      <c r="X170" s="3" t="e">
        <f t="shared" si="129"/>
        <v>#REF!</v>
      </c>
      <c r="Y170" s="3" t="e">
        <f t="shared" si="129"/>
        <v>#REF!</v>
      </c>
      <c r="Z170" s="11"/>
      <c r="AA170" s="11"/>
      <c r="AB170" s="11"/>
      <c r="AD170" s="3"/>
      <c r="AE170" s="3"/>
      <c r="AF170" s="3"/>
      <c r="AG170" s="3"/>
      <c r="AH170" s="3"/>
      <c r="AI170" s="3"/>
      <c r="AJ170" s="3"/>
      <c r="AK170" s="3"/>
      <c r="AL170" s="3"/>
      <c r="AM170" s="11"/>
      <c r="AN170" s="11"/>
      <c r="AO170" s="11"/>
    </row>
    <row r="171" spans="1:41" hidden="1" x14ac:dyDescent="0.3">
      <c r="A171" s="473"/>
      <c r="B171" s="25" t="s">
        <v>33</v>
      </c>
      <c r="C171" s="7" t="s">
        <v>0</v>
      </c>
      <c r="D171" s="8" t="e">
        <f>#REF!+#REF!</f>
        <v>#REF!</v>
      </c>
      <c r="E171" s="8" t="e">
        <f>#REF!+#REF!</f>
        <v>#REF!</v>
      </c>
      <c r="F171" s="8" t="e">
        <f>#REF!+#REF!</f>
        <v>#REF!</v>
      </c>
      <c r="G171" s="8" t="e">
        <f>#REF!+#REF!</f>
        <v>#REF!</v>
      </c>
      <c r="H171" s="8" t="e">
        <f>#REF!+#REF!</f>
        <v>#REF!</v>
      </c>
      <c r="I171" s="8" t="e">
        <f>#REF!+#REF!</f>
        <v>#REF!</v>
      </c>
      <c r="J171" s="8" t="e">
        <f>#REF!+#REF!</f>
        <v>#REF!</v>
      </c>
      <c r="K171" s="8" t="e">
        <f>#REF!+#REF!</f>
        <v>#REF!</v>
      </c>
      <c r="L171" s="8" t="e">
        <f>#REF!+#REF!</f>
        <v>#REF!</v>
      </c>
      <c r="M171" s="44" t="e">
        <f>L171/SUM(L$169,L$171,L$173,L$175,L$177)</f>
        <v>#REF!</v>
      </c>
      <c r="N171" s="44" t="e">
        <f>K171/L171</f>
        <v>#REF!</v>
      </c>
      <c r="O171" s="44" t="e">
        <f>(L171-K171)/L171</f>
        <v>#REF!</v>
      </c>
      <c r="Q171" s="8" t="e">
        <f>#REF!+#REF!</f>
        <v>#REF!</v>
      </c>
      <c r="R171" s="8" t="e">
        <f>#REF!+#REF!</f>
        <v>#REF!</v>
      </c>
      <c r="S171" s="8" t="e">
        <f>#REF!+#REF!</f>
        <v>#REF!</v>
      </c>
      <c r="T171" s="8" t="e">
        <f>#REF!+#REF!</f>
        <v>#REF!</v>
      </c>
      <c r="U171" s="8" t="e">
        <f>#REF!+#REF!</f>
        <v>#REF!</v>
      </c>
      <c r="V171" s="8" t="e">
        <f>#REF!+#REF!</f>
        <v>#REF!</v>
      </c>
      <c r="W171" s="8" t="e">
        <f>#REF!+#REF!</f>
        <v>#REF!</v>
      </c>
      <c r="X171" s="8" t="e">
        <f>#REF!+#REF!</f>
        <v>#REF!</v>
      </c>
      <c r="Y171" s="8" t="e">
        <f>#REF!+#REF!</f>
        <v>#REF!</v>
      </c>
      <c r="Z171" s="44" t="e">
        <f>Y171/SUM(Y$169,Y$171,Y$173,Y$175,Y$177)</f>
        <v>#REF!</v>
      </c>
      <c r="AA171" s="44" t="e">
        <f>X171/Y171</f>
        <v>#REF!</v>
      </c>
      <c r="AB171" s="44" t="e">
        <f>(Y171-X171)/Y171</f>
        <v>#REF!</v>
      </c>
      <c r="AD171" s="8" t="e">
        <f>#REF!+#REF!</f>
        <v>#REF!</v>
      </c>
      <c r="AE171" s="8" t="e">
        <f>#REF!+#REF!</f>
        <v>#REF!</v>
      </c>
      <c r="AF171" s="8" t="e">
        <f>#REF!+#REF!</f>
        <v>#REF!</v>
      </c>
      <c r="AG171" s="8" t="e">
        <f>#REF!+#REF!</f>
        <v>#REF!</v>
      </c>
      <c r="AH171" s="8" t="e">
        <f>#REF!+#REF!</f>
        <v>#REF!</v>
      </c>
      <c r="AI171" s="8" t="e">
        <f>#REF!+#REF!</f>
        <v>#REF!</v>
      </c>
      <c r="AJ171" s="8" t="e">
        <f>#REF!+#REF!</f>
        <v>#REF!</v>
      </c>
      <c r="AK171" s="8" t="e">
        <f>#REF!+#REF!</f>
        <v>#REF!</v>
      </c>
      <c r="AL171" s="8" t="e">
        <f>#REF!+#REF!</f>
        <v>#REF!</v>
      </c>
      <c r="AM171" s="44" t="e">
        <f>AL171/SUM(AL$169,AL$171,AL$173,AL$175,AL$177)</f>
        <v>#REF!</v>
      </c>
      <c r="AN171" s="44" t="e">
        <f>AK171/AL171</f>
        <v>#REF!</v>
      </c>
      <c r="AO171" s="44" t="e">
        <f>(AL171-AK171)/AL171</f>
        <v>#REF!</v>
      </c>
    </row>
    <row r="172" spans="1:41" hidden="1" x14ac:dyDescent="0.3">
      <c r="A172" s="473"/>
      <c r="B172" s="25"/>
      <c r="C172" s="7" t="s">
        <v>151</v>
      </c>
      <c r="D172" s="3" t="e">
        <f t="shared" ref="D172:L172" si="130">(D171-Q171)/Q171</f>
        <v>#REF!</v>
      </c>
      <c r="E172" s="3" t="e">
        <f t="shared" si="130"/>
        <v>#REF!</v>
      </c>
      <c r="F172" s="3" t="e">
        <f t="shared" si="130"/>
        <v>#REF!</v>
      </c>
      <c r="G172" s="3" t="e">
        <f t="shared" si="130"/>
        <v>#REF!</v>
      </c>
      <c r="H172" s="3" t="e">
        <f t="shared" si="130"/>
        <v>#REF!</v>
      </c>
      <c r="I172" s="3" t="e">
        <f t="shared" si="130"/>
        <v>#REF!</v>
      </c>
      <c r="J172" s="3" t="e">
        <f t="shared" si="130"/>
        <v>#REF!</v>
      </c>
      <c r="K172" s="3" t="e">
        <f t="shared" si="130"/>
        <v>#REF!</v>
      </c>
      <c r="L172" s="3" t="e">
        <f t="shared" si="130"/>
        <v>#REF!</v>
      </c>
      <c r="M172" s="11"/>
      <c r="N172" s="11"/>
      <c r="O172" s="11"/>
      <c r="Q172" s="3" t="e">
        <f t="shared" ref="Q172:Y172" si="131">(Q171-AD171)/AD171</f>
        <v>#REF!</v>
      </c>
      <c r="R172" s="3" t="e">
        <f t="shared" si="131"/>
        <v>#REF!</v>
      </c>
      <c r="S172" s="3" t="e">
        <f t="shared" si="131"/>
        <v>#REF!</v>
      </c>
      <c r="T172" s="3" t="e">
        <f t="shared" si="131"/>
        <v>#REF!</v>
      </c>
      <c r="U172" s="3" t="e">
        <f t="shared" si="131"/>
        <v>#REF!</v>
      </c>
      <c r="V172" s="3" t="e">
        <f t="shared" si="131"/>
        <v>#REF!</v>
      </c>
      <c r="W172" s="3" t="e">
        <f t="shared" si="131"/>
        <v>#REF!</v>
      </c>
      <c r="X172" s="3" t="e">
        <f t="shared" si="131"/>
        <v>#REF!</v>
      </c>
      <c r="Y172" s="3" t="e">
        <f t="shared" si="131"/>
        <v>#REF!</v>
      </c>
      <c r="Z172" s="11"/>
      <c r="AA172" s="11"/>
      <c r="AB172" s="11"/>
      <c r="AD172" s="3"/>
      <c r="AE172" s="3"/>
      <c r="AF172" s="3"/>
      <c r="AG172" s="3"/>
      <c r="AH172" s="3"/>
      <c r="AI172" s="3"/>
      <c r="AJ172" s="3"/>
      <c r="AK172" s="3"/>
      <c r="AL172" s="3"/>
      <c r="AM172" s="11"/>
      <c r="AN172" s="11"/>
      <c r="AO172" s="11"/>
    </row>
    <row r="173" spans="1:41" hidden="1" x14ac:dyDescent="0.3">
      <c r="A173" s="473"/>
      <c r="B173" s="25" t="s">
        <v>34</v>
      </c>
      <c r="C173" s="7" t="s">
        <v>0</v>
      </c>
      <c r="D173" s="8" t="e">
        <f>#REF!+#REF!</f>
        <v>#REF!</v>
      </c>
      <c r="E173" s="8" t="e">
        <f>#REF!+#REF!</f>
        <v>#REF!</v>
      </c>
      <c r="F173" s="8" t="e">
        <f>#REF!+#REF!</f>
        <v>#REF!</v>
      </c>
      <c r="G173" s="8" t="e">
        <f>#REF!+#REF!</f>
        <v>#REF!</v>
      </c>
      <c r="H173" s="8" t="e">
        <f>#REF!+#REF!</f>
        <v>#REF!</v>
      </c>
      <c r="I173" s="8" t="e">
        <f>#REF!+#REF!</f>
        <v>#REF!</v>
      </c>
      <c r="J173" s="8" t="e">
        <f>#REF!+#REF!</f>
        <v>#REF!</v>
      </c>
      <c r="K173" s="8" t="e">
        <f>#REF!+#REF!</f>
        <v>#REF!</v>
      </c>
      <c r="L173" s="8" t="e">
        <f>#REF!+#REF!</f>
        <v>#REF!</v>
      </c>
      <c r="M173" s="44" t="e">
        <f>L173/SUM(L$169,L$171,L$173,L$175,L$177)</f>
        <v>#REF!</v>
      </c>
      <c r="N173" s="44" t="e">
        <f>K173/L173</f>
        <v>#REF!</v>
      </c>
      <c r="O173" s="44" t="e">
        <f>(L173-K173)/L173</f>
        <v>#REF!</v>
      </c>
      <c r="Q173" s="8" t="e">
        <f>#REF!+#REF!</f>
        <v>#REF!</v>
      </c>
      <c r="R173" s="8" t="e">
        <f>#REF!+#REF!</f>
        <v>#REF!</v>
      </c>
      <c r="S173" s="8" t="e">
        <f>#REF!+#REF!</f>
        <v>#REF!</v>
      </c>
      <c r="T173" s="8" t="e">
        <f>#REF!+#REF!</f>
        <v>#REF!</v>
      </c>
      <c r="U173" s="8" t="e">
        <f>#REF!+#REF!</f>
        <v>#REF!</v>
      </c>
      <c r="V173" s="8" t="e">
        <f>#REF!+#REF!</f>
        <v>#REF!</v>
      </c>
      <c r="W173" s="8" t="e">
        <f>#REF!+#REF!</f>
        <v>#REF!</v>
      </c>
      <c r="X173" s="8" t="e">
        <f>#REF!+#REF!</f>
        <v>#REF!</v>
      </c>
      <c r="Y173" s="8" t="e">
        <f>#REF!+#REF!</f>
        <v>#REF!</v>
      </c>
      <c r="Z173" s="44" t="e">
        <f>Y173/SUM(Y$169,Y$171,Y$173,Y$175,Y$177)</f>
        <v>#REF!</v>
      </c>
      <c r="AA173" s="44" t="e">
        <f>X173/Y173</f>
        <v>#REF!</v>
      </c>
      <c r="AB173" s="44" t="e">
        <f>(Y173-X173)/Y173</f>
        <v>#REF!</v>
      </c>
      <c r="AD173" s="8" t="e">
        <f>#REF!+#REF!</f>
        <v>#REF!</v>
      </c>
      <c r="AE173" s="8" t="e">
        <f>#REF!+#REF!</f>
        <v>#REF!</v>
      </c>
      <c r="AF173" s="8" t="e">
        <f>#REF!+#REF!</f>
        <v>#REF!</v>
      </c>
      <c r="AG173" s="8" t="e">
        <f>#REF!+#REF!</f>
        <v>#REF!</v>
      </c>
      <c r="AH173" s="8" t="e">
        <f>#REF!+#REF!</f>
        <v>#REF!</v>
      </c>
      <c r="AI173" s="8" t="e">
        <f>#REF!+#REF!</f>
        <v>#REF!</v>
      </c>
      <c r="AJ173" s="8" t="e">
        <f>#REF!+#REF!</f>
        <v>#REF!</v>
      </c>
      <c r="AK173" s="8" t="e">
        <f>#REF!+#REF!</f>
        <v>#REF!</v>
      </c>
      <c r="AL173" s="8" t="e">
        <f>#REF!+#REF!</f>
        <v>#REF!</v>
      </c>
      <c r="AM173" s="44" t="e">
        <f>AL173/SUM(AL$169,AL$171,AL$173,AL$175,AL$177)</f>
        <v>#REF!</v>
      </c>
      <c r="AN173" s="44" t="e">
        <f>AK173/AL173</f>
        <v>#REF!</v>
      </c>
      <c r="AO173" s="44" t="e">
        <f>(AL173-AK173)/AL173</f>
        <v>#REF!</v>
      </c>
    </row>
    <row r="174" spans="1:41" hidden="1" x14ac:dyDescent="0.3">
      <c r="A174" s="473"/>
      <c r="B174" s="25"/>
      <c r="C174" s="7" t="s">
        <v>151</v>
      </c>
      <c r="D174" s="3" t="e">
        <f t="shared" ref="D174:L174" si="132">(D173-Q173)/Q173</f>
        <v>#REF!</v>
      </c>
      <c r="E174" s="3" t="e">
        <f t="shared" si="132"/>
        <v>#REF!</v>
      </c>
      <c r="F174" s="3" t="e">
        <f t="shared" si="132"/>
        <v>#REF!</v>
      </c>
      <c r="G174" s="3" t="e">
        <f t="shared" si="132"/>
        <v>#REF!</v>
      </c>
      <c r="H174" s="3" t="e">
        <f t="shared" si="132"/>
        <v>#REF!</v>
      </c>
      <c r="I174" s="3" t="e">
        <f t="shared" si="132"/>
        <v>#REF!</v>
      </c>
      <c r="J174" s="3" t="e">
        <f t="shared" si="132"/>
        <v>#REF!</v>
      </c>
      <c r="K174" s="3" t="e">
        <f t="shared" si="132"/>
        <v>#REF!</v>
      </c>
      <c r="L174" s="3" t="e">
        <f t="shared" si="132"/>
        <v>#REF!</v>
      </c>
      <c r="M174" s="11"/>
      <c r="N174" s="11"/>
      <c r="O174" s="11"/>
      <c r="Q174" s="3" t="e">
        <f t="shared" ref="Q174:Y174" si="133">(Q173-AD173)/AD173</f>
        <v>#REF!</v>
      </c>
      <c r="R174" s="3" t="e">
        <f t="shared" si="133"/>
        <v>#REF!</v>
      </c>
      <c r="S174" s="3" t="e">
        <f t="shared" si="133"/>
        <v>#REF!</v>
      </c>
      <c r="T174" s="3" t="e">
        <f t="shared" si="133"/>
        <v>#REF!</v>
      </c>
      <c r="U174" s="3" t="e">
        <f t="shared" si="133"/>
        <v>#REF!</v>
      </c>
      <c r="V174" s="3" t="e">
        <f t="shared" si="133"/>
        <v>#REF!</v>
      </c>
      <c r="W174" s="3" t="e">
        <f t="shared" si="133"/>
        <v>#REF!</v>
      </c>
      <c r="X174" s="3" t="e">
        <f t="shared" si="133"/>
        <v>#REF!</v>
      </c>
      <c r="Y174" s="3" t="e">
        <f t="shared" si="133"/>
        <v>#REF!</v>
      </c>
      <c r="Z174" s="11"/>
      <c r="AA174" s="11"/>
      <c r="AB174" s="11"/>
      <c r="AD174" s="3"/>
      <c r="AE174" s="3"/>
      <c r="AF174" s="3"/>
      <c r="AG174" s="3"/>
      <c r="AH174" s="3"/>
      <c r="AI174" s="3"/>
      <c r="AJ174" s="3"/>
      <c r="AK174" s="3"/>
      <c r="AL174" s="3"/>
      <c r="AM174" s="11"/>
      <c r="AN174" s="11"/>
      <c r="AO174" s="11"/>
    </row>
    <row r="175" spans="1:41" hidden="1" x14ac:dyDescent="0.3">
      <c r="A175" s="473"/>
      <c r="B175" s="25" t="s">
        <v>258</v>
      </c>
      <c r="C175" s="7" t="s">
        <v>0</v>
      </c>
      <c r="D175" s="8" t="e">
        <f>#REF!+#REF!</f>
        <v>#REF!</v>
      </c>
      <c r="E175" s="8" t="e">
        <f>#REF!+#REF!</f>
        <v>#REF!</v>
      </c>
      <c r="F175" s="8" t="e">
        <f>#REF!+#REF!</f>
        <v>#REF!</v>
      </c>
      <c r="G175" s="8" t="e">
        <f>#REF!+#REF!</f>
        <v>#REF!</v>
      </c>
      <c r="H175" s="8" t="e">
        <f>#REF!+#REF!</f>
        <v>#REF!</v>
      </c>
      <c r="I175" s="8" t="e">
        <f>#REF!+#REF!</f>
        <v>#REF!</v>
      </c>
      <c r="J175" s="8" t="e">
        <f>#REF!+#REF!</f>
        <v>#REF!</v>
      </c>
      <c r="K175" s="8" t="e">
        <f>#REF!+#REF!</f>
        <v>#REF!</v>
      </c>
      <c r="L175" s="8" t="e">
        <f>#REF!+#REF!</f>
        <v>#REF!</v>
      </c>
      <c r="M175" s="44" t="e">
        <f>L175/SUM(L$169,L$171,L$173,L$175,L$177)</f>
        <v>#REF!</v>
      </c>
      <c r="N175" s="44" t="e">
        <f>K175/L175</f>
        <v>#REF!</v>
      </c>
      <c r="O175" s="44" t="e">
        <f>(L175-K175)/L175</f>
        <v>#REF!</v>
      </c>
      <c r="Q175" s="8" t="e">
        <f>#REF!+#REF!</f>
        <v>#REF!</v>
      </c>
      <c r="R175" s="8" t="e">
        <f>#REF!+#REF!</f>
        <v>#REF!</v>
      </c>
      <c r="S175" s="8" t="e">
        <f>#REF!+#REF!</f>
        <v>#REF!</v>
      </c>
      <c r="T175" s="8" t="e">
        <f>#REF!+#REF!</f>
        <v>#REF!</v>
      </c>
      <c r="U175" s="8" t="e">
        <f>#REF!+#REF!</f>
        <v>#REF!</v>
      </c>
      <c r="V175" s="8" t="e">
        <f>#REF!+#REF!</f>
        <v>#REF!</v>
      </c>
      <c r="W175" s="8" t="e">
        <f>#REF!+#REF!</f>
        <v>#REF!</v>
      </c>
      <c r="X175" s="8" t="e">
        <f>#REF!+#REF!</f>
        <v>#REF!</v>
      </c>
      <c r="Y175" s="8" t="e">
        <f>#REF!+#REF!</f>
        <v>#REF!</v>
      </c>
      <c r="Z175" s="44" t="e">
        <f>Y175/SUM(Y$169,Y$171,Y$173,Y$175,Y$177)</f>
        <v>#REF!</v>
      </c>
      <c r="AA175" s="44" t="e">
        <f>X175/Y175</f>
        <v>#REF!</v>
      </c>
      <c r="AB175" s="44" t="e">
        <f>(Y175-X175)/Y175</f>
        <v>#REF!</v>
      </c>
      <c r="AD175" s="8" t="e">
        <f>#REF!+#REF!</f>
        <v>#REF!</v>
      </c>
      <c r="AE175" s="8" t="e">
        <f>#REF!+#REF!</f>
        <v>#REF!</v>
      </c>
      <c r="AF175" s="8" t="e">
        <f>#REF!+#REF!</f>
        <v>#REF!</v>
      </c>
      <c r="AG175" s="8" t="e">
        <f>#REF!+#REF!</f>
        <v>#REF!</v>
      </c>
      <c r="AH175" s="8" t="e">
        <f>#REF!+#REF!</f>
        <v>#REF!</v>
      </c>
      <c r="AI175" s="8" t="e">
        <f>#REF!+#REF!</f>
        <v>#REF!</v>
      </c>
      <c r="AJ175" s="8" t="e">
        <f>#REF!+#REF!</f>
        <v>#REF!</v>
      </c>
      <c r="AK175" s="8" t="e">
        <f>#REF!+#REF!</f>
        <v>#REF!</v>
      </c>
      <c r="AL175" s="8" t="e">
        <f>#REF!+#REF!</f>
        <v>#REF!</v>
      </c>
      <c r="AM175" s="44" t="e">
        <f>AL175/SUM(AL$169,AL$171,AL$173,AL$175,AL$177)</f>
        <v>#REF!</v>
      </c>
      <c r="AN175" s="44" t="e">
        <f>AK175/AL175</f>
        <v>#REF!</v>
      </c>
      <c r="AO175" s="44" t="e">
        <f>(AL175-AK175)/AL175</f>
        <v>#REF!</v>
      </c>
    </row>
    <row r="176" spans="1:41" hidden="1" x14ac:dyDescent="0.3">
      <c r="A176" s="473"/>
      <c r="B176" s="25"/>
      <c r="C176" s="7" t="s">
        <v>152</v>
      </c>
      <c r="D176" s="3" t="e">
        <f t="shared" ref="D176:L176" si="134">(D175-Q175)/Q175</f>
        <v>#REF!</v>
      </c>
      <c r="E176" s="3" t="e">
        <f t="shared" si="134"/>
        <v>#REF!</v>
      </c>
      <c r="F176" s="3" t="e">
        <f t="shared" si="134"/>
        <v>#REF!</v>
      </c>
      <c r="G176" s="3" t="e">
        <f t="shared" si="134"/>
        <v>#REF!</v>
      </c>
      <c r="H176" s="3" t="e">
        <f t="shared" si="134"/>
        <v>#REF!</v>
      </c>
      <c r="I176" s="3" t="e">
        <f t="shared" si="134"/>
        <v>#REF!</v>
      </c>
      <c r="J176" s="3" t="e">
        <f t="shared" si="134"/>
        <v>#REF!</v>
      </c>
      <c r="K176" s="3" t="e">
        <f t="shared" si="134"/>
        <v>#REF!</v>
      </c>
      <c r="L176" s="3" t="e">
        <f t="shared" si="134"/>
        <v>#REF!</v>
      </c>
      <c r="M176" s="11"/>
      <c r="N176" s="11"/>
      <c r="O176" s="11"/>
      <c r="Q176" s="3" t="e">
        <f t="shared" ref="Q176:Y176" si="135">(Q175-AD175)/AD175</f>
        <v>#REF!</v>
      </c>
      <c r="R176" s="3" t="e">
        <f t="shared" si="135"/>
        <v>#REF!</v>
      </c>
      <c r="S176" s="3" t="e">
        <f t="shared" si="135"/>
        <v>#REF!</v>
      </c>
      <c r="T176" s="3" t="e">
        <f t="shared" si="135"/>
        <v>#REF!</v>
      </c>
      <c r="U176" s="3" t="e">
        <f t="shared" si="135"/>
        <v>#REF!</v>
      </c>
      <c r="V176" s="3" t="e">
        <f t="shared" si="135"/>
        <v>#REF!</v>
      </c>
      <c r="W176" s="3" t="e">
        <f t="shared" si="135"/>
        <v>#REF!</v>
      </c>
      <c r="X176" s="3" t="e">
        <f t="shared" si="135"/>
        <v>#REF!</v>
      </c>
      <c r="Y176" s="3" t="e">
        <f t="shared" si="135"/>
        <v>#REF!</v>
      </c>
      <c r="Z176" s="11"/>
      <c r="AA176" s="11"/>
      <c r="AB176" s="11"/>
      <c r="AD176" s="3"/>
      <c r="AE176" s="3"/>
      <c r="AF176" s="3"/>
      <c r="AG176" s="3"/>
      <c r="AH176" s="3"/>
      <c r="AI176" s="3"/>
      <c r="AJ176" s="3"/>
      <c r="AK176" s="3"/>
      <c r="AL176" s="3"/>
      <c r="AM176" s="11"/>
      <c r="AN176" s="11"/>
      <c r="AO176" s="11"/>
    </row>
    <row r="177" spans="1:41" hidden="1" x14ac:dyDescent="0.3">
      <c r="A177" s="473"/>
      <c r="B177" s="25" t="s">
        <v>76</v>
      </c>
      <c r="C177" s="7" t="s">
        <v>0</v>
      </c>
      <c r="D177" s="8" t="e">
        <f>#REF!+#REF!</f>
        <v>#REF!</v>
      </c>
      <c r="E177" s="8" t="e">
        <f>#REF!+#REF!</f>
        <v>#REF!</v>
      </c>
      <c r="F177" s="8" t="e">
        <f>#REF!+#REF!</f>
        <v>#REF!</v>
      </c>
      <c r="G177" s="8" t="e">
        <f>#REF!+#REF!</f>
        <v>#REF!</v>
      </c>
      <c r="H177" s="8" t="e">
        <f>#REF!+#REF!</f>
        <v>#REF!</v>
      </c>
      <c r="I177" s="8" t="e">
        <f>#REF!+#REF!</f>
        <v>#REF!</v>
      </c>
      <c r="J177" s="8" t="e">
        <f>#REF!+#REF!</f>
        <v>#REF!</v>
      </c>
      <c r="K177" s="8" t="e">
        <f>#REF!+#REF!</f>
        <v>#REF!</v>
      </c>
      <c r="L177" s="8" t="e">
        <f>#REF!+#REF!</f>
        <v>#REF!</v>
      </c>
      <c r="M177" s="44" t="e">
        <f>L177/SUM(L$169,L$171,L$173,L$175,L$177)</f>
        <v>#REF!</v>
      </c>
      <c r="N177" s="44" t="e">
        <f>K177/L177</f>
        <v>#REF!</v>
      </c>
      <c r="O177" s="44" t="e">
        <f>(L177-K177)/L177</f>
        <v>#REF!</v>
      </c>
      <c r="Q177" s="8" t="e">
        <f>#REF!+#REF!</f>
        <v>#REF!</v>
      </c>
      <c r="R177" s="8" t="e">
        <f>#REF!+#REF!</f>
        <v>#REF!</v>
      </c>
      <c r="S177" s="8" t="e">
        <f>#REF!+#REF!</f>
        <v>#REF!</v>
      </c>
      <c r="T177" s="8" t="e">
        <f>#REF!+#REF!</f>
        <v>#REF!</v>
      </c>
      <c r="U177" s="8" t="e">
        <f>#REF!+#REF!</f>
        <v>#REF!</v>
      </c>
      <c r="V177" s="8" t="e">
        <f>#REF!+#REF!</f>
        <v>#REF!</v>
      </c>
      <c r="W177" s="8" t="e">
        <f>#REF!+#REF!</f>
        <v>#REF!</v>
      </c>
      <c r="X177" s="8" t="e">
        <f>#REF!+#REF!</f>
        <v>#REF!</v>
      </c>
      <c r="Y177" s="8" t="e">
        <f>#REF!+#REF!</f>
        <v>#REF!</v>
      </c>
      <c r="Z177" s="44" t="e">
        <f>Y177/SUM(Y$169,Y$171,Y$173,Y$175,Y$177)</f>
        <v>#REF!</v>
      </c>
      <c r="AA177" s="44" t="e">
        <f>X177/Y177</f>
        <v>#REF!</v>
      </c>
      <c r="AB177" s="44" t="e">
        <f>(Y177-X177)/Y177</f>
        <v>#REF!</v>
      </c>
      <c r="AD177" s="8" t="e">
        <f>#REF!+#REF!</f>
        <v>#REF!</v>
      </c>
      <c r="AE177" s="8" t="e">
        <f>#REF!+#REF!</f>
        <v>#REF!</v>
      </c>
      <c r="AF177" s="8" t="e">
        <f>#REF!+#REF!</f>
        <v>#REF!</v>
      </c>
      <c r="AG177" s="8" t="e">
        <f>#REF!+#REF!</f>
        <v>#REF!</v>
      </c>
      <c r="AH177" s="8" t="e">
        <f>#REF!+#REF!</f>
        <v>#REF!</v>
      </c>
      <c r="AI177" s="8" t="e">
        <f>#REF!+#REF!</f>
        <v>#REF!</v>
      </c>
      <c r="AJ177" s="8" t="e">
        <f>#REF!+#REF!</f>
        <v>#REF!</v>
      </c>
      <c r="AK177" s="8" t="e">
        <f>#REF!+#REF!</f>
        <v>#REF!</v>
      </c>
      <c r="AL177" s="8" t="e">
        <f>#REF!+#REF!</f>
        <v>#REF!</v>
      </c>
      <c r="AM177" s="44" t="e">
        <f>AL177/SUM(AL$169,AL$171,AL$173,AL$175,AL$177)</f>
        <v>#REF!</v>
      </c>
      <c r="AN177" s="44" t="e">
        <f>AK177/AL177</f>
        <v>#REF!</v>
      </c>
      <c r="AO177" s="44" t="e">
        <f>(AL177-AK177)/AL177</f>
        <v>#REF!</v>
      </c>
    </row>
    <row r="178" spans="1:41" hidden="1" x14ac:dyDescent="0.3">
      <c r="A178" s="473"/>
      <c r="B178" s="25"/>
      <c r="C178" s="7" t="s">
        <v>151</v>
      </c>
      <c r="D178" s="3" t="e">
        <f t="shared" ref="D178:L178" si="136">(D177-Q177)/Q177</f>
        <v>#REF!</v>
      </c>
      <c r="E178" s="3" t="e">
        <f t="shared" si="136"/>
        <v>#REF!</v>
      </c>
      <c r="F178" s="3" t="e">
        <f t="shared" si="136"/>
        <v>#REF!</v>
      </c>
      <c r="G178" s="3" t="e">
        <f t="shared" si="136"/>
        <v>#REF!</v>
      </c>
      <c r="H178" s="3" t="e">
        <f t="shared" si="136"/>
        <v>#REF!</v>
      </c>
      <c r="I178" s="3" t="e">
        <f t="shared" si="136"/>
        <v>#REF!</v>
      </c>
      <c r="J178" s="3" t="e">
        <f t="shared" si="136"/>
        <v>#REF!</v>
      </c>
      <c r="K178" s="3" t="e">
        <f t="shared" si="136"/>
        <v>#REF!</v>
      </c>
      <c r="L178" s="3" t="e">
        <f t="shared" si="136"/>
        <v>#REF!</v>
      </c>
      <c r="M178" s="11"/>
      <c r="N178" s="11"/>
      <c r="O178" s="11"/>
      <c r="Q178" s="3" t="e">
        <f t="shared" ref="Q178:Y178" si="137">(Q177-AD177)/AD177</f>
        <v>#REF!</v>
      </c>
      <c r="R178" s="3" t="e">
        <f t="shared" si="137"/>
        <v>#REF!</v>
      </c>
      <c r="S178" s="3" t="e">
        <f t="shared" si="137"/>
        <v>#REF!</v>
      </c>
      <c r="T178" s="3" t="e">
        <f t="shared" si="137"/>
        <v>#REF!</v>
      </c>
      <c r="U178" s="3" t="e">
        <f t="shared" si="137"/>
        <v>#REF!</v>
      </c>
      <c r="V178" s="3" t="e">
        <f t="shared" si="137"/>
        <v>#REF!</v>
      </c>
      <c r="W178" s="3" t="e">
        <f t="shared" si="137"/>
        <v>#REF!</v>
      </c>
      <c r="X178" s="3" t="e">
        <f t="shared" si="137"/>
        <v>#REF!</v>
      </c>
      <c r="Y178" s="3" t="e">
        <f t="shared" si="137"/>
        <v>#REF!</v>
      </c>
      <c r="Z178" s="11"/>
      <c r="AA178" s="11"/>
      <c r="AB178" s="11"/>
      <c r="AD178" s="3"/>
      <c r="AE178" s="3"/>
      <c r="AF178" s="3"/>
      <c r="AG178" s="3"/>
      <c r="AH178" s="3"/>
      <c r="AI178" s="3"/>
      <c r="AJ178" s="3"/>
      <c r="AK178" s="3"/>
      <c r="AL178" s="3"/>
      <c r="AM178" s="11"/>
      <c r="AN178" s="11"/>
      <c r="AO178" s="11"/>
    </row>
    <row r="179" spans="1:41" hidden="1" x14ac:dyDescent="0.3">
      <c r="A179" s="473" t="s">
        <v>13</v>
      </c>
      <c r="B179" s="25" t="s">
        <v>32</v>
      </c>
      <c r="C179" s="7" t="s">
        <v>0</v>
      </c>
      <c r="D179" s="8" t="e">
        <f>#REF!+#REF!</f>
        <v>#REF!</v>
      </c>
      <c r="E179" s="8" t="e">
        <f>#REF!+#REF!</f>
        <v>#REF!</v>
      </c>
      <c r="F179" s="8" t="e">
        <f>#REF!+#REF!</f>
        <v>#REF!</v>
      </c>
      <c r="G179" s="8" t="e">
        <f>#REF!+#REF!</f>
        <v>#REF!</v>
      </c>
      <c r="H179" s="8" t="e">
        <f>#REF!+#REF!</f>
        <v>#REF!</v>
      </c>
      <c r="I179" s="8" t="e">
        <f>#REF!+#REF!</f>
        <v>#REF!</v>
      </c>
      <c r="J179" s="8" t="e">
        <f>#REF!+#REF!</f>
        <v>#REF!</v>
      </c>
      <c r="K179" s="8" t="e">
        <f>#REF!+#REF!</f>
        <v>#REF!</v>
      </c>
      <c r="L179" s="8" t="e">
        <f>#REF!+#REF!</f>
        <v>#REF!</v>
      </c>
      <c r="M179" s="44" t="e">
        <f>L179/SUM(L$179,L$181,L$183,L$185,L$187)</f>
        <v>#REF!</v>
      </c>
      <c r="N179" s="44" t="e">
        <f>K179/L179</f>
        <v>#REF!</v>
      </c>
      <c r="O179" s="44" t="e">
        <f>(L179-K179)/L179</f>
        <v>#REF!</v>
      </c>
      <c r="Q179" s="8" t="e">
        <f>#REF!+#REF!</f>
        <v>#REF!</v>
      </c>
      <c r="R179" s="8" t="e">
        <f>#REF!+#REF!</f>
        <v>#REF!</v>
      </c>
      <c r="S179" s="8" t="e">
        <f>#REF!+#REF!</f>
        <v>#REF!</v>
      </c>
      <c r="T179" s="8" t="e">
        <f>#REF!+#REF!</f>
        <v>#REF!</v>
      </c>
      <c r="U179" s="8" t="e">
        <f>#REF!+#REF!</f>
        <v>#REF!</v>
      </c>
      <c r="V179" s="8" t="e">
        <f>#REF!+#REF!</f>
        <v>#REF!</v>
      </c>
      <c r="W179" s="8" t="e">
        <f>#REF!+#REF!</f>
        <v>#REF!</v>
      </c>
      <c r="X179" s="8" t="e">
        <f>#REF!+#REF!</f>
        <v>#REF!</v>
      </c>
      <c r="Y179" s="8" t="e">
        <f>#REF!+#REF!</f>
        <v>#REF!</v>
      </c>
      <c r="Z179" s="44" t="e">
        <f>Y179/SUM(Y$179,Y$181,Y$183,Y$185,Y$187)</f>
        <v>#REF!</v>
      </c>
      <c r="AA179" s="44" t="e">
        <f>X179/Y179</f>
        <v>#REF!</v>
      </c>
      <c r="AB179" s="44" t="e">
        <f>(Y179-X179)/Y179</f>
        <v>#REF!</v>
      </c>
      <c r="AD179" s="8" t="e">
        <f>#REF!+#REF!</f>
        <v>#REF!</v>
      </c>
      <c r="AE179" s="8" t="e">
        <f>#REF!+#REF!</f>
        <v>#REF!</v>
      </c>
      <c r="AF179" s="8" t="e">
        <f>#REF!+#REF!</f>
        <v>#REF!</v>
      </c>
      <c r="AG179" s="8" t="e">
        <f>#REF!+#REF!</f>
        <v>#REF!</v>
      </c>
      <c r="AH179" s="8" t="e">
        <f>#REF!+#REF!</f>
        <v>#REF!</v>
      </c>
      <c r="AI179" s="8" t="e">
        <f>#REF!+#REF!</f>
        <v>#REF!</v>
      </c>
      <c r="AJ179" s="8" t="e">
        <f>#REF!+#REF!</f>
        <v>#REF!</v>
      </c>
      <c r="AK179" s="8" t="e">
        <f>#REF!+#REF!</f>
        <v>#REF!</v>
      </c>
      <c r="AL179" s="8" t="e">
        <f>#REF!+#REF!</f>
        <v>#REF!</v>
      </c>
      <c r="AM179" s="44" t="e">
        <f>AL179/SUM(AL$179,AL$181,AL$183,AL$185,AL$187)</f>
        <v>#REF!</v>
      </c>
      <c r="AN179" s="44" t="e">
        <f>AK179/AL179</f>
        <v>#REF!</v>
      </c>
      <c r="AO179" s="44" t="e">
        <f>(AL179-AK179)/AL179</f>
        <v>#REF!</v>
      </c>
    </row>
    <row r="180" spans="1:41" hidden="1" x14ac:dyDescent="0.3">
      <c r="A180" s="473"/>
      <c r="B180" s="25"/>
      <c r="C180" s="7" t="s">
        <v>151</v>
      </c>
      <c r="D180" s="3" t="e">
        <f t="shared" ref="D180:L180" si="138">(D179-Q179)/Q179</f>
        <v>#REF!</v>
      </c>
      <c r="E180" s="3" t="e">
        <f t="shared" si="138"/>
        <v>#REF!</v>
      </c>
      <c r="F180" s="3" t="e">
        <f t="shared" si="138"/>
        <v>#REF!</v>
      </c>
      <c r="G180" s="3" t="e">
        <f t="shared" si="138"/>
        <v>#REF!</v>
      </c>
      <c r="H180" s="3" t="e">
        <f t="shared" si="138"/>
        <v>#REF!</v>
      </c>
      <c r="I180" s="3" t="e">
        <f t="shared" si="138"/>
        <v>#REF!</v>
      </c>
      <c r="J180" s="3" t="e">
        <f t="shared" si="138"/>
        <v>#REF!</v>
      </c>
      <c r="K180" s="3" t="e">
        <f t="shared" si="138"/>
        <v>#REF!</v>
      </c>
      <c r="L180" s="3" t="e">
        <f t="shared" si="138"/>
        <v>#REF!</v>
      </c>
      <c r="M180" s="11"/>
      <c r="N180" s="11"/>
      <c r="O180" s="11"/>
      <c r="Q180" s="3" t="e">
        <f t="shared" ref="Q180:Y180" si="139">(Q179-AD179)/AD179</f>
        <v>#REF!</v>
      </c>
      <c r="R180" s="3" t="e">
        <f t="shared" si="139"/>
        <v>#REF!</v>
      </c>
      <c r="S180" s="3" t="e">
        <f t="shared" si="139"/>
        <v>#REF!</v>
      </c>
      <c r="T180" s="3" t="e">
        <f t="shared" si="139"/>
        <v>#REF!</v>
      </c>
      <c r="U180" s="3" t="e">
        <f t="shared" si="139"/>
        <v>#REF!</v>
      </c>
      <c r="V180" s="3" t="e">
        <f t="shared" si="139"/>
        <v>#REF!</v>
      </c>
      <c r="W180" s="3" t="e">
        <f t="shared" si="139"/>
        <v>#REF!</v>
      </c>
      <c r="X180" s="3" t="e">
        <f t="shared" si="139"/>
        <v>#REF!</v>
      </c>
      <c r="Y180" s="3" t="e">
        <f t="shared" si="139"/>
        <v>#REF!</v>
      </c>
      <c r="Z180" s="11"/>
      <c r="AA180" s="11"/>
      <c r="AB180" s="11"/>
      <c r="AD180" s="3"/>
      <c r="AE180" s="3"/>
      <c r="AF180" s="3"/>
      <c r="AG180" s="3"/>
      <c r="AH180" s="3"/>
      <c r="AI180" s="3"/>
      <c r="AJ180" s="3"/>
      <c r="AK180" s="3"/>
      <c r="AL180" s="3"/>
      <c r="AM180" s="11"/>
      <c r="AN180" s="11"/>
      <c r="AO180" s="11"/>
    </row>
    <row r="181" spans="1:41" hidden="1" x14ac:dyDescent="0.3">
      <c r="A181" s="473"/>
      <c r="B181" s="25" t="s">
        <v>33</v>
      </c>
      <c r="C181" s="7" t="s">
        <v>0</v>
      </c>
      <c r="D181" s="8" t="e">
        <f>#REF!+#REF!</f>
        <v>#REF!</v>
      </c>
      <c r="E181" s="8" t="e">
        <f>#REF!+#REF!</f>
        <v>#REF!</v>
      </c>
      <c r="F181" s="8" t="e">
        <f>#REF!+#REF!</f>
        <v>#REF!</v>
      </c>
      <c r="G181" s="8" t="e">
        <f>#REF!+#REF!</f>
        <v>#REF!</v>
      </c>
      <c r="H181" s="8" t="e">
        <f>#REF!+#REF!</f>
        <v>#REF!</v>
      </c>
      <c r="I181" s="8" t="e">
        <f>#REF!+#REF!</f>
        <v>#REF!</v>
      </c>
      <c r="J181" s="8" t="e">
        <f>#REF!+#REF!</f>
        <v>#REF!</v>
      </c>
      <c r="K181" s="8" t="e">
        <f>#REF!+#REF!</f>
        <v>#REF!</v>
      </c>
      <c r="L181" s="8" t="e">
        <f>#REF!+#REF!</f>
        <v>#REF!</v>
      </c>
      <c r="M181" s="44" t="e">
        <f>L181/SUM(L$179,L$181,L$183,L$185,L$187)</f>
        <v>#REF!</v>
      </c>
      <c r="N181" s="44" t="e">
        <f>K181/L181</f>
        <v>#REF!</v>
      </c>
      <c r="O181" s="44" t="e">
        <f>(L181-K181)/L181</f>
        <v>#REF!</v>
      </c>
      <c r="Q181" s="8" t="e">
        <f>#REF!+#REF!</f>
        <v>#REF!</v>
      </c>
      <c r="R181" s="8" t="e">
        <f>#REF!+#REF!</f>
        <v>#REF!</v>
      </c>
      <c r="S181" s="8" t="e">
        <f>#REF!+#REF!</f>
        <v>#REF!</v>
      </c>
      <c r="T181" s="8" t="e">
        <f>#REF!+#REF!</f>
        <v>#REF!</v>
      </c>
      <c r="U181" s="8" t="e">
        <f>#REF!+#REF!</f>
        <v>#REF!</v>
      </c>
      <c r="V181" s="8" t="e">
        <f>#REF!+#REF!</f>
        <v>#REF!</v>
      </c>
      <c r="W181" s="8" t="e">
        <f>#REF!+#REF!</f>
        <v>#REF!</v>
      </c>
      <c r="X181" s="8" t="e">
        <f>#REF!+#REF!</f>
        <v>#REF!</v>
      </c>
      <c r="Y181" s="8" t="e">
        <f>#REF!+#REF!</f>
        <v>#REF!</v>
      </c>
      <c r="Z181" s="44" t="e">
        <f>Y181/SUM(Y$179,Y$181,Y$183,Y$185,Y$187)</f>
        <v>#REF!</v>
      </c>
      <c r="AA181" s="44" t="e">
        <f>X181/Y181</f>
        <v>#REF!</v>
      </c>
      <c r="AB181" s="44" t="e">
        <f>(Y181-X181)/Y181</f>
        <v>#REF!</v>
      </c>
      <c r="AD181" s="8" t="e">
        <f>#REF!+#REF!</f>
        <v>#REF!</v>
      </c>
      <c r="AE181" s="8" t="e">
        <f>#REF!+#REF!</f>
        <v>#REF!</v>
      </c>
      <c r="AF181" s="8" t="e">
        <f>#REF!+#REF!</f>
        <v>#REF!</v>
      </c>
      <c r="AG181" s="8" t="e">
        <f>#REF!+#REF!</f>
        <v>#REF!</v>
      </c>
      <c r="AH181" s="8" t="e">
        <f>#REF!+#REF!</f>
        <v>#REF!</v>
      </c>
      <c r="AI181" s="8" t="e">
        <f>#REF!+#REF!</f>
        <v>#REF!</v>
      </c>
      <c r="AJ181" s="8" t="e">
        <f>#REF!+#REF!</f>
        <v>#REF!</v>
      </c>
      <c r="AK181" s="8" t="e">
        <f>#REF!+#REF!</f>
        <v>#REF!</v>
      </c>
      <c r="AL181" s="8" t="e">
        <f>#REF!+#REF!</f>
        <v>#REF!</v>
      </c>
      <c r="AM181" s="44" t="e">
        <f>AL181/SUM(AL$179,AL$181,AL$183,AL$185,AL$187)</f>
        <v>#REF!</v>
      </c>
      <c r="AN181" s="44" t="e">
        <f>AK181/AL181</f>
        <v>#REF!</v>
      </c>
      <c r="AO181" s="44" t="e">
        <f>(AL181-AK181)/AL181</f>
        <v>#REF!</v>
      </c>
    </row>
    <row r="182" spans="1:41" hidden="1" x14ac:dyDescent="0.3">
      <c r="A182" s="473"/>
      <c r="B182" s="25"/>
      <c r="C182" s="7" t="s">
        <v>151</v>
      </c>
      <c r="D182" s="3" t="e">
        <f t="shared" ref="D182:L182" si="140">(D181-Q181)/Q181</f>
        <v>#REF!</v>
      </c>
      <c r="E182" s="3" t="e">
        <f t="shared" si="140"/>
        <v>#REF!</v>
      </c>
      <c r="F182" s="3" t="e">
        <f t="shared" si="140"/>
        <v>#REF!</v>
      </c>
      <c r="G182" s="3" t="e">
        <f t="shared" si="140"/>
        <v>#REF!</v>
      </c>
      <c r="H182" s="3" t="e">
        <f t="shared" si="140"/>
        <v>#REF!</v>
      </c>
      <c r="I182" s="3" t="e">
        <f t="shared" si="140"/>
        <v>#REF!</v>
      </c>
      <c r="J182" s="3" t="e">
        <f t="shared" si="140"/>
        <v>#REF!</v>
      </c>
      <c r="K182" s="3" t="e">
        <f t="shared" si="140"/>
        <v>#REF!</v>
      </c>
      <c r="L182" s="3" t="e">
        <f t="shared" si="140"/>
        <v>#REF!</v>
      </c>
      <c r="M182" s="11"/>
      <c r="N182" s="11"/>
      <c r="O182" s="11"/>
      <c r="Q182" s="3" t="e">
        <f t="shared" ref="Q182:Y182" si="141">(Q181-AD181)/AD181</f>
        <v>#REF!</v>
      </c>
      <c r="R182" s="3" t="e">
        <f t="shared" si="141"/>
        <v>#REF!</v>
      </c>
      <c r="S182" s="3" t="e">
        <f t="shared" si="141"/>
        <v>#REF!</v>
      </c>
      <c r="T182" s="3" t="e">
        <f t="shared" si="141"/>
        <v>#REF!</v>
      </c>
      <c r="U182" s="3" t="e">
        <f t="shared" si="141"/>
        <v>#REF!</v>
      </c>
      <c r="V182" s="3" t="e">
        <f t="shared" si="141"/>
        <v>#REF!</v>
      </c>
      <c r="W182" s="3" t="e">
        <f t="shared" si="141"/>
        <v>#REF!</v>
      </c>
      <c r="X182" s="3" t="e">
        <f t="shared" si="141"/>
        <v>#REF!</v>
      </c>
      <c r="Y182" s="3" t="e">
        <f t="shared" si="141"/>
        <v>#REF!</v>
      </c>
      <c r="Z182" s="11"/>
      <c r="AA182" s="11"/>
      <c r="AB182" s="11"/>
      <c r="AD182" s="3"/>
      <c r="AE182" s="3"/>
      <c r="AF182" s="3"/>
      <c r="AG182" s="3"/>
      <c r="AH182" s="3"/>
      <c r="AI182" s="3"/>
      <c r="AJ182" s="3"/>
      <c r="AK182" s="3"/>
      <c r="AL182" s="3"/>
      <c r="AM182" s="11"/>
      <c r="AN182" s="11"/>
      <c r="AO182" s="11"/>
    </row>
    <row r="183" spans="1:41" hidden="1" x14ac:dyDescent="0.3">
      <c r="A183" s="473"/>
      <c r="B183" s="25" t="s">
        <v>34</v>
      </c>
      <c r="C183" s="7" t="s">
        <v>0</v>
      </c>
      <c r="D183" s="8" t="e">
        <f>#REF!+#REF!</f>
        <v>#REF!</v>
      </c>
      <c r="E183" s="8" t="e">
        <f>#REF!+#REF!</f>
        <v>#REF!</v>
      </c>
      <c r="F183" s="8" t="e">
        <f>#REF!+#REF!</f>
        <v>#REF!</v>
      </c>
      <c r="G183" s="8" t="e">
        <f>#REF!+#REF!</f>
        <v>#REF!</v>
      </c>
      <c r="H183" s="8" t="e">
        <f>#REF!+#REF!</f>
        <v>#REF!</v>
      </c>
      <c r="I183" s="8" t="e">
        <f>#REF!+#REF!</f>
        <v>#REF!</v>
      </c>
      <c r="J183" s="8" t="e">
        <f>#REF!+#REF!</f>
        <v>#REF!</v>
      </c>
      <c r="K183" s="8" t="e">
        <f>#REF!+#REF!</f>
        <v>#REF!</v>
      </c>
      <c r="L183" s="8" t="e">
        <f>#REF!+#REF!</f>
        <v>#REF!</v>
      </c>
      <c r="M183" s="44" t="e">
        <f>L183/SUM(L$179,L$181,L$183,L$185,L$187)</f>
        <v>#REF!</v>
      </c>
      <c r="N183" s="44" t="e">
        <f>K183/L183</f>
        <v>#REF!</v>
      </c>
      <c r="O183" s="44" t="e">
        <f>(L183-K183)/L183</f>
        <v>#REF!</v>
      </c>
      <c r="Q183" s="8" t="e">
        <f>#REF!+#REF!</f>
        <v>#REF!</v>
      </c>
      <c r="R183" s="8" t="e">
        <f>#REF!+#REF!</f>
        <v>#REF!</v>
      </c>
      <c r="S183" s="8" t="e">
        <f>#REF!+#REF!</f>
        <v>#REF!</v>
      </c>
      <c r="T183" s="8" t="e">
        <f>#REF!+#REF!</f>
        <v>#REF!</v>
      </c>
      <c r="U183" s="8" t="e">
        <f>#REF!+#REF!</f>
        <v>#REF!</v>
      </c>
      <c r="V183" s="8" t="e">
        <f>#REF!+#REF!</f>
        <v>#REF!</v>
      </c>
      <c r="W183" s="8" t="e">
        <f>#REF!+#REF!</f>
        <v>#REF!</v>
      </c>
      <c r="X183" s="8" t="e">
        <f>#REF!+#REF!</f>
        <v>#REF!</v>
      </c>
      <c r="Y183" s="8" t="e">
        <f>#REF!+#REF!</f>
        <v>#REF!</v>
      </c>
      <c r="Z183" s="44" t="e">
        <f>Y183/SUM(Y$179,Y$181,Y$183,Y$185,Y$187)</f>
        <v>#REF!</v>
      </c>
      <c r="AA183" s="44" t="e">
        <f>X183/Y183</f>
        <v>#REF!</v>
      </c>
      <c r="AB183" s="44" t="e">
        <f>(Y183-X183)/Y183</f>
        <v>#REF!</v>
      </c>
      <c r="AD183" s="8" t="e">
        <f>#REF!+#REF!</f>
        <v>#REF!</v>
      </c>
      <c r="AE183" s="8" t="e">
        <f>#REF!+#REF!</f>
        <v>#REF!</v>
      </c>
      <c r="AF183" s="8" t="e">
        <f>#REF!+#REF!</f>
        <v>#REF!</v>
      </c>
      <c r="AG183" s="8" t="e">
        <f>#REF!+#REF!</f>
        <v>#REF!</v>
      </c>
      <c r="AH183" s="8" t="e">
        <f>#REF!+#REF!</f>
        <v>#REF!</v>
      </c>
      <c r="AI183" s="8" t="e">
        <f>#REF!+#REF!</f>
        <v>#REF!</v>
      </c>
      <c r="AJ183" s="8" t="e">
        <f>#REF!+#REF!</f>
        <v>#REF!</v>
      </c>
      <c r="AK183" s="8" t="e">
        <f>#REF!+#REF!</f>
        <v>#REF!</v>
      </c>
      <c r="AL183" s="8" t="e">
        <f>#REF!+#REF!</f>
        <v>#REF!</v>
      </c>
      <c r="AM183" s="44" t="e">
        <f>AL183/SUM(AL$179,AL$181,AL$183,AL$185,AL$187)</f>
        <v>#REF!</v>
      </c>
      <c r="AN183" s="44" t="e">
        <f>AK183/AL183</f>
        <v>#REF!</v>
      </c>
      <c r="AO183" s="44" t="e">
        <f>(AL183-AK183)/AL183</f>
        <v>#REF!</v>
      </c>
    </row>
    <row r="184" spans="1:41" hidden="1" x14ac:dyDescent="0.3">
      <c r="A184" s="473"/>
      <c r="B184" s="25"/>
      <c r="C184" s="7" t="s">
        <v>151</v>
      </c>
      <c r="D184" s="3" t="e">
        <f t="shared" ref="D184:L184" si="142">(D183-Q183)/Q183</f>
        <v>#REF!</v>
      </c>
      <c r="E184" s="3" t="e">
        <f t="shared" si="142"/>
        <v>#REF!</v>
      </c>
      <c r="F184" s="3" t="e">
        <f t="shared" si="142"/>
        <v>#REF!</v>
      </c>
      <c r="G184" s="3" t="e">
        <f t="shared" si="142"/>
        <v>#REF!</v>
      </c>
      <c r="H184" s="3" t="e">
        <f t="shared" si="142"/>
        <v>#REF!</v>
      </c>
      <c r="I184" s="3" t="e">
        <f t="shared" si="142"/>
        <v>#REF!</v>
      </c>
      <c r="J184" s="3" t="e">
        <f t="shared" si="142"/>
        <v>#REF!</v>
      </c>
      <c r="K184" s="3" t="e">
        <f t="shared" si="142"/>
        <v>#REF!</v>
      </c>
      <c r="L184" s="3" t="e">
        <f t="shared" si="142"/>
        <v>#REF!</v>
      </c>
      <c r="M184" s="11"/>
      <c r="N184" s="11"/>
      <c r="O184" s="11"/>
      <c r="Q184" s="3" t="e">
        <f t="shared" ref="Q184:Y184" si="143">(Q183-AD183)/AD183</f>
        <v>#REF!</v>
      </c>
      <c r="R184" s="3" t="e">
        <f t="shared" si="143"/>
        <v>#REF!</v>
      </c>
      <c r="S184" s="3" t="e">
        <f t="shared" si="143"/>
        <v>#REF!</v>
      </c>
      <c r="T184" s="3" t="e">
        <f t="shared" si="143"/>
        <v>#REF!</v>
      </c>
      <c r="U184" s="3" t="e">
        <f t="shared" si="143"/>
        <v>#REF!</v>
      </c>
      <c r="V184" s="3" t="e">
        <f t="shared" si="143"/>
        <v>#REF!</v>
      </c>
      <c r="W184" s="3" t="e">
        <f t="shared" si="143"/>
        <v>#REF!</v>
      </c>
      <c r="X184" s="3" t="e">
        <f t="shared" si="143"/>
        <v>#REF!</v>
      </c>
      <c r="Y184" s="3" t="e">
        <f t="shared" si="143"/>
        <v>#REF!</v>
      </c>
      <c r="Z184" s="11"/>
      <c r="AA184" s="11"/>
      <c r="AB184" s="11"/>
      <c r="AD184" s="3"/>
      <c r="AE184" s="3"/>
      <c r="AF184" s="3"/>
      <c r="AG184" s="3"/>
      <c r="AH184" s="3"/>
      <c r="AI184" s="3"/>
      <c r="AJ184" s="3"/>
      <c r="AK184" s="3"/>
      <c r="AL184" s="3"/>
      <c r="AM184" s="11"/>
      <c r="AN184" s="11"/>
      <c r="AO184" s="11"/>
    </row>
    <row r="185" spans="1:41" hidden="1" x14ac:dyDescent="0.3">
      <c r="A185" s="473"/>
      <c r="B185" s="25" t="s">
        <v>258</v>
      </c>
      <c r="C185" s="7" t="s">
        <v>0</v>
      </c>
      <c r="D185" s="8" t="e">
        <f>#REF!+#REF!</f>
        <v>#REF!</v>
      </c>
      <c r="E185" s="8" t="e">
        <f>#REF!+#REF!</f>
        <v>#REF!</v>
      </c>
      <c r="F185" s="8" t="e">
        <f>#REF!+#REF!</f>
        <v>#REF!</v>
      </c>
      <c r="G185" s="8" t="e">
        <f>#REF!+#REF!</f>
        <v>#REF!</v>
      </c>
      <c r="H185" s="8" t="e">
        <f>#REF!+#REF!</f>
        <v>#REF!</v>
      </c>
      <c r="I185" s="8" t="e">
        <f>#REF!+#REF!</f>
        <v>#REF!</v>
      </c>
      <c r="J185" s="8" t="e">
        <f>#REF!+#REF!</f>
        <v>#REF!</v>
      </c>
      <c r="K185" s="8" t="e">
        <f>#REF!+#REF!</f>
        <v>#REF!</v>
      </c>
      <c r="L185" s="8" t="e">
        <f>#REF!+#REF!</f>
        <v>#REF!</v>
      </c>
      <c r="M185" s="44" t="e">
        <f>L185/SUM(L$179,L$181,L$183,L$185,L$187)</f>
        <v>#REF!</v>
      </c>
      <c r="N185" s="44" t="e">
        <f>K185/L185</f>
        <v>#REF!</v>
      </c>
      <c r="O185" s="44" t="e">
        <f>(L185-K185)/L185</f>
        <v>#REF!</v>
      </c>
      <c r="Q185" s="8" t="e">
        <f>#REF!+#REF!</f>
        <v>#REF!</v>
      </c>
      <c r="R185" s="8" t="e">
        <f>#REF!+#REF!</f>
        <v>#REF!</v>
      </c>
      <c r="S185" s="8" t="e">
        <f>#REF!+#REF!</f>
        <v>#REF!</v>
      </c>
      <c r="T185" s="8" t="e">
        <f>#REF!+#REF!</f>
        <v>#REF!</v>
      </c>
      <c r="U185" s="8" t="e">
        <f>#REF!+#REF!</f>
        <v>#REF!</v>
      </c>
      <c r="V185" s="8" t="e">
        <f>#REF!+#REF!</f>
        <v>#REF!</v>
      </c>
      <c r="W185" s="8" t="e">
        <f>#REF!+#REF!</f>
        <v>#REF!</v>
      </c>
      <c r="X185" s="8" t="e">
        <f>#REF!+#REF!</f>
        <v>#REF!</v>
      </c>
      <c r="Y185" s="8" t="e">
        <f>#REF!+#REF!</f>
        <v>#REF!</v>
      </c>
      <c r="Z185" s="44" t="e">
        <f>Y185/SUM(Y$179,Y$181,Y$183,Y$185,Y$187)</f>
        <v>#REF!</v>
      </c>
      <c r="AA185" s="44" t="e">
        <f>X185/Y185</f>
        <v>#REF!</v>
      </c>
      <c r="AB185" s="44" t="e">
        <f>(Y185-X185)/Y185</f>
        <v>#REF!</v>
      </c>
      <c r="AD185" s="8" t="e">
        <f>#REF!+#REF!</f>
        <v>#REF!</v>
      </c>
      <c r="AE185" s="8" t="e">
        <f>#REF!+#REF!</f>
        <v>#REF!</v>
      </c>
      <c r="AF185" s="8" t="e">
        <f>#REF!+#REF!</f>
        <v>#REF!</v>
      </c>
      <c r="AG185" s="8" t="e">
        <f>#REF!+#REF!</f>
        <v>#REF!</v>
      </c>
      <c r="AH185" s="8" t="e">
        <f>#REF!+#REF!</f>
        <v>#REF!</v>
      </c>
      <c r="AI185" s="8" t="e">
        <f>#REF!+#REF!</f>
        <v>#REF!</v>
      </c>
      <c r="AJ185" s="8" t="e">
        <f>#REF!+#REF!</f>
        <v>#REF!</v>
      </c>
      <c r="AK185" s="8" t="e">
        <f>#REF!+#REF!</f>
        <v>#REF!</v>
      </c>
      <c r="AL185" s="8" t="e">
        <f>#REF!+#REF!</f>
        <v>#REF!</v>
      </c>
      <c r="AM185" s="44" t="e">
        <f>AL185/SUM(AL$179,AL$181,AL$183,AL$185,AL$187)</f>
        <v>#REF!</v>
      </c>
      <c r="AN185" s="44" t="e">
        <f>AK185/AL185</f>
        <v>#REF!</v>
      </c>
      <c r="AO185" s="44" t="e">
        <f>(AL185-AK185)/AL185</f>
        <v>#REF!</v>
      </c>
    </row>
    <row r="186" spans="1:41" hidden="1" x14ac:dyDescent="0.3">
      <c r="A186" s="473"/>
      <c r="B186" s="25"/>
      <c r="C186" s="7" t="s">
        <v>152</v>
      </c>
      <c r="D186" s="3" t="e">
        <f t="shared" ref="D186:L186" si="144">(D185-Q185)/Q185</f>
        <v>#REF!</v>
      </c>
      <c r="E186" s="3" t="e">
        <f t="shared" si="144"/>
        <v>#REF!</v>
      </c>
      <c r="F186" s="3" t="e">
        <f t="shared" si="144"/>
        <v>#REF!</v>
      </c>
      <c r="G186" s="3" t="e">
        <f t="shared" si="144"/>
        <v>#REF!</v>
      </c>
      <c r="H186" s="3" t="e">
        <f t="shared" si="144"/>
        <v>#REF!</v>
      </c>
      <c r="I186" s="3" t="e">
        <f t="shared" si="144"/>
        <v>#REF!</v>
      </c>
      <c r="J186" s="3" t="e">
        <f t="shared" si="144"/>
        <v>#REF!</v>
      </c>
      <c r="K186" s="3" t="e">
        <f t="shared" si="144"/>
        <v>#REF!</v>
      </c>
      <c r="L186" s="3" t="e">
        <f t="shared" si="144"/>
        <v>#REF!</v>
      </c>
      <c r="M186" s="11"/>
      <c r="N186" s="11"/>
      <c r="O186" s="11"/>
      <c r="Q186" s="3" t="e">
        <f t="shared" ref="Q186:Y186" si="145">(Q185-AD185)/AD185</f>
        <v>#REF!</v>
      </c>
      <c r="R186" s="3" t="e">
        <f t="shared" si="145"/>
        <v>#REF!</v>
      </c>
      <c r="S186" s="3" t="e">
        <f t="shared" si="145"/>
        <v>#REF!</v>
      </c>
      <c r="T186" s="3" t="e">
        <f t="shared" si="145"/>
        <v>#REF!</v>
      </c>
      <c r="U186" s="3" t="e">
        <f t="shared" si="145"/>
        <v>#REF!</v>
      </c>
      <c r="V186" s="3" t="e">
        <f t="shared" si="145"/>
        <v>#REF!</v>
      </c>
      <c r="W186" s="3" t="e">
        <f t="shared" si="145"/>
        <v>#REF!</v>
      </c>
      <c r="X186" s="3" t="e">
        <f t="shared" si="145"/>
        <v>#REF!</v>
      </c>
      <c r="Y186" s="3" t="e">
        <f t="shared" si="145"/>
        <v>#REF!</v>
      </c>
      <c r="Z186" s="11"/>
      <c r="AA186" s="11"/>
      <c r="AB186" s="11"/>
      <c r="AD186" s="3"/>
      <c r="AE186" s="3"/>
      <c r="AF186" s="3"/>
      <c r="AG186" s="3"/>
      <c r="AH186" s="3"/>
      <c r="AI186" s="3"/>
      <c r="AJ186" s="3"/>
      <c r="AK186" s="3"/>
      <c r="AL186" s="3"/>
      <c r="AM186" s="11"/>
      <c r="AN186" s="11"/>
      <c r="AO186" s="11"/>
    </row>
    <row r="187" spans="1:41" hidden="1" x14ac:dyDescent="0.3">
      <c r="A187" s="473"/>
      <c r="B187" s="25" t="s">
        <v>76</v>
      </c>
      <c r="C187" s="7" t="s">
        <v>0</v>
      </c>
      <c r="D187" s="8" t="e">
        <f>#REF!+#REF!</f>
        <v>#REF!</v>
      </c>
      <c r="E187" s="8" t="e">
        <f>#REF!+#REF!</f>
        <v>#REF!</v>
      </c>
      <c r="F187" s="8" t="e">
        <f>#REF!+#REF!</f>
        <v>#REF!</v>
      </c>
      <c r="G187" s="8" t="e">
        <f>#REF!+#REF!</f>
        <v>#REF!</v>
      </c>
      <c r="H187" s="8" t="e">
        <f>#REF!+#REF!</f>
        <v>#REF!</v>
      </c>
      <c r="I187" s="8" t="e">
        <f>#REF!+#REF!</f>
        <v>#REF!</v>
      </c>
      <c r="J187" s="8" t="e">
        <f>#REF!+#REF!</f>
        <v>#REF!</v>
      </c>
      <c r="K187" s="8" t="e">
        <f>#REF!+#REF!</f>
        <v>#REF!</v>
      </c>
      <c r="L187" s="8" t="e">
        <f>#REF!+#REF!</f>
        <v>#REF!</v>
      </c>
      <c r="M187" s="44" t="e">
        <f>L187/SUM(L$179,L$181,L$183,L$185,L$187)</f>
        <v>#REF!</v>
      </c>
      <c r="N187" s="44" t="e">
        <f>K187/L187</f>
        <v>#REF!</v>
      </c>
      <c r="O187" s="44" t="e">
        <f>(L187-K187)/L187</f>
        <v>#REF!</v>
      </c>
      <c r="Q187" s="8" t="e">
        <f>#REF!+#REF!</f>
        <v>#REF!</v>
      </c>
      <c r="R187" s="8" t="e">
        <f>#REF!+#REF!</f>
        <v>#REF!</v>
      </c>
      <c r="S187" s="8" t="e">
        <f>#REF!+#REF!</f>
        <v>#REF!</v>
      </c>
      <c r="T187" s="8" t="e">
        <f>#REF!+#REF!</f>
        <v>#REF!</v>
      </c>
      <c r="U187" s="8" t="e">
        <f>#REF!+#REF!</f>
        <v>#REF!</v>
      </c>
      <c r="V187" s="8" t="e">
        <f>#REF!+#REF!</f>
        <v>#REF!</v>
      </c>
      <c r="W187" s="8" t="e">
        <f>#REF!+#REF!</f>
        <v>#REF!</v>
      </c>
      <c r="X187" s="8" t="e">
        <f>#REF!+#REF!</f>
        <v>#REF!</v>
      </c>
      <c r="Y187" s="8" t="e">
        <f>#REF!+#REF!</f>
        <v>#REF!</v>
      </c>
      <c r="Z187" s="44" t="e">
        <f>Y187/SUM(Y$179,Y$181,Y$183,Y$185,Y$187)</f>
        <v>#REF!</v>
      </c>
      <c r="AA187" s="44" t="e">
        <f>X187/Y187</f>
        <v>#REF!</v>
      </c>
      <c r="AB187" s="44" t="e">
        <f>(Y187-X187)/Y187</f>
        <v>#REF!</v>
      </c>
      <c r="AD187" s="8" t="e">
        <f>#REF!+#REF!</f>
        <v>#REF!</v>
      </c>
      <c r="AE187" s="8" t="e">
        <f>#REF!+#REF!</f>
        <v>#REF!</v>
      </c>
      <c r="AF187" s="8" t="e">
        <f>#REF!+#REF!</f>
        <v>#REF!</v>
      </c>
      <c r="AG187" s="8" t="e">
        <f>#REF!+#REF!</f>
        <v>#REF!</v>
      </c>
      <c r="AH187" s="8" t="e">
        <f>#REF!+#REF!</f>
        <v>#REF!</v>
      </c>
      <c r="AI187" s="8" t="e">
        <f>#REF!+#REF!</f>
        <v>#REF!</v>
      </c>
      <c r="AJ187" s="8" t="e">
        <f>#REF!+#REF!</f>
        <v>#REF!</v>
      </c>
      <c r="AK187" s="8" t="e">
        <f>#REF!+#REF!</f>
        <v>#REF!</v>
      </c>
      <c r="AL187" s="8" t="e">
        <f>#REF!+#REF!</f>
        <v>#REF!</v>
      </c>
      <c r="AM187" s="44" t="e">
        <f>AL187/SUM(AL$179,AL$181,AL$183,AL$185,AL$187)</f>
        <v>#REF!</v>
      </c>
      <c r="AN187" s="44" t="e">
        <f>AK187/AL187</f>
        <v>#REF!</v>
      </c>
      <c r="AO187" s="44" t="e">
        <f>(AL187-AK187)/AL187</f>
        <v>#REF!</v>
      </c>
    </row>
    <row r="188" spans="1:41" hidden="1" x14ac:dyDescent="0.3">
      <c r="A188" s="473"/>
      <c r="B188" s="25"/>
      <c r="C188" s="7" t="s">
        <v>151</v>
      </c>
      <c r="D188" s="3" t="e">
        <f t="shared" ref="D188:L188" si="146">(D187-Q187)/Q187</f>
        <v>#REF!</v>
      </c>
      <c r="E188" s="3" t="e">
        <f t="shared" si="146"/>
        <v>#REF!</v>
      </c>
      <c r="F188" s="3" t="e">
        <f t="shared" si="146"/>
        <v>#REF!</v>
      </c>
      <c r="G188" s="3" t="e">
        <f t="shared" si="146"/>
        <v>#REF!</v>
      </c>
      <c r="H188" s="3" t="e">
        <f t="shared" si="146"/>
        <v>#REF!</v>
      </c>
      <c r="I188" s="3" t="e">
        <f t="shared" si="146"/>
        <v>#REF!</v>
      </c>
      <c r="J188" s="3" t="e">
        <f t="shared" si="146"/>
        <v>#REF!</v>
      </c>
      <c r="K188" s="3" t="e">
        <f t="shared" si="146"/>
        <v>#REF!</v>
      </c>
      <c r="L188" s="3" t="e">
        <f t="shared" si="146"/>
        <v>#REF!</v>
      </c>
      <c r="M188" s="11"/>
      <c r="N188" s="11"/>
      <c r="O188" s="11"/>
      <c r="Q188" s="3" t="e">
        <f t="shared" ref="Q188:Y188" si="147">(Q187-AD187)/AD187</f>
        <v>#REF!</v>
      </c>
      <c r="R188" s="3" t="e">
        <f t="shared" si="147"/>
        <v>#REF!</v>
      </c>
      <c r="S188" s="3" t="e">
        <f t="shared" si="147"/>
        <v>#REF!</v>
      </c>
      <c r="T188" s="3" t="e">
        <f t="shared" si="147"/>
        <v>#REF!</v>
      </c>
      <c r="U188" s="3" t="e">
        <f t="shared" si="147"/>
        <v>#REF!</v>
      </c>
      <c r="V188" s="3" t="e">
        <f t="shared" si="147"/>
        <v>#REF!</v>
      </c>
      <c r="W188" s="3" t="e">
        <f t="shared" si="147"/>
        <v>#REF!</v>
      </c>
      <c r="X188" s="3" t="e">
        <f t="shared" si="147"/>
        <v>#REF!</v>
      </c>
      <c r="Y188" s="3" t="e">
        <f t="shared" si="147"/>
        <v>#REF!</v>
      </c>
      <c r="Z188" s="11"/>
      <c r="AA188" s="11"/>
      <c r="AB188" s="11"/>
      <c r="AD188" s="3"/>
      <c r="AE188" s="3"/>
      <c r="AF188" s="3"/>
      <c r="AG188" s="3"/>
      <c r="AH188" s="3"/>
      <c r="AI188" s="3"/>
      <c r="AJ188" s="3"/>
      <c r="AK188" s="3"/>
      <c r="AL188" s="3"/>
      <c r="AM188" s="11"/>
      <c r="AN188" s="11"/>
      <c r="AO188" s="11"/>
    </row>
    <row r="189" spans="1:41" hidden="1" x14ac:dyDescent="0.3">
      <c r="A189" s="473" t="s">
        <v>15</v>
      </c>
      <c r="B189" s="25" t="s">
        <v>32</v>
      </c>
      <c r="C189" s="7" t="s">
        <v>0</v>
      </c>
      <c r="D189" s="8" t="e">
        <f>#REF!+#REF!</f>
        <v>#REF!</v>
      </c>
      <c r="E189" s="8" t="e">
        <f>#REF!+#REF!</f>
        <v>#REF!</v>
      </c>
      <c r="F189" s="8" t="e">
        <f>#REF!+#REF!</f>
        <v>#REF!</v>
      </c>
      <c r="G189" s="8" t="e">
        <f>#REF!+#REF!</f>
        <v>#REF!</v>
      </c>
      <c r="H189" s="8" t="e">
        <f>#REF!+#REF!</f>
        <v>#REF!</v>
      </c>
      <c r="I189" s="8" t="e">
        <f>#REF!+#REF!</f>
        <v>#REF!</v>
      </c>
      <c r="J189" s="8" t="e">
        <f>#REF!+#REF!</f>
        <v>#REF!</v>
      </c>
      <c r="K189" s="8" t="e">
        <f>#REF!+#REF!</f>
        <v>#REF!</v>
      </c>
      <c r="L189" s="8" t="e">
        <f>#REF!+#REF!</f>
        <v>#REF!</v>
      </c>
      <c r="M189" s="44" t="e">
        <f>L189/SUM(L$189,L$191,L$193,L$195,L$197)</f>
        <v>#REF!</v>
      </c>
      <c r="N189" s="44" t="e">
        <f>K189/L189</f>
        <v>#REF!</v>
      </c>
      <c r="O189" s="44" t="e">
        <f>(L189-K189)/L189</f>
        <v>#REF!</v>
      </c>
      <c r="Q189" s="8" t="e">
        <f>#REF!+#REF!</f>
        <v>#REF!</v>
      </c>
      <c r="R189" s="8" t="e">
        <f>#REF!+#REF!</f>
        <v>#REF!</v>
      </c>
      <c r="S189" s="8" t="e">
        <f>#REF!+#REF!</f>
        <v>#REF!</v>
      </c>
      <c r="T189" s="8" t="e">
        <f>#REF!+#REF!</f>
        <v>#REF!</v>
      </c>
      <c r="U189" s="8" t="e">
        <f>#REF!+#REF!</f>
        <v>#REF!</v>
      </c>
      <c r="V189" s="8" t="e">
        <f>#REF!+#REF!</f>
        <v>#REF!</v>
      </c>
      <c r="W189" s="8" t="e">
        <f>#REF!+#REF!</f>
        <v>#REF!</v>
      </c>
      <c r="X189" s="8" t="e">
        <f>#REF!+#REF!</f>
        <v>#REF!</v>
      </c>
      <c r="Y189" s="8" t="e">
        <f>#REF!+#REF!</f>
        <v>#REF!</v>
      </c>
      <c r="Z189" s="44" t="e">
        <f>Y189/SUM(Y$189,Y$191,Y$193,Y$195,Y$197)</f>
        <v>#REF!</v>
      </c>
      <c r="AA189" s="44" t="e">
        <f>X189/Y189</f>
        <v>#REF!</v>
      </c>
      <c r="AB189" s="44" t="e">
        <f>(Y189-X189)/Y189</f>
        <v>#REF!</v>
      </c>
      <c r="AD189" s="8" t="e">
        <f>#REF!+#REF!</f>
        <v>#REF!</v>
      </c>
      <c r="AE189" s="8" t="e">
        <f>#REF!+#REF!</f>
        <v>#REF!</v>
      </c>
      <c r="AF189" s="8" t="e">
        <f>#REF!+#REF!</f>
        <v>#REF!</v>
      </c>
      <c r="AG189" s="8" t="e">
        <f>#REF!+#REF!</f>
        <v>#REF!</v>
      </c>
      <c r="AH189" s="8" t="e">
        <f>#REF!+#REF!</f>
        <v>#REF!</v>
      </c>
      <c r="AI189" s="8" t="e">
        <f>#REF!+#REF!</f>
        <v>#REF!</v>
      </c>
      <c r="AJ189" s="8" t="e">
        <f>#REF!+#REF!</f>
        <v>#REF!</v>
      </c>
      <c r="AK189" s="8" t="e">
        <f>#REF!+#REF!</f>
        <v>#REF!</v>
      </c>
      <c r="AL189" s="8" t="e">
        <f>#REF!+#REF!</f>
        <v>#REF!</v>
      </c>
      <c r="AM189" s="44" t="e">
        <f>AL189/SUM(AL$189,AL$191,AL$193,AL$195,AL$197)</f>
        <v>#REF!</v>
      </c>
      <c r="AN189" s="44" t="e">
        <f>AK189/AL189</f>
        <v>#REF!</v>
      </c>
      <c r="AO189" s="44" t="e">
        <f>(AL189-AK189)/AL189</f>
        <v>#REF!</v>
      </c>
    </row>
    <row r="190" spans="1:41" hidden="1" x14ac:dyDescent="0.3">
      <c r="A190" s="473"/>
      <c r="B190" s="25"/>
      <c r="C190" s="7" t="s">
        <v>151</v>
      </c>
      <c r="D190" s="3" t="e">
        <f t="shared" ref="D190:L190" si="148">(D189-Q189)/Q189</f>
        <v>#REF!</v>
      </c>
      <c r="E190" s="3" t="e">
        <f t="shared" si="148"/>
        <v>#REF!</v>
      </c>
      <c r="F190" s="3" t="e">
        <f t="shared" si="148"/>
        <v>#REF!</v>
      </c>
      <c r="G190" s="3" t="e">
        <f t="shared" si="148"/>
        <v>#REF!</v>
      </c>
      <c r="H190" s="3" t="e">
        <f t="shared" si="148"/>
        <v>#REF!</v>
      </c>
      <c r="I190" s="3" t="e">
        <f t="shared" si="148"/>
        <v>#REF!</v>
      </c>
      <c r="J190" s="3" t="e">
        <f t="shared" si="148"/>
        <v>#REF!</v>
      </c>
      <c r="K190" s="3" t="e">
        <f t="shared" si="148"/>
        <v>#REF!</v>
      </c>
      <c r="L190" s="3" t="e">
        <f t="shared" si="148"/>
        <v>#REF!</v>
      </c>
      <c r="M190" s="44"/>
      <c r="N190" s="11"/>
      <c r="O190" s="11"/>
      <c r="Q190" s="3" t="e">
        <f t="shared" ref="Q190:Y190" si="149">(Q189-AD189)/AD189</f>
        <v>#REF!</v>
      </c>
      <c r="R190" s="3" t="e">
        <f t="shared" si="149"/>
        <v>#REF!</v>
      </c>
      <c r="S190" s="3" t="e">
        <f t="shared" si="149"/>
        <v>#REF!</v>
      </c>
      <c r="T190" s="3" t="e">
        <f t="shared" si="149"/>
        <v>#REF!</v>
      </c>
      <c r="U190" s="3" t="e">
        <f t="shared" si="149"/>
        <v>#REF!</v>
      </c>
      <c r="V190" s="3" t="e">
        <f t="shared" si="149"/>
        <v>#REF!</v>
      </c>
      <c r="W190" s="3" t="e">
        <f t="shared" si="149"/>
        <v>#REF!</v>
      </c>
      <c r="X190" s="3" t="e">
        <f t="shared" si="149"/>
        <v>#REF!</v>
      </c>
      <c r="Y190" s="3" t="e">
        <f t="shared" si="149"/>
        <v>#REF!</v>
      </c>
      <c r="Z190" s="44"/>
      <c r="AA190" s="11"/>
      <c r="AB190" s="11"/>
      <c r="AD190" s="3"/>
      <c r="AE190" s="3"/>
      <c r="AF190" s="3"/>
      <c r="AG190" s="3"/>
      <c r="AH190" s="3"/>
      <c r="AI190" s="3"/>
      <c r="AJ190" s="3"/>
      <c r="AK190" s="3"/>
      <c r="AL190" s="3"/>
      <c r="AM190" s="44"/>
      <c r="AN190" s="11"/>
      <c r="AO190" s="11"/>
    </row>
    <row r="191" spans="1:41" hidden="1" x14ac:dyDescent="0.3">
      <c r="A191" s="473"/>
      <c r="B191" s="25" t="s">
        <v>33</v>
      </c>
      <c r="C191" s="7" t="s">
        <v>0</v>
      </c>
      <c r="D191" s="8" t="e">
        <f>#REF!+#REF!</f>
        <v>#REF!</v>
      </c>
      <c r="E191" s="8" t="e">
        <f>#REF!+#REF!</f>
        <v>#REF!</v>
      </c>
      <c r="F191" s="8" t="e">
        <f>#REF!+#REF!</f>
        <v>#REF!</v>
      </c>
      <c r="G191" s="8" t="e">
        <f>#REF!+#REF!</f>
        <v>#REF!</v>
      </c>
      <c r="H191" s="8" t="e">
        <f>#REF!+#REF!</f>
        <v>#REF!</v>
      </c>
      <c r="I191" s="8" t="e">
        <f>#REF!+#REF!</f>
        <v>#REF!</v>
      </c>
      <c r="J191" s="8" t="e">
        <f>#REF!+#REF!</f>
        <v>#REF!</v>
      </c>
      <c r="K191" s="8" t="e">
        <f>#REF!+#REF!</f>
        <v>#REF!</v>
      </c>
      <c r="L191" s="8" t="e">
        <f>#REF!+#REF!</f>
        <v>#REF!</v>
      </c>
      <c r="M191" s="44" t="e">
        <f>L191/SUM(L$189,L$191,L$193,L$195,L$197)</f>
        <v>#REF!</v>
      </c>
      <c r="N191" s="44" t="e">
        <f>K191/L191</f>
        <v>#REF!</v>
      </c>
      <c r="O191" s="44" t="e">
        <f>(L191-K191)/L191</f>
        <v>#REF!</v>
      </c>
      <c r="Q191" s="8" t="e">
        <f>#REF!+#REF!</f>
        <v>#REF!</v>
      </c>
      <c r="R191" s="8" t="e">
        <f>#REF!+#REF!</f>
        <v>#REF!</v>
      </c>
      <c r="S191" s="8" t="e">
        <f>#REF!+#REF!</f>
        <v>#REF!</v>
      </c>
      <c r="T191" s="8" t="e">
        <f>#REF!+#REF!</f>
        <v>#REF!</v>
      </c>
      <c r="U191" s="8" t="e">
        <f>#REF!+#REF!</f>
        <v>#REF!</v>
      </c>
      <c r="V191" s="8" t="e">
        <f>#REF!+#REF!</f>
        <v>#REF!</v>
      </c>
      <c r="W191" s="8" t="e">
        <f>#REF!+#REF!</f>
        <v>#REF!</v>
      </c>
      <c r="X191" s="8" t="e">
        <f>#REF!+#REF!</f>
        <v>#REF!</v>
      </c>
      <c r="Y191" s="8" t="e">
        <f>#REF!+#REF!</f>
        <v>#REF!</v>
      </c>
      <c r="Z191" s="44" t="e">
        <f>Y191/SUM(Y$189,Y$191,Y$193,Y$195,Y$197)</f>
        <v>#REF!</v>
      </c>
      <c r="AA191" s="44" t="e">
        <f>X191/Y191</f>
        <v>#REF!</v>
      </c>
      <c r="AB191" s="44" t="e">
        <f>(Y191-X191)/Y191</f>
        <v>#REF!</v>
      </c>
      <c r="AD191" s="8" t="e">
        <f>#REF!+#REF!</f>
        <v>#REF!</v>
      </c>
      <c r="AE191" s="8" t="e">
        <f>#REF!+#REF!</f>
        <v>#REF!</v>
      </c>
      <c r="AF191" s="8" t="e">
        <f>#REF!+#REF!</f>
        <v>#REF!</v>
      </c>
      <c r="AG191" s="8" t="e">
        <f>#REF!+#REF!</f>
        <v>#REF!</v>
      </c>
      <c r="AH191" s="8" t="e">
        <f>#REF!+#REF!</f>
        <v>#REF!</v>
      </c>
      <c r="AI191" s="8" t="e">
        <f>#REF!+#REF!</f>
        <v>#REF!</v>
      </c>
      <c r="AJ191" s="8" t="e">
        <f>#REF!+#REF!</f>
        <v>#REF!</v>
      </c>
      <c r="AK191" s="8" t="e">
        <f>#REF!+#REF!</f>
        <v>#REF!</v>
      </c>
      <c r="AL191" s="8" t="e">
        <f>#REF!+#REF!</f>
        <v>#REF!</v>
      </c>
      <c r="AM191" s="44" t="e">
        <f>AL191/SUM(AL$189,AL$191,AL$193,AL$195,AL$197)</f>
        <v>#REF!</v>
      </c>
      <c r="AN191" s="44" t="e">
        <f>AK191/AL191</f>
        <v>#REF!</v>
      </c>
      <c r="AO191" s="44" t="e">
        <f>(AL191-AK191)/AL191</f>
        <v>#REF!</v>
      </c>
    </row>
    <row r="192" spans="1:41" hidden="1" x14ac:dyDescent="0.3">
      <c r="A192" s="473"/>
      <c r="B192" s="25"/>
      <c r="C192" s="7" t="s">
        <v>151</v>
      </c>
      <c r="D192" s="3" t="e">
        <f t="shared" ref="D192:L192" si="150">(D191-Q191)/Q191</f>
        <v>#REF!</v>
      </c>
      <c r="E192" s="3" t="e">
        <f t="shared" si="150"/>
        <v>#REF!</v>
      </c>
      <c r="F192" s="3" t="e">
        <f t="shared" si="150"/>
        <v>#REF!</v>
      </c>
      <c r="G192" s="3" t="e">
        <f t="shared" si="150"/>
        <v>#REF!</v>
      </c>
      <c r="H192" s="3" t="e">
        <f t="shared" si="150"/>
        <v>#REF!</v>
      </c>
      <c r="I192" s="3" t="e">
        <f t="shared" si="150"/>
        <v>#REF!</v>
      </c>
      <c r="J192" s="3" t="e">
        <f t="shared" si="150"/>
        <v>#REF!</v>
      </c>
      <c r="K192" s="3" t="e">
        <f t="shared" si="150"/>
        <v>#REF!</v>
      </c>
      <c r="L192" s="3" t="e">
        <f t="shared" si="150"/>
        <v>#REF!</v>
      </c>
      <c r="M192" s="11"/>
      <c r="N192" s="11"/>
      <c r="O192" s="11"/>
      <c r="Q192" s="3" t="e">
        <f t="shared" ref="Q192:Y192" si="151">(Q191-AD191)/AD191</f>
        <v>#REF!</v>
      </c>
      <c r="R192" s="3" t="e">
        <f t="shared" si="151"/>
        <v>#REF!</v>
      </c>
      <c r="S192" s="3" t="e">
        <f t="shared" si="151"/>
        <v>#REF!</v>
      </c>
      <c r="T192" s="3" t="e">
        <f t="shared" si="151"/>
        <v>#REF!</v>
      </c>
      <c r="U192" s="3" t="e">
        <f t="shared" si="151"/>
        <v>#REF!</v>
      </c>
      <c r="V192" s="3" t="e">
        <f t="shared" si="151"/>
        <v>#REF!</v>
      </c>
      <c r="W192" s="3" t="e">
        <f t="shared" si="151"/>
        <v>#REF!</v>
      </c>
      <c r="X192" s="3" t="e">
        <f t="shared" si="151"/>
        <v>#REF!</v>
      </c>
      <c r="Y192" s="3" t="e">
        <f t="shared" si="151"/>
        <v>#REF!</v>
      </c>
      <c r="Z192" s="11"/>
      <c r="AA192" s="11"/>
      <c r="AB192" s="11"/>
      <c r="AD192" s="3"/>
      <c r="AE192" s="3"/>
      <c r="AF192" s="3"/>
      <c r="AG192" s="3"/>
      <c r="AH192" s="3"/>
      <c r="AI192" s="3"/>
      <c r="AJ192" s="3"/>
      <c r="AK192" s="3"/>
      <c r="AL192" s="3"/>
      <c r="AM192" s="11"/>
      <c r="AN192" s="11"/>
      <c r="AO192" s="11"/>
    </row>
    <row r="193" spans="1:41" hidden="1" x14ac:dyDescent="0.3">
      <c r="A193" s="473"/>
      <c r="B193" s="25" t="s">
        <v>34</v>
      </c>
      <c r="C193" s="7" t="s">
        <v>0</v>
      </c>
      <c r="D193" s="8" t="e">
        <f>#REF!+#REF!</f>
        <v>#REF!</v>
      </c>
      <c r="E193" s="8" t="e">
        <f>#REF!+#REF!</f>
        <v>#REF!</v>
      </c>
      <c r="F193" s="8" t="e">
        <f>#REF!+#REF!</f>
        <v>#REF!</v>
      </c>
      <c r="G193" s="8" t="e">
        <f>#REF!+#REF!</f>
        <v>#REF!</v>
      </c>
      <c r="H193" s="8" t="e">
        <f>#REF!+#REF!</f>
        <v>#REF!</v>
      </c>
      <c r="I193" s="8" t="e">
        <f>#REF!+#REF!</f>
        <v>#REF!</v>
      </c>
      <c r="J193" s="8" t="e">
        <f>#REF!+#REF!</f>
        <v>#REF!</v>
      </c>
      <c r="K193" s="8" t="e">
        <f>#REF!+#REF!</f>
        <v>#REF!</v>
      </c>
      <c r="L193" s="8" t="e">
        <f>#REF!+#REF!</f>
        <v>#REF!</v>
      </c>
      <c r="M193" s="44" t="e">
        <f>L193/SUM(L$189,L$191,L$193,L$195,L$197)</f>
        <v>#REF!</v>
      </c>
      <c r="N193" s="44" t="e">
        <f>K193/L193</f>
        <v>#REF!</v>
      </c>
      <c r="O193" s="44" t="e">
        <f>(L193-K193)/L193</f>
        <v>#REF!</v>
      </c>
      <c r="Q193" s="8" t="e">
        <f>#REF!+#REF!</f>
        <v>#REF!</v>
      </c>
      <c r="R193" s="8" t="e">
        <f>#REF!+#REF!</f>
        <v>#REF!</v>
      </c>
      <c r="S193" s="8" t="e">
        <f>#REF!+#REF!</f>
        <v>#REF!</v>
      </c>
      <c r="T193" s="8" t="e">
        <f>#REF!+#REF!</f>
        <v>#REF!</v>
      </c>
      <c r="U193" s="8" t="e">
        <f>#REF!+#REF!</f>
        <v>#REF!</v>
      </c>
      <c r="V193" s="8" t="e">
        <f>#REF!+#REF!</f>
        <v>#REF!</v>
      </c>
      <c r="W193" s="8" t="e">
        <f>#REF!+#REF!</f>
        <v>#REF!</v>
      </c>
      <c r="X193" s="8" t="e">
        <f>#REF!+#REF!</f>
        <v>#REF!</v>
      </c>
      <c r="Y193" s="8" t="e">
        <f>#REF!+#REF!</f>
        <v>#REF!</v>
      </c>
      <c r="Z193" s="44" t="e">
        <f>Y193/SUM(Y$189,Y$191,Y$193,Y$195,Y$197)</f>
        <v>#REF!</v>
      </c>
      <c r="AA193" s="44" t="e">
        <f>X193/Y193</f>
        <v>#REF!</v>
      </c>
      <c r="AB193" s="44" t="e">
        <f>(Y193-X193)/Y193</f>
        <v>#REF!</v>
      </c>
      <c r="AD193" s="8" t="e">
        <f>#REF!+#REF!</f>
        <v>#REF!</v>
      </c>
      <c r="AE193" s="8" t="e">
        <f>#REF!+#REF!</f>
        <v>#REF!</v>
      </c>
      <c r="AF193" s="8" t="e">
        <f>#REF!+#REF!</f>
        <v>#REF!</v>
      </c>
      <c r="AG193" s="8" t="e">
        <f>#REF!+#REF!</f>
        <v>#REF!</v>
      </c>
      <c r="AH193" s="8" t="e">
        <f>#REF!+#REF!</f>
        <v>#REF!</v>
      </c>
      <c r="AI193" s="8" t="e">
        <f>#REF!+#REF!</f>
        <v>#REF!</v>
      </c>
      <c r="AJ193" s="8" t="e">
        <f>#REF!+#REF!</f>
        <v>#REF!</v>
      </c>
      <c r="AK193" s="8" t="e">
        <f>#REF!+#REF!</f>
        <v>#REF!</v>
      </c>
      <c r="AL193" s="8" t="e">
        <f>#REF!+#REF!</f>
        <v>#REF!</v>
      </c>
      <c r="AM193" s="44" t="e">
        <f>AL193/SUM(AL$189,AL$191,AL$193,AL$195,AL$197)</f>
        <v>#REF!</v>
      </c>
      <c r="AN193" s="44" t="e">
        <f>AK193/AL193</f>
        <v>#REF!</v>
      </c>
      <c r="AO193" s="44" t="e">
        <f>(AL193-AK193)/AL193</f>
        <v>#REF!</v>
      </c>
    </row>
    <row r="194" spans="1:41" hidden="1" x14ac:dyDescent="0.3">
      <c r="A194" s="473"/>
      <c r="B194" s="25"/>
      <c r="C194" s="7" t="s">
        <v>151</v>
      </c>
      <c r="D194" s="3" t="e">
        <f t="shared" ref="D194:L194" si="152">(D193-Q193)/Q193</f>
        <v>#REF!</v>
      </c>
      <c r="E194" s="3" t="e">
        <f t="shared" si="152"/>
        <v>#REF!</v>
      </c>
      <c r="F194" s="3" t="e">
        <f t="shared" si="152"/>
        <v>#REF!</v>
      </c>
      <c r="G194" s="3" t="e">
        <f t="shared" si="152"/>
        <v>#REF!</v>
      </c>
      <c r="H194" s="3" t="e">
        <f t="shared" si="152"/>
        <v>#REF!</v>
      </c>
      <c r="I194" s="3" t="e">
        <f t="shared" si="152"/>
        <v>#REF!</v>
      </c>
      <c r="J194" s="3" t="e">
        <f t="shared" si="152"/>
        <v>#REF!</v>
      </c>
      <c r="K194" s="3" t="e">
        <f t="shared" si="152"/>
        <v>#REF!</v>
      </c>
      <c r="L194" s="3" t="e">
        <f t="shared" si="152"/>
        <v>#REF!</v>
      </c>
      <c r="M194" s="11"/>
      <c r="N194" s="11"/>
      <c r="O194" s="11"/>
      <c r="Q194" s="3" t="e">
        <f t="shared" ref="Q194:Y194" si="153">(Q193-AD193)/AD193</f>
        <v>#REF!</v>
      </c>
      <c r="R194" s="3" t="e">
        <f t="shared" si="153"/>
        <v>#REF!</v>
      </c>
      <c r="S194" s="3" t="e">
        <f t="shared" si="153"/>
        <v>#REF!</v>
      </c>
      <c r="T194" s="3" t="e">
        <f t="shared" si="153"/>
        <v>#REF!</v>
      </c>
      <c r="U194" s="3" t="e">
        <f t="shared" si="153"/>
        <v>#REF!</v>
      </c>
      <c r="V194" s="3" t="e">
        <f t="shared" si="153"/>
        <v>#REF!</v>
      </c>
      <c r="W194" s="3" t="e">
        <f t="shared" si="153"/>
        <v>#REF!</v>
      </c>
      <c r="X194" s="3" t="e">
        <f t="shared" si="153"/>
        <v>#REF!</v>
      </c>
      <c r="Y194" s="3" t="e">
        <f t="shared" si="153"/>
        <v>#REF!</v>
      </c>
      <c r="Z194" s="11"/>
      <c r="AA194" s="11"/>
      <c r="AB194" s="11"/>
      <c r="AD194" s="3"/>
      <c r="AE194" s="3"/>
      <c r="AF194" s="3"/>
      <c r="AG194" s="3"/>
      <c r="AH194" s="3"/>
      <c r="AI194" s="3"/>
      <c r="AJ194" s="3"/>
      <c r="AK194" s="3"/>
      <c r="AL194" s="3"/>
      <c r="AM194" s="11"/>
      <c r="AN194" s="11"/>
      <c r="AO194" s="11"/>
    </row>
    <row r="195" spans="1:41" hidden="1" x14ac:dyDescent="0.3">
      <c r="A195" s="473"/>
      <c r="B195" s="25" t="s">
        <v>258</v>
      </c>
      <c r="C195" s="7" t="s">
        <v>0</v>
      </c>
      <c r="D195" s="8" t="e">
        <f>#REF!+#REF!</f>
        <v>#REF!</v>
      </c>
      <c r="E195" s="8" t="e">
        <f>#REF!+#REF!</f>
        <v>#REF!</v>
      </c>
      <c r="F195" s="8" t="e">
        <f>#REF!+#REF!</f>
        <v>#REF!</v>
      </c>
      <c r="G195" s="8" t="e">
        <f>#REF!+#REF!</f>
        <v>#REF!</v>
      </c>
      <c r="H195" s="8" t="e">
        <f>#REF!+#REF!</f>
        <v>#REF!</v>
      </c>
      <c r="I195" s="8" t="e">
        <f>#REF!+#REF!</f>
        <v>#REF!</v>
      </c>
      <c r="J195" s="8" t="e">
        <f>#REF!+#REF!</f>
        <v>#REF!</v>
      </c>
      <c r="K195" s="8" t="e">
        <f>#REF!+#REF!</f>
        <v>#REF!</v>
      </c>
      <c r="L195" s="8" t="e">
        <f>#REF!+#REF!</f>
        <v>#REF!</v>
      </c>
      <c r="M195" s="44" t="e">
        <f>L195/SUM(L$189,L$191,L$193,L$195,L$197)</f>
        <v>#REF!</v>
      </c>
      <c r="N195" s="44" t="e">
        <f>K195/L195</f>
        <v>#REF!</v>
      </c>
      <c r="O195" s="44" t="e">
        <f>(L195-K195)/L195</f>
        <v>#REF!</v>
      </c>
      <c r="Q195" s="8" t="e">
        <f>#REF!+#REF!</f>
        <v>#REF!</v>
      </c>
      <c r="R195" s="8" t="e">
        <f>#REF!+#REF!</f>
        <v>#REF!</v>
      </c>
      <c r="S195" s="8" t="e">
        <f>#REF!+#REF!</f>
        <v>#REF!</v>
      </c>
      <c r="T195" s="8" t="e">
        <f>#REF!+#REF!</f>
        <v>#REF!</v>
      </c>
      <c r="U195" s="8" t="e">
        <f>#REF!+#REF!</f>
        <v>#REF!</v>
      </c>
      <c r="V195" s="8" t="e">
        <f>#REF!+#REF!</f>
        <v>#REF!</v>
      </c>
      <c r="W195" s="8" t="e">
        <f>#REF!+#REF!</f>
        <v>#REF!</v>
      </c>
      <c r="X195" s="8" t="e">
        <f>#REF!+#REF!</f>
        <v>#REF!</v>
      </c>
      <c r="Y195" s="8" t="e">
        <f>#REF!+#REF!</f>
        <v>#REF!</v>
      </c>
      <c r="Z195" s="44" t="e">
        <f>Y195/SUM(Y$189,Y$191,Y$193,Y$195,Y$197)</f>
        <v>#REF!</v>
      </c>
      <c r="AA195" s="44" t="e">
        <f>X195/Y195</f>
        <v>#REF!</v>
      </c>
      <c r="AB195" s="44" t="e">
        <f>(Y195-X195)/Y195</f>
        <v>#REF!</v>
      </c>
      <c r="AD195" s="8" t="e">
        <f>#REF!+#REF!</f>
        <v>#REF!</v>
      </c>
      <c r="AE195" s="8" t="e">
        <f>#REF!+#REF!</f>
        <v>#REF!</v>
      </c>
      <c r="AF195" s="8" t="e">
        <f>#REF!+#REF!</f>
        <v>#REF!</v>
      </c>
      <c r="AG195" s="8" t="e">
        <f>#REF!+#REF!</f>
        <v>#REF!</v>
      </c>
      <c r="AH195" s="8" t="e">
        <f>#REF!+#REF!</f>
        <v>#REF!</v>
      </c>
      <c r="AI195" s="8" t="e">
        <f>#REF!+#REF!</f>
        <v>#REF!</v>
      </c>
      <c r="AJ195" s="8" t="e">
        <f>#REF!+#REF!</f>
        <v>#REF!</v>
      </c>
      <c r="AK195" s="8" t="e">
        <f>#REF!+#REF!</f>
        <v>#REF!</v>
      </c>
      <c r="AL195" s="8" t="e">
        <f>#REF!+#REF!</f>
        <v>#REF!</v>
      </c>
      <c r="AM195" s="44" t="e">
        <f>AL195/SUM(AL$189,AL$191,AL$193,AL$195,AL$197)</f>
        <v>#REF!</v>
      </c>
      <c r="AN195" s="44" t="e">
        <f>AK195/AL195</f>
        <v>#REF!</v>
      </c>
      <c r="AO195" s="44" t="e">
        <f>(AL195-AK195)/AL195</f>
        <v>#REF!</v>
      </c>
    </row>
    <row r="196" spans="1:41" hidden="1" x14ac:dyDescent="0.3">
      <c r="A196" s="473"/>
      <c r="B196" s="25"/>
      <c r="C196" s="7" t="s">
        <v>152</v>
      </c>
      <c r="D196" s="3" t="e">
        <f t="shared" ref="D196:L196" si="154">(D195-Q195)/Q195</f>
        <v>#REF!</v>
      </c>
      <c r="E196" s="3" t="e">
        <f t="shared" si="154"/>
        <v>#REF!</v>
      </c>
      <c r="F196" s="3" t="e">
        <f t="shared" si="154"/>
        <v>#REF!</v>
      </c>
      <c r="G196" s="3" t="e">
        <f t="shared" si="154"/>
        <v>#REF!</v>
      </c>
      <c r="H196" s="3" t="e">
        <f t="shared" si="154"/>
        <v>#REF!</v>
      </c>
      <c r="I196" s="3" t="e">
        <f t="shared" si="154"/>
        <v>#REF!</v>
      </c>
      <c r="J196" s="3" t="e">
        <f t="shared" si="154"/>
        <v>#REF!</v>
      </c>
      <c r="K196" s="3" t="e">
        <f t="shared" si="154"/>
        <v>#REF!</v>
      </c>
      <c r="L196" s="3" t="e">
        <f t="shared" si="154"/>
        <v>#REF!</v>
      </c>
      <c r="M196" s="11"/>
      <c r="N196" s="11"/>
      <c r="O196" s="11"/>
      <c r="Q196" s="3" t="e">
        <f t="shared" ref="Q196:Y196" si="155">(Q195-AD195)/AD195</f>
        <v>#REF!</v>
      </c>
      <c r="R196" s="3" t="e">
        <f t="shared" si="155"/>
        <v>#REF!</v>
      </c>
      <c r="S196" s="3" t="e">
        <f t="shared" si="155"/>
        <v>#REF!</v>
      </c>
      <c r="T196" s="3" t="e">
        <f t="shared" si="155"/>
        <v>#REF!</v>
      </c>
      <c r="U196" s="3" t="e">
        <f t="shared" si="155"/>
        <v>#REF!</v>
      </c>
      <c r="V196" s="3" t="e">
        <f t="shared" si="155"/>
        <v>#REF!</v>
      </c>
      <c r="W196" s="3" t="e">
        <f t="shared" si="155"/>
        <v>#REF!</v>
      </c>
      <c r="X196" s="3" t="e">
        <f t="shared" si="155"/>
        <v>#REF!</v>
      </c>
      <c r="Y196" s="3" t="e">
        <f t="shared" si="155"/>
        <v>#REF!</v>
      </c>
      <c r="Z196" s="11"/>
      <c r="AA196" s="11"/>
      <c r="AB196" s="11"/>
      <c r="AD196" s="3"/>
      <c r="AE196" s="3"/>
      <c r="AF196" s="3"/>
      <c r="AG196" s="3"/>
      <c r="AH196" s="3"/>
      <c r="AI196" s="3"/>
      <c r="AJ196" s="3"/>
      <c r="AK196" s="3"/>
      <c r="AL196" s="3"/>
      <c r="AM196" s="11"/>
      <c r="AN196" s="11"/>
      <c r="AO196" s="11"/>
    </row>
    <row r="197" spans="1:41" hidden="1" x14ac:dyDescent="0.3">
      <c r="A197" s="473"/>
      <c r="B197" s="25" t="s">
        <v>76</v>
      </c>
      <c r="C197" s="7" t="s">
        <v>0</v>
      </c>
      <c r="D197" s="8" t="e">
        <f>#REF!+#REF!</f>
        <v>#REF!</v>
      </c>
      <c r="E197" s="8" t="e">
        <f>#REF!+#REF!</f>
        <v>#REF!</v>
      </c>
      <c r="F197" s="8" t="e">
        <f>#REF!+#REF!</f>
        <v>#REF!</v>
      </c>
      <c r="G197" s="8" t="e">
        <f>#REF!+#REF!</f>
        <v>#REF!</v>
      </c>
      <c r="H197" s="8" t="e">
        <f>#REF!+#REF!</f>
        <v>#REF!</v>
      </c>
      <c r="I197" s="8" t="e">
        <f>#REF!+#REF!</f>
        <v>#REF!</v>
      </c>
      <c r="J197" s="8" t="e">
        <f>#REF!+#REF!</f>
        <v>#REF!</v>
      </c>
      <c r="K197" s="8" t="e">
        <f>#REF!+#REF!</f>
        <v>#REF!</v>
      </c>
      <c r="L197" s="8" t="e">
        <f>#REF!+#REF!</f>
        <v>#REF!</v>
      </c>
      <c r="M197" s="44" t="e">
        <f>L197/SUM(L$189,L$191,L$193,L$195,L$197)</f>
        <v>#REF!</v>
      </c>
      <c r="N197" s="44" t="e">
        <f>K197/L197</f>
        <v>#REF!</v>
      </c>
      <c r="O197" s="44" t="e">
        <f>(L197-K197)/L197</f>
        <v>#REF!</v>
      </c>
      <c r="Q197" s="8" t="e">
        <f>#REF!+#REF!</f>
        <v>#REF!</v>
      </c>
      <c r="R197" s="8" t="e">
        <f>#REF!+#REF!</f>
        <v>#REF!</v>
      </c>
      <c r="S197" s="8" t="e">
        <f>#REF!+#REF!</f>
        <v>#REF!</v>
      </c>
      <c r="T197" s="8" t="e">
        <f>#REF!+#REF!</f>
        <v>#REF!</v>
      </c>
      <c r="U197" s="8" t="e">
        <f>#REF!+#REF!</f>
        <v>#REF!</v>
      </c>
      <c r="V197" s="8" t="e">
        <f>#REF!+#REF!</f>
        <v>#REF!</v>
      </c>
      <c r="W197" s="8" t="e">
        <f>#REF!+#REF!</f>
        <v>#REF!</v>
      </c>
      <c r="X197" s="8" t="e">
        <f>#REF!+#REF!</f>
        <v>#REF!</v>
      </c>
      <c r="Y197" s="8" t="e">
        <f>#REF!+#REF!</f>
        <v>#REF!</v>
      </c>
      <c r="Z197" s="44" t="e">
        <f>Y197/SUM(Y$189,Y$191,Y$193,Y$195,Y$197)</f>
        <v>#REF!</v>
      </c>
      <c r="AA197" s="44" t="e">
        <f>X197/Y197</f>
        <v>#REF!</v>
      </c>
      <c r="AB197" s="44" t="e">
        <f>(Y197-X197)/Y197</f>
        <v>#REF!</v>
      </c>
      <c r="AD197" s="8" t="e">
        <f>#REF!+#REF!</f>
        <v>#REF!</v>
      </c>
      <c r="AE197" s="8" t="e">
        <f>#REF!+#REF!</f>
        <v>#REF!</v>
      </c>
      <c r="AF197" s="8" t="e">
        <f>#REF!+#REF!</f>
        <v>#REF!</v>
      </c>
      <c r="AG197" s="8" t="e">
        <f>#REF!+#REF!</f>
        <v>#REF!</v>
      </c>
      <c r="AH197" s="8" t="e">
        <f>#REF!+#REF!</f>
        <v>#REF!</v>
      </c>
      <c r="AI197" s="8" t="e">
        <f>#REF!+#REF!</f>
        <v>#REF!</v>
      </c>
      <c r="AJ197" s="8" t="e">
        <f>#REF!+#REF!</f>
        <v>#REF!</v>
      </c>
      <c r="AK197" s="8" t="e">
        <f>#REF!+#REF!</f>
        <v>#REF!</v>
      </c>
      <c r="AL197" s="8" t="e">
        <f>#REF!+#REF!</f>
        <v>#REF!</v>
      </c>
      <c r="AM197" s="44" t="e">
        <f>AL197/SUM(AL$189,AL$191,AL$193,AL$195,AL$197)</f>
        <v>#REF!</v>
      </c>
      <c r="AN197" s="44" t="e">
        <f>AK197/AL197</f>
        <v>#REF!</v>
      </c>
      <c r="AO197" s="44" t="e">
        <f>(AL197-AK197)/AL197</f>
        <v>#REF!</v>
      </c>
    </row>
    <row r="198" spans="1:41" hidden="1" x14ac:dyDescent="0.3">
      <c r="A198" s="473"/>
      <c r="B198" s="25"/>
      <c r="C198" s="7" t="s">
        <v>151</v>
      </c>
      <c r="D198" s="3" t="e">
        <f t="shared" ref="D198:L198" si="156">(D197-Q197)/Q197</f>
        <v>#REF!</v>
      </c>
      <c r="E198" s="3" t="e">
        <f t="shared" si="156"/>
        <v>#REF!</v>
      </c>
      <c r="F198" s="3" t="e">
        <f t="shared" si="156"/>
        <v>#REF!</v>
      </c>
      <c r="G198" s="3" t="e">
        <f t="shared" si="156"/>
        <v>#REF!</v>
      </c>
      <c r="H198" s="3" t="e">
        <f t="shared" si="156"/>
        <v>#REF!</v>
      </c>
      <c r="I198" s="3" t="e">
        <f t="shared" si="156"/>
        <v>#REF!</v>
      </c>
      <c r="J198" s="3" t="e">
        <f t="shared" si="156"/>
        <v>#REF!</v>
      </c>
      <c r="K198" s="3" t="e">
        <f t="shared" si="156"/>
        <v>#REF!</v>
      </c>
      <c r="L198" s="3" t="e">
        <f t="shared" si="156"/>
        <v>#REF!</v>
      </c>
      <c r="M198" s="11"/>
      <c r="N198" s="11"/>
      <c r="O198" s="11"/>
      <c r="Q198" s="3" t="e">
        <f t="shared" ref="Q198:Y198" si="157">(Q197-AD197)/AD197</f>
        <v>#REF!</v>
      </c>
      <c r="R198" s="3" t="e">
        <f t="shared" si="157"/>
        <v>#REF!</v>
      </c>
      <c r="S198" s="3" t="e">
        <f t="shared" si="157"/>
        <v>#REF!</v>
      </c>
      <c r="T198" s="3" t="e">
        <f t="shared" si="157"/>
        <v>#REF!</v>
      </c>
      <c r="U198" s="3" t="e">
        <f t="shared" si="157"/>
        <v>#REF!</v>
      </c>
      <c r="V198" s="3" t="e">
        <f t="shared" si="157"/>
        <v>#REF!</v>
      </c>
      <c r="W198" s="3" t="e">
        <f t="shared" si="157"/>
        <v>#REF!</v>
      </c>
      <c r="X198" s="3" t="e">
        <f t="shared" si="157"/>
        <v>#REF!</v>
      </c>
      <c r="Y198" s="3" t="e">
        <f t="shared" si="157"/>
        <v>#REF!</v>
      </c>
      <c r="Z198" s="11"/>
      <c r="AA198" s="11"/>
      <c r="AB198" s="11"/>
      <c r="AD198" s="3"/>
      <c r="AE198" s="3"/>
      <c r="AF198" s="3"/>
      <c r="AG198" s="3"/>
      <c r="AH198" s="3"/>
      <c r="AI198" s="3"/>
      <c r="AJ198" s="3"/>
      <c r="AK198" s="3"/>
      <c r="AL198" s="3"/>
      <c r="AM198" s="11"/>
      <c r="AN198" s="11"/>
      <c r="AO198" s="11"/>
    </row>
    <row r="199" spans="1:41" hidden="1" x14ac:dyDescent="0.3">
      <c r="I199" s="3"/>
      <c r="J199" s="3"/>
      <c r="K199" s="11"/>
      <c r="L199" s="50"/>
      <c r="M199" s="11"/>
      <c r="N199" s="11"/>
      <c r="O199" s="11"/>
      <c r="Q199" s="3"/>
      <c r="R199" s="3"/>
      <c r="S199" s="3"/>
      <c r="T199" s="3"/>
      <c r="U199" s="3"/>
      <c r="V199" s="11"/>
      <c r="W199" s="11"/>
      <c r="X199" s="11"/>
      <c r="Y199" s="11"/>
      <c r="Z199" s="11"/>
      <c r="AA199" s="11"/>
      <c r="AB199" s="11"/>
      <c r="AD199" s="3"/>
      <c r="AE199" s="3"/>
      <c r="AF199" s="3"/>
      <c r="AG199" s="3"/>
      <c r="AH199" s="3"/>
      <c r="AI199" s="11"/>
      <c r="AJ199" s="11"/>
      <c r="AK199" s="11"/>
      <c r="AL199" s="11"/>
      <c r="AM199" s="11"/>
      <c r="AN199" s="11"/>
      <c r="AO199" s="11"/>
    </row>
    <row r="200" spans="1:41" hidden="1" x14ac:dyDescent="0.3">
      <c r="L200" s="29"/>
    </row>
    <row r="201" spans="1:41" hidden="1" x14ac:dyDescent="0.3">
      <c r="A201" s="36"/>
      <c r="B201" s="36" t="s">
        <v>184</v>
      </c>
      <c r="C201" s="36"/>
      <c r="D201" s="36"/>
      <c r="E201" s="36"/>
      <c r="F201" s="36"/>
      <c r="G201" s="36"/>
      <c r="H201" s="36"/>
      <c r="I201" s="36"/>
      <c r="J201" s="36"/>
      <c r="K201" s="36"/>
      <c r="L201" s="53"/>
      <c r="M201" s="131"/>
      <c r="N201" s="131"/>
      <c r="O201" s="131"/>
      <c r="Q201" s="22"/>
      <c r="R201" s="22"/>
      <c r="S201" s="22"/>
      <c r="T201" s="22"/>
      <c r="U201" s="22"/>
      <c r="V201" s="22"/>
      <c r="W201" s="22"/>
      <c r="X201" s="22"/>
      <c r="Y201" s="131"/>
      <c r="Z201" s="131"/>
      <c r="AA201" s="131"/>
      <c r="AB201" s="131"/>
      <c r="AD201" s="22"/>
      <c r="AE201" s="22"/>
      <c r="AF201" s="22"/>
      <c r="AG201" s="22"/>
      <c r="AH201" s="22"/>
      <c r="AI201" s="22"/>
      <c r="AJ201" s="22"/>
      <c r="AK201" s="22"/>
      <c r="AL201" s="131"/>
      <c r="AM201" s="131"/>
      <c r="AN201" s="131"/>
      <c r="AO201" s="131"/>
    </row>
    <row r="202" spans="1:41" hidden="1" x14ac:dyDescent="0.3">
      <c r="L202" s="29"/>
    </row>
    <row r="203" spans="1:41" hidden="1" x14ac:dyDescent="0.3">
      <c r="A203" s="25" t="s">
        <v>185</v>
      </c>
      <c r="B203" s="25" t="s">
        <v>186</v>
      </c>
      <c r="C203" s="7" t="s">
        <v>0</v>
      </c>
      <c r="D203" s="7"/>
      <c r="E203" s="7"/>
      <c r="F203" s="8"/>
      <c r="G203" s="8"/>
      <c r="H203" s="8"/>
      <c r="I203" s="8"/>
      <c r="J203" s="8"/>
      <c r="L203" s="29"/>
    </row>
    <row r="204" spans="1:41" hidden="1" x14ac:dyDescent="0.3">
      <c r="A204" s="25"/>
      <c r="B204" s="25"/>
      <c r="C204" s="7" t="s">
        <v>151</v>
      </c>
      <c r="D204" s="7"/>
      <c r="F204" s="5"/>
      <c r="G204" s="5"/>
      <c r="H204" s="5"/>
      <c r="I204" s="3"/>
      <c r="J204" s="3"/>
      <c r="L204" s="29"/>
    </row>
    <row r="205" spans="1:41" hidden="1" x14ac:dyDescent="0.3">
      <c r="A205" s="25" t="s">
        <v>187</v>
      </c>
      <c r="B205" s="25"/>
      <c r="C205" s="7" t="s">
        <v>0</v>
      </c>
      <c r="D205" s="7"/>
      <c r="E205" s="7"/>
      <c r="F205" s="23"/>
      <c r="G205" s="24"/>
      <c r="H205" s="24"/>
      <c r="I205" s="20"/>
      <c r="J205" s="20"/>
      <c r="L205" s="29"/>
    </row>
    <row r="206" spans="1:41" hidden="1" x14ac:dyDescent="0.3">
      <c r="A206" s="25"/>
      <c r="B206" s="25"/>
      <c r="C206" s="7" t="s">
        <v>151</v>
      </c>
      <c r="D206" s="7"/>
      <c r="F206" s="5"/>
      <c r="G206" s="5"/>
      <c r="H206" s="5"/>
      <c r="I206" s="6"/>
      <c r="J206" s="6"/>
      <c r="L206" s="29"/>
    </row>
    <row r="207" spans="1:41" hidden="1" x14ac:dyDescent="0.3">
      <c r="A207" s="25" t="s">
        <v>188</v>
      </c>
      <c r="B207" s="25"/>
      <c r="C207" s="7" t="s">
        <v>0</v>
      </c>
      <c r="D207" s="7"/>
      <c r="E207" s="7"/>
      <c r="F207" s="23"/>
      <c r="G207" s="23"/>
      <c r="H207" s="23"/>
      <c r="I207" s="8"/>
      <c r="J207" s="8"/>
      <c r="L207" s="29"/>
    </row>
    <row r="208" spans="1:41" hidden="1" x14ac:dyDescent="0.3">
      <c r="A208" s="25"/>
      <c r="B208" s="25"/>
      <c r="C208" s="7" t="s">
        <v>151</v>
      </c>
      <c r="D208" s="7"/>
      <c r="F208" s="3"/>
      <c r="G208" s="3"/>
      <c r="H208" s="3"/>
      <c r="I208" s="3"/>
      <c r="J208" s="3"/>
      <c r="L208" s="29"/>
    </row>
    <row r="209" spans="1:12" hidden="1" x14ac:dyDescent="0.3">
      <c r="A209" s="32" t="s">
        <v>7</v>
      </c>
      <c r="B209" s="25"/>
      <c r="C209" s="7" t="s">
        <v>0</v>
      </c>
      <c r="D209" s="3"/>
      <c r="E209" s="3"/>
      <c r="F209" s="3"/>
      <c r="G209" s="3"/>
      <c r="H209" s="3"/>
      <c r="I209" s="11"/>
      <c r="J209" s="11"/>
      <c r="L209" s="29"/>
    </row>
    <row r="210" spans="1:12" hidden="1" x14ac:dyDescent="0.3">
      <c r="A210" s="32"/>
      <c r="B210" s="25"/>
      <c r="C210" s="7" t="s">
        <v>152</v>
      </c>
      <c r="D210" s="3"/>
      <c r="E210" s="3"/>
      <c r="F210" s="3"/>
      <c r="G210" s="3"/>
      <c r="H210" s="3"/>
      <c r="I210" s="11"/>
      <c r="J210" s="11"/>
      <c r="L210" s="29"/>
    </row>
    <row r="211" spans="1:12" hidden="1" x14ac:dyDescent="0.3">
      <c r="A211" s="25" t="s">
        <v>185</v>
      </c>
      <c r="B211" s="25" t="s">
        <v>189</v>
      </c>
      <c r="C211" s="7" t="s">
        <v>0</v>
      </c>
      <c r="D211" s="7"/>
      <c r="E211" s="7"/>
      <c r="F211" s="8"/>
      <c r="G211" s="8"/>
      <c r="H211" s="8"/>
      <c r="I211" s="8"/>
      <c r="J211" s="8"/>
      <c r="L211" s="29"/>
    </row>
    <row r="212" spans="1:12" hidden="1" x14ac:dyDescent="0.3">
      <c r="A212" s="25"/>
      <c r="B212" s="25"/>
      <c r="C212" s="7" t="s">
        <v>151</v>
      </c>
      <c r="D212" s="7"/>
      <c r="F212" s="3"/>
      <c r="G212" s="3"/>
      <c r="H212" s="3"/>
      <c r="I212" s="3"/>
      <c r="J212" s="3"/>
      <c r="L212" s="29"/>
    </row>
    <row r="213" spans="1:12" hidden="1" x14ac:dyDescent="0.3">
      <c r="A213" s="25" t="s">
        <v>187</v>
      </c>
      <c r="B213" s="25"/>
      <c r="C213" s="7" t="s">
        <v>0</v>
      </c>
      <c r="D213" s="7"/>
      <c r="E213" s="7"/>
      <c r="F213" s="8"/>
      <c r="G213" s="20"/>
      <c r="H213" s="20"/>
      <c r="I213" s="20"/>
      <c r="J213" s="20"/>
      <c r="L213" s="29"/>
    </row>
    <row r="214" spans="1:12" hidden="1" x14ac:dyDescent="0.3">
      <c r="A214" s="25"/>
      <c r="B214" s="25"/>
      <c r="C214" s="7" t="s">
        <v>151</v>
      </c>
      <c r="D214" s="7"/>
      <c r="F214" s="3"/>
      <c r="G214" s="3"/>
      <c r="H214" s="3"/>
      <c r="I214" s="6"/>
      <c r="J214" s="6"/>
      <c r="L214" s="29"/>
    </row>
    <row r="215" spans="1:12" hidden="1" x14ac:dyDescent="0.3">
      <c r="A215" s="25" t="s">
        <v>188</v>
      </c>
      <c r="B215" s="25"/>
      <c r="C215" s="7" t="s">
        <v>0</v>
      </c>
      <c r="D215" s="7"/>
      <c r="E215" s="7"/>
      <c r="F215" s="19"/>
      <c r="G215" s="19"/>
      <c r="H215" s="19"/>
      <c r="I215" s="19"/>
      <c r="J215" s="19"/>
      <c r="L215" s="29"/>
    </row>
    <row r="216" spans="1:12" hidden="1" x14ac:dyDescent="0.3">
      <c r="A216" s="25"/>
      <c r="B216" s="25"/>
      <c r="C216" s="7" t="s">
        <v>151</v>
      </c>
      <c r="D216" s="7"/>
      <c r="F216" s="3"/>
      <c r="G216" s="3"/>
      <c r="H216" s="3"/>
      <c r="I216" s="12"/>
      <c r="J216" s="12"/>
      <c r="L216" s="29"/>
    </row>
    <row r="217" spans="1:12" hidden="1" x14ac:dyDescent="0.3">
      <c r="A217" s="32" t="s">
        <v>7</v>
      </c>
      <c r="B217" s="25"/>
      <c r="C217" s="7" t="s">
        <v>0</v>
      </c>
      <c r="D217" s="3"/>
      <c r="E217" s="3"/>
      <c r="F217" s="3"/>
      <c r="G217" s="3"/>
      <c r="H217" s="3"/>
      <c r="I217" s="11"/>
      <c r="J217" s="11"/>
      <c r="L217" s="29"/>
    </row>
    <row r="218" spans="1:12" hidden="1" x14ac:dyDescent="0.3">
      <c r="A218" s="32"/>
      <c r="B218" s="25"/>
      <c r="C218" s="7" t="s">
        <v>152</v>
      </c>
      <c r="D218" s="3"/>
      <c r="E218" s="3"/>
      <c r="F218" s="3"/>
      <c r="G218" s="3"/>
      <c r="H218" s="3"/>
      <c r="I218" s="11"/>
      <c r="J218" s="11"/>
      <c r="L218" s="29"/>
    </row>
    <row r="219" spans="1:12" hidden="1" x14ac:dyDescent="0.3">
      <c r="A219" s="25" t="s">
        <v>185</v>
      </c>
      <c r="B219" s="25" t="s">
        <v>190</v>
      </c>
      <c r="C219" s="7" t="s">
        <v>0</v>
      </c>
      <c r="D219" s="7"/>
      <c r="E219" s="7"/>
      <c r="F219" s="8"/>
      <c r="G219" s="8"/>
      <c r="H219" s="8"/>
      <c r="I219" s="8"/>
      <c r="J219" s="8"/>
      <c r="L219" s="29"/>
    </row>
    <row r="220" spans="1:12" hidden="1" x14ac:dyDescent="0.3">
      <c r="A220" s="25"/>
      <c r="B220" s="25"/>
      <c r="C220" s="7" t="s">
        <v>151</v>
      </c>
      <c r="D220" s="7"/>
      <c r="F220" s="3"/>
      <c r="G220" s="3"/>
      <c r="H220" s="3"/>
      <c r="I220" s="3"/>
      <c r="J220" s="3"/>
      <c r="L220" s="29"/>
    </row>
    <row r="221" spans="1:12" hidden="1" x14ac:dyDescent="0.3">
      <c r="A221" s="25" t="s">
        <v>187</v>
      </c>
      <c r="B221" s="25"/>
      <c r="C221" s="7" t="s">
        <v>0</v>
      </c>
      <c r="D221" s="7"/>
      <c r="E221" s="7"/>
      <c r="F221" s="8"/>
      <c r="G221" s="20"/>
      <c r="H221" s="20"/>
      <c r="I221" s="20"/>
      <c r="J221" s="20"/>
      <c r="L221" s="29"/>
    </row>
    <row r="222" spans="1:12" hidden="1" x14ac:dyDescent="0.3">
      <c r="A222" s="25"/>
      <c r="B222" s="25"/>
      <c r="C222" s="7" t="s">
        <v>151</v>
      </c>
      <c r="D222" s="7"/>
      <c r="F222" s="3"/>
      <c r="G222" s="3"/>
      <c r="H222" s="3"/>
      <c r="I222" s="6"/>
      <c r="J222" s="6"/>
      <c r="L222" s="29"/>
    </row>
    <row r="223" spans="1:12" hidden="1" x14ac:dyDescent="0.3">
      <c r="A223" s="25" t="s">
        <v>188</v>
      </c>
      <c r="B223" s="25"/>
      <c r="C223" s="7" t="s">
        <v>0</v>
      </c>
      <c r="D223" s="7"/>
      <c r="E223" s="7"/>
      <c r="F223" s="19"/>
      <c r="G223" s="19"/>
      <c r="H223" s="19"/>
      <c r="I223" s="19"/>
      <c r="J223" s="19"/>
      <c r="L223" s="29"/>
    </row>
    <row r="224" spans="1:12" hidden="1" x14ac:dyDescent="0.3">
      <c r="A224" s="25"/>
      <c r="B224" s="25"/>
      <c r="C224" s="7" t="s">
        <v>151</v>
      </c>
      <c r="D224" s="7"/>
      <c r="F224" s="3"/>
      <c r="G224" s="3"/>
      <c r="H224" s="3"/>
      <c r="I224" s="12"/>
      <c r="J224" s="12"/>
      <c r="L224" s="29"/>
    </row>
    <row r="225" spans="1:41" hidden="1" x14ac:dyDescent="0.3">
      <c r="A225" s="32" t="s">
        <v>7</v>
      </c>
      <c r="B225" s="25"/>
      <c r="C225" s="7" t="s">
        <v>0</v>
      </c>
      <c r="D225" s="3"/>
      <c r="E225" s="3"/>
      <c r="F225" s="3"/>
      <c r="G225" s="3"/>
      <c r="H225" s="3"/>
      <c r="I225" s="11"/>
      <c r="J225" s="11"/>
      <c r="L225" s="29"/>
    </row>
    <row r="226" spans="1:41" hidden="1" x14ac:dyDescent="0.3">
      <c r="A226" s="32"/>
      <c r="B226" s="25"/>
      <c r="C226" s="7" t="s">
        <v>152</v>
      </c>
      <c r="D226" s="3"/>
      <c r="E226" s="3"/>
      <c r="F226" s="3"/>
      <c r="G226" s="3"/>
      <c r="H226" s="3"/>
      <c r="I226" s="11"/>
      <c r="J226" s="11"/>
      <c r="L226" s="29"/>
    </row>
    <row r="227" spans="1:41" hidden="1" x14ac:dyDescent="0.3">
      <c r="A227" s="25" t="s">
        <v>185</v>
      </c>
      <c r="B227" s="25" t="s">
        <v>36</v>
      </c>
      <c r="C227" s="7" t="s">
        <v>0</v>
      </c>
      <c r="D227" s="7"/>
      <c r="E227" s="7"/>
      <c r="F227" s="8"/>
      <c r="G227" s="8"/>
      <c r="H227" s="8"/>
      <c r="I227" s="8"/>
      <c r="J227" s="8"/>
      <c r="L227" s="29"/>
    </row>
    <row r="228" spans="1:41" hidden="1" x14ac:dyDescent="0.3">
      <c r="A228" s="25"/>
      <c r="B228" s="25"/>
      <c r="C228" s="7" t="s">
        <v>151</v>
      </c>
      <c r="D228" s="7"/>
      <c r="F228" s="3"/>
      <c r="G228" s="3"/>
      <c r="H228" s="3"/>
      <c r="I228" s="3"/>
      <c r="J228" s="3"/>
      <c r="L228" s="29"/>
    </row>
    <row r="229" spans="1:41" hidden="1" x14ac:dyDescent="0.3">
      <c r="A229" s="25" t="s">
        <v>187</v>
      </c>
      <c r="B229" s="25"/>
      <c r="C229" s="7" t="s">
        <v>0</v>
      </c>
      <c r="D229" s="7"/>
      <c r="E229" s="7"/>
      <c r="F229" s="8"/>
      <c r="G229" s="20"/>
      <c r="H229" s="20"/>
      <c r="I229" s="20"/>
      <c r="J229" s="20"/>
      <c r="L229" s="29"/>
    </row>
    <row r="230" spans="1:41" hidden="1" x14ac:dyDescent="0.3">
      <c r="A230" s="25"/>
      <c r="B230" s="25"/>
      <c r="C230" s="7" t="s">
        <v>151</v>
      </c>
      <c r="D230" s="7"/>
      <c r="F230" s="3"/>
      <c r="G230" s="3"/>
      <c r="H230" s="3"/>
      <c r="I230" s="6"/>
      <c r="J230" s="6"/>
      <c r="L230" s="29"/>
    </row>
    <row r="231" spans="1:41" hidden="1" x14ac:dyDescent="0.3">
      <c r="A231" s="25" t="s">
        <v>188</v>
      </c>
      <c r="B231" s="25"/>
      <c r="C231" s="7" t="s">
        <v>0</v>
      </c>
      <c r="D231" s="7"/>
      <c r="E231" s="7"/>
      <c r="F231" s="19"/>
      <c r="G231" s="19"/>
      <c r="H231" s="19"/>
      <c r="I231" s="19"/>
      <c r="J231" s="19"/>
      <c r="L231" s="29"/>
    </row>
    <row r="232" spans="1:41" hidden="1" x14ac:dyDescent="0.3">
      <c r="A232" s="25"/>
      <c r="B232" s="25"/>
      <c r="C232" s="7" t="s">
        <v>151</v>
      </c>
      <c r="D232" s="7"/>
      <c r="F232" s="3"/>
      <c r="G232" s="3"/>
      <c r="H232" s="3"/>
      <c r="I232" s="12"/>
      <c r="J232" s="12"/>
      <c r="L232" s="29"/>
    </row>
    <row r="233" spans="1:41" hidden="1" x14ac:dyDescent="0.3">
      <c r="A233" s="32" t="s">
        <v>7</v>
      </c>
      <c r="B233" s="25"/>
      <c r="C233" s="7" t="s">
        <v>0</v>
      </c>
      <c r="D233" s="3"/>
      <c r="E233" s="3"/>
      <c r="F233" s="3"/>
      <c r="G233" s="3"/>
      <c r="H233" s="3"/>
      <c r="I233" s="11"/>
      <c r="J233" s="11"/>
      <c r="L233" s="29"/>
    </row>
    <row r="234" spans="1:41" hidden="1" x14ac:dyDescent="0.3">
      <c r="A234" s="32"/>
      <c r="B234" s="25"/>
      <c r="C234" s="7" t="s">
        <v>152</v>
      </c>
      <c r="D234" s="3"/>
      <c r="E234" s="3"/>
      <c r="F234" s="3"/>
      <c r="G234" s="3"/>
      <c r="H234" s="3"/>
      <c r="I234" s="11"/>
      <c r="J234" s="11"/>
      <c r="L234" s="29"/>
    </row>
    <row r="235" spans="1:41" hidden="1" x14ac:dyDescent="0.3">
      <c r="I235" s="3"/>
      <c r="J235" s="3"/>
      <c r="L235" s="29"/>
    </row>
    <row r="236" spans="1:41" x14ac:dyDescent="0.3">
      <c r="L236" s="29"/>
    </row>
    <row r="237" spans="1:41" x14ac:dyDescent="0.3">
      <c r="L237" s="29"/>
    </row>
    <row r="238" spans="1:41" ht="14.4" hidden="1" customHeight="1" x14ac:dyDescent="0.3">
      <c r="B238" s="469" t="s">
        <v>191</v>
      </c>
      <c r="C238" s="469"/>
      <c r="D238" s="469"/>
      <c r="E238" s="469"/>
      <c r="F238" s="469"/>
      <c r="G238" s="469"/>
      <c r="H238" s="469"/>
      <c r="I238" s="469"/>
      <c r="J238" s="469"/>
      <c r="K238" s="469"/>
      <c r="L238" s="51"/>
      <c r="M238" s="132"/>
      <c r="N238" s="132"/>
      <c r="O238" s="132"/>
      <c r="P238" s="27"/>
      <c r="Q238" s="14"/>
      <c r="R238" s="14"/>
      <c r="S238" s="14"/>
      <c r="T238" s="14"/>
      <c r="U238" s="14"/>
      <c r="V238" s="14"/>
      <c r="W238" s="14"/>
      <c r="X238" s="14"/>
      <c r="Y238" s="132"/>
      <c r="Z238" s="132"/>
      <c r="AA238" s="132"/>
      <c r="AB238" s="132"/>
      <c r="AC238" s="27"/>
      <c r="AD238" s="14"/>
      <c r="AE238" s="14"/>
      <c r="AF238" s="14"/>
      <c r="AG238" s="14"/>
      <c r="AH238" s="14"/>
      <c r="AI238" s="14"/>
      <c r="AJ238" s="14"/>
      <c r="AK238" s="14"/>
      <c r="AL238" s="132"/>
      <c r="AM238" s="132"/>
      <c r="AN238" s="132"/>
      <c r="AO238" s="132"/>
    </row>
    <row r="239" spans="1:41" hidden="1" x14ac:dyDescent="0.3">
      <c r="B239" s="448"/>
      <c r="C239" s="448"/>
      <c r="D239" s="448"/>
      <c r="E239" s="448"/>
      <c r="F239" s="448"/>
      <c r="G239" s="448"/>
      <c r="H239" s="448"/>
      <c r="I239" s="448"/>
      <c r="J239" s="448"/>
      <c r="K239" s="448"/>
      <c r="L239" s="58"/>
      <c r="M239" s="54"/>
      <c r="N239" s="54"/>
      <c r="O239" s="54"/>
      <c r="Q239" s="448"/>
      <c r="R239" s="448"/>
      <c r="S239" s="448"/>
      <c r="T239" s="448"/>
      <c r="U239" s="448"/>
      <c r="V239" s="448"/>
      <c r="W239" s="448"/>
      <c r="X239" s="448"/>
      <c r="Y239" s="54"/>
      <c r="Z239" s="54"/>
      <c r="AA239" s="54"/>
      <c r="AB239" s="54"/>
      <c r="AD239" s="448"/>
      <c r="AE239" s="448"/>
      <c r="AF239" s="448"/>
      <c r="AG239" s="448"/>
      <c r="AH239" s="448"/>
      <c r="AI239" s="448"/>
      <c r="AJ239" s="448"/>
      <c r="AK239" s="448"/>
      <c r="AL239" s="54"/>
      <c r="AM239" s="54"/>
      <c r="AN239" s="54"/>
      <c r="AO239" s="54"/>
    </row>
    <row r="240" spans="1:41" hidden="1" x14ac:dyDescent="0.3">
      <c r="A240" s="471" t="s">
        <v>192</v>
      </c>
      <c r="B240" s="38"/>
      <c r="C240" s="38"/>
      <c r="D240" s="38"/>
      <c r="K240" s="11"/>
      <c r="L240" s="50"/>
      <c r="M240" s="11"/>
      <c r="N240" s="11"/>
      <c r="O240" s="11"/>
      <c r="Q240" s="3"/>
      <c r="R240" s="3"/>
      <c r="S240" s="3"/>
      <c r="T240" s="3"/>
      <c r="U240" s="3"/>
      <c r="V240" s="11"/>
      <c r="W240" s="11"/>
      <c r="X240" s="11"/>
      <c r="Y240" s="11"/>
      <c r="Z240" s="11"/>
      <c r="AA240" s="11"/>
      <c r="AB240" s="11"/>
      <c r="AD240" s="3"/>
      <c r="AE240" s="3"/>
      <c r="AF240" s="3"/>
      <c r="AG240" s="3"/>
      <c r="AH240" s="3"/>
      <c r="AI240" s="11"/>
      <c r="AJ240" s="11"/>
      <c r="AK240" s="11"/>
      <c r="AL240" s="11"/>
      <c r="AM240" s="11"/>
      <c r="AN240" s="11"/>
      <c r="AO240" s="11"/>
    </row>
    <row r="241" spans="1:41" hidden="1" x14ac:dyDescent="0.3">
      <c r="A241" s="471"/>
      <c r="B241" s="472" t="s">
        <v>15</v>
      </c>
      <c r="C241" s="39" t="s">
        <v>0</v>
      </c>
      <c r="D241" s="40"/>
      <c r="E241" s="19"/>
      <c r="F241" s="8"/>
      <c r="G241" s="8"/>
      <c r="H241" s="8"/>
      <c r="I241" s="8"/>
      <c r="J241" s="8"/>
      <c r="K241" s="11"/>
      <c r="L241" s="50"/>
      <c r="M241" s="11"/>
      <c r="N241" s="11"/>
      <c r="O241" s="11"/>
      <c r="Q241" s="3"/>
      <c r="R241" s="3"/>
      <c r="S241" s="3"/>
      <c r="T241" s="3"/>
      <c r="U241" s="3"/>
      <c r="V241" s="11"/>
      <c r="W241" s="11"/>
      <c r="X241" s="11"/>
      <c r="Y241" s="11"/>
      <c r="Z241" s="11"/>
      <c r="AA241" s="11"/>
      <c r="AB241" s="11"/>
      <c r="AD241" s="3"/>
      <c r="AE241" s="3"/>
      <c r="AF241" s="3"/>
      <c r="AG241" s="3"/>
      <c r="AH241" s="3"/>
      <c r="AI241" s="11"/>
      <c r="AJ241" s="11"/>
      <c r="AK241" s="11"/>
      <c r="AL241" s="11"/>
      <c r="AM241" s="11"/>
      <c r="AN241" s="11"/>
      <c r="AO241" s="11"/>
    </row>
    <row r="242" spans="1:41" hidden="1" x14ac:dyDescent="0.3">
      <c r="A242" s="471"/>
      <c r="B242" s="472"/>
      <c r="C242" s="41" t="s">
        <v>151</v>
      </c>
      <c r="D242" s="42"/>
      <c r="E242" s="3"/>
      <c r="F242" s="3"/>
      <c r="G242" s="3"/>
      <c r="H242" s="3"/>
      <c r="I242" s="3"/>
      <c r="J242" s="3"/>
      <c r="K242" s="11"/>
      <c r="L242" s="50"/>
      <c r="M242" s="11"/>
      <c r="N242" s="11"/>
      <c r="O242" s="11"/>
      <c r="Q242" s="3"/>
      <c r="R242" s="3"/>
      <c r="S242" s="3"/>
      <c r="T242" s="3"/>
      <c r="U242" s="3"/>
      <c r="V242" s="11"/>
      <c r="W242" s="11"/>
      <c r="X242" s="11"/>
      <c r="Y242" s="11"/>
      <c r="Z242" s="11"/>
      <c r="AA242" s="11"/>
      <c r="AB242" s="11"/>
      <c r="AD242" s="3"/>
      <c r="AE242" s="3"/>
      <c r="AF242" s="3"/>
      <c r="AG242" s="3"/>
      <c r="AH242" s="3"/>
      <c r="AI242" s="11"/>
      <c r="AJ242" s="11"/>
      <c r="AK242" s="11"/>
      <c r="AL242" s="11"/>
      <c r="AM242" s="11"/>
      <c r="AN242" s="11"/>
      <c r="AO242" s="11"/>
    </row>
    <row r="243" spans="1:41" hidden="1" x14ac:dyDescent="0.3">
      <c r="A243" s="471"/>
      <c r="B243" s="472" t="s">
        <v>12</v>
      </c>
      <c r="C243" s="39" t="s">
        <v>0</v>
      </c>
      <c r="D243" s="40"/>
      <c r="E243" s="19"/>
      <c r="F243" s="20"/>
      <c r="G243" s="20"/>
      <c r="H243" s="20"/>
      <c r="I243" s="20"/>
      <c r="J243" s="20"/>
      <c r="K243" s="11"/>
      <c r="L243" s="50"/>
      <c r="M243" s="11"/>
      <c r="N243" s="11"/>
      <c r="O243" s="11"/>
      <c r="Q243" s="3"/>
      <c r="R243" s="3"/>
      <c r="S243" s="3"/>
      <c r="T243" s="3"/>
      <c r="U243" s="3"/>
      <c r="V243" s="11"/>
      <c r="W243" s="11"/>
      <c r="X243" s="11"/>
      <c r="Y243" s="11"/>
      <c r="Z243" s="11"/>
      <c r="AA243" s="11"/>
      <c r="AB243" s="11"/>
      <c r="AD243" s="3"/>
      <c r="AE243" s="3"/>
      <c r="AF243" s="3"/>
      <c r="AG243" s="3"/>
      <c r="AH243" s="3"/>
      <c r="AI243" s="11"/>
      <c r="AJ243" s="11"/>
      <c r="AK243" s="11"/>
      <c r="AL243" s="11"/>
      <c r="AM243" s="11"/>
      <c r="AN243" s="11"/>
      <c r="AO243" s="11"/>
    </row>
    <row r="244" spans="1:41" hidden="1" x14ac:dyDescent="0.3">
      <c r="A244" s="471"/>
      <c r="B244" s="472"/>
      <c r="C244" s="41" t="s">
        <v>151</v>
      </c>
      <c r="D244" s="43"/>
      <c r="E244" s="6"/>
      <c r="F244" s="6"/>
      <c r="G244" s="6"/>
      <c r="H244" s="6"/>
      <c r="I244" s="6"/>
      <c r="J244" s="6"/>
      <c r="K244" s="11"/>
      <c r="L244" s="50"/>
      <c r="M244" s="11"/>
      <c r="N244" s="11"/>
      <c r="O244" s="11"/>
      <c r="Q244" s="3"/>
      <c r="R244" s="3"/>
      <c r="S244" s="3"/>
      <c r="T244" s="3"/>
      <c r="U244" s="3"/>
      <c r="V244" s="11"/>
      <c r="W244" s="11"/>
      <c r="X244" s="11"/>
      <c r="Y244" s="11"/>
      <c r="Z244" s="11"/>
      <c r="AA244" s="11"/>
      <c r="AB244" s="11"/>
      <c r="AD244" s="3"/>
      <c r="AE244" s="3"/>
      <c r="AF244" s="3"/>
      <c r="AG244" s="3"/>
      <c r="AH244" s="3"/>
      <c r="AI244" s="11"/>
      <c r="AJ244" s="11"/>
      <c r="AK244" s="11"/>
      <c r="AL244" s="11"/>
      <c r="AM244" s="11"/>
      <c r="AN244" s="11"/>
      <c r="AO244" s="11"/>
    </row>
    <row r="245" spans="1:41" hidden="1" x14ac:dyDescent="0.3">
      <c r="A245" s="471"/>
      <c r="B245" s="472" t="s">
        <v>13</v>
      </c>
      <c r="C245" s="39" t="s">
        <v>0</v>
      </c>
      <c r="D245" s="40"/>
      <c r="E245" s="19"/>
      <c r="F245" s="19"/>
      <c r="G245" s="8"/>
      <c r="H245" s="8"/>
      <c r="I245" s="8"/>
      <c r="J245" s="8"/>
      <c r="K245" s="11"/>
      <c r="L245" s="50"/>
      <c r="M245" s="11"/>
      <c r="N245" s="11"/>
      <c r="O245" s="11"/>
      <c r="Q245" s="3"/>
      <c r="R245" s="3"/>
      <c r="S245" s="3"/>
      <c r="T245" s="3"/>
      <c r="U245" s="3"/>
      <c r="V245" s="11"/>
      <c r="W245" s="11"/>
      <c r="X245" s="11"/>
      <c r="Y245" s="11"/>
      <c r="Z245" s="11"/>
      <c r="AA245" s="11"/>
      <c r="AB245" s="11"/>
      <c r="AD245" s="3"/>
      <c r="AE245" s="3"/>
      <c r="AF245" s="3"/>
      <c r="AG245" s="3"/>
      <c r="AH245" s="3"/>
      <c r="AI245" s="11"/>
      <c r="AJ245" s="11"/>
      <c r="AK245" s="11"/>
      <c r="AL245" s="11"/>
      <c r="AM245" s="11"/>
      <c r="AN245" s="11"/>
      <c r="AO245" s="11"/>
    </row>
    <row r="246" spans="1:41" hidden="1" x14ac:dyDescent="0.3">
      <c r="A246" s="471"/>
      <c r="B246" s="472"/>
      <c r="C246" s="41" t="s">
        <v>151</v>
      </c>
      <c r="D246" s="42"/>
      <c r="E246" s="3"/>
      <c r="F246" s="3"/>
      <c r="G246" s="3"/>
      <c r="H246" s="3"/>
      <c r="I246" s="3"/>
      <c r="J246" s="3"/>
      <c r="K246" s="11"/>
      <c r="L246" s="50"/>
      <c r="M246" s="11"/>
      <c r="N246" s="11"/>
      <c r="O246" s="11"/>
      <c r="Q246" s="3"/>
      <c r="R246" s="3"/>
      <c r="S246" s="3"/>
      <c r="T246" s="3"/>
      <c r="U246" s="3"/>
      <c r="V246" s="11"/>
      <c r="W246" s="11"/>
      <c r="X246" s="11"/>
      <c r="Y246" s="11"/>
      <c r="Z246" s="11"/>
      <c r="AA246" s="11"/>
      <c r="AB246" s="11"/>
      <c r="AD246" s="3"/>
      <c r="AE246" s="3"/>
      <c r="AF246" s="3"/>
      <c r="AG246" s="3"/>
      <c r="AH246" s="3"/>
      <c r="AI246" s="11"/>
      <c r="AJ246" s="11"/>
      <c r="AK246" s="11"/>
      <c r="AL246" s="11"/>
      <c r="AM246" s="11"/>
      <c r="AN246" s="11"/>
      <c r="AO246" s="11"/>
    </row>
    <row r="247" spans="1:41" hidden="1" x14ac:dyDescent="0.3">
      <c r="A247" s="471"/>
      <c r="B247" s="472" t="s">
        <v>14</v>
      </c>
      <c r="C247" s="39" t="s">
        <v>0</v>
      </c>
      <c r="D247" s="40"/>
      <c r="E247" s="19"/>
      <c r="F247" s="19"/>
      <c r="G247" s="8"/>
      <c r="H247" s="8"/>
      <c r="I247" s="8"/>
      <c r="J247" s="8"/>
      <c r="K247" s="11"/>
      <c r="L247" s="50"/>
      <c r="M247" s="11"/>
      <c r="N247" s="11"/>
      <c r="O247" s="11"/>
      <c r="Q247" s="3"/>
      <c r="R247" s="3"/>
      <c r="S247" s="3"/>
      <c r="T247" s="3"/>
      <c r="U247" s="3"/>
      <c r="V247" s="11"/>
      <c r="W247" s="11"/>
      <c r="X247" s="11"/>
      <c r="Y247" s="11"/>
      <c r="Z247" s="11"/>
      <c r="AA247" s="11"/>
      <c r="AB247" s="11"/>
      <c r="AD247" s="3"/>
      <c r="AE247" s="3"/>
      <c r="AF247" s="3"/>
      <c r="AG247" s="3"/>
      <c r="AH247" s="3"/>
      <c r="AI247" s="11"/>
      <c r="AJ247" s="11"/>
      <c r="AK247" s="11"/>
      <c r="AL247" s="11"/>
      <c r="AM247" s="11"/>
      <c r="AN247" s="11"/>
      <c r="AO247" s="11"/>
    </row>
    <row r="248" spans="1:41" hidden="1" x14ac:dyDescent="0.3">
      <c r="A248" s="471"/>
      <c r="B248" s="472"/>
      <c r="C248" s="41" t="s">
        <v>151</v>
      </c>
      <c r="D248" s="42"/>
      <c r="E248" s="3"/>
      <c r="F248" s="3"/>
      <c r="G248" s="3"/>
      <c r="H248" s="3"/>
      <c r="I248" s="11"/>
      <c r="J248" s="11"/>
      <c r="K248" s="11"/>
      <c r="L248" s="50"/>
      <c r="M248" s="11"/>
      <c r="N248" s="11"/>
      <c r="O248" s="11"/>
      <c r="Q248" s="3"/>
      <c r="R248" s="3"/>
      <c r="S248" s="3"/>
      <c r="T248" s="3"/>
      <c r="U248" s="3"/>
      <c r="V248" s="11"/>
      <c r="W248" s="11"/>
      <c r="X248" s="11"/>
      <c r="Y248" s="11"/>
      <c r="Z248" s="11"/>
      <c r="AA248" s="11"/>
      <c r="AB248" s="11"/>
      <c r="AD248" s="3"/>
      <c r="AE248" s="3"/>
      <c r="AF248" s="3"/>
      <c r="AG248" s="3"/>
      <c r="AH248" s="3"/>
      <c r="AI248" s="11"/>
      <c r="AJ248" s="11"/>
      <c r="AK248" s="11"/>
      <c r="AL248" s="11"/>
      <c r="AM248" s="11"/>
      <c r="AN248" s="11"/>
      <c r="AO248" s="11"/>
    </row>
    <row r="249" spans="1:41" hidden="1" x14ac:dyDescent="0.3">
      <c r="A249" s="471"/>
      <c r="B249" s="133" t="s">
        <v>7</v>
      </c>
      <c r="C249" s="41" t="s">
        <v>0</v>
      </c>
      <c r="D249" s="42"/>
      <c r="E249" s="3"/>
      <c r="F249" s="3"/>
      <c r="G249" s="3"/>
      <c r="H249" s="3"/>
      <c r="I249" s="11"/>
      <c r="J249" s="11"/>
      <c r="K249" s="11"/>
      <c r="L249" s="50"/>
      <c r="M249" s="11"/>
      <c r="N249" s="11"/>
      <c r="O249" s="11"/>
      <c r="Q249" s="3"/>
      <c r="R249" s="3"/>
      <c r="S249" s="3"/>
      <c r="T249" s="3"/>
      <c r="U249" s="3"/>
      <c r="V249" s="11"/>
      <c r="W249" s="11"/>
      <c r="X249" s="11"/>
      <c r="Y249" s="11"/>
      <c r="Z249" s="11"/>
      <c r="AA249" s="11"/>
      <c r="AB249" s="11"/>
      <c r="AD249" s="3"/>
      <c r="AE249" s="3"/>
      <c r="AF249" s="3"/>
      <c r="AG249" s="3"/>
      <c r="AH249" s="3"/>
      <c r="AI249" s="11"/>
      <c r="AJ249" s="11"/>
      <c r="AK249" s="11"/>
      <c r="AL249" s="11"/>
      <c r="AM249" s="11"/>
      <c r="AN249" s="11"/>
      <c r="AO249" s="11"/>
    </row>
    <row r="250" spans="1:41" hidden="1" x14ac:dyDescent="0.3">
      <c r="A250" s="471"/>
      <c r="B250" s="133"/>
      <c r="C250" s="41" t="s">
        <v>152</v>
      </c>
      <c r="D250" s="42"/>
      <c r="E250" s="3"/>
      <c r="F250" s="3"/>
      <c r="G250" s="3"/>
      <c r="H250" s="3"/>
      <c r="I250" s="11"/>
      <c r="J250" s="11"/>
      <c r="K250" s="11"/>
      <c r="L250" s="50"/>
      <c r="M250" s="11"/>
      <c r="N250" s="11"/>
      <c r="O250" s="11"/>
      <c r="Q250" s="3"/>
      <c r="R250" s="3"/>
      <c r="S250" s="3"/>
      <c r="T250" s="3"/>
      <c r="U250" s="3"/>
      <c r="V250" s="11"/>
      <c r="W250" s="11"/>
      <c r="X250" s="11"/>
      <c r="Y250" s="11"/>
      <c r="Z250" s="11"/>
      <c r="AA250" s="11"/>
      <c r="AB250" s="11"/>
      <c r="AD250" s="3"/>
      <c r="AE250" s="3"/>
      <c r="AF250" s="3"/>
      <c r="AG250" s="3"/>
      <c r="AH250" s="3"/>
      <c r="AI250" s="11"/>
      <c r="AJ250" s="11"/>
      <c r="AK250" s="11"/>
      <c r="AL250" s="11"/>
      <c r="AM250" s="11"/>
      <c r="AN250" s="11"/>
      <c r="AO250" s="11"/>
    </row>
    <row r="251" spans="1:41" hidden="1" x14ac:dyDescent="0.3">
      <c r="B251" s="21"/>
      <c r="C251" s="7"/>
      <c r="D251" s="3"/>
      <c r="E251" s="3"/>
      <c r="F251" s="3"/>
      <c r="G251" s="3"/>
      <c r="H251" s="3"/>
      <c r="I251" s="3"/>
      <c r="J251" s="3"/>
      <c r="K251" s="11"/>
      <c r="L251" s="11"/>
      <c r="M251" s="11"/>
      <c r="N251" s="11"/>
      <c r="O251" s="11"/>
      <c r="Q251" s="3"/>
      <c r="R251" s="3"/>
      <c r="S251" s="3"/>
      <c r="T251" s="3"/>
      <c r="U251" s="3"/>
      <c r="V251" s="11"/>
      <c r="W251" s="11"/>
      <c r="X251" s="11"/>
      <c r="Y251" s="11"/>
      <c r="Z251" s="11"/>
      <c r="AA251" s="11"/>
      <c r="AB251" s="11"/>
      <c r="AD251" s="3"/>
      <c r="AE251" s="3"/>
      <c r="AF251" s="3"/>
      <c r="AG251" s="3"/>
      <c r="AH251" s="3"/>
      <c r="AI251" s="11"/>
      <c r="AJ251" s="11"/>
      <c r="AK251" s="11"/>
      <c r="AL251" s="11"/>
      <c r="AM251" s="11"/>
      <c r="AN251" s="11"/>
      <c r="AO251" s="11"/>
    </row>
    <row r="252" spans="1:41" hidden="1" x14ac:dyDescent="0.3">
      <c r="B252" s="21"/>
      <c r="C252" s="7"/>
      <c r="D252" s="3"/>
      <c r="E252" s="3"/>
      <c r="F252" s="3"/>
      <c r="G252" s="3"/>
      <c r="H252" s="3"/>
      <c r="I252" s="3"/>
      <c r="J252" s="3"/>
      <c r="K252" s="11"/>
      <c r="L252" s="11"/>
      <c r="M252" s="11"/>
      <c r="N252" s="11"/>
      <c r="O252" s="11"/>
      <c r="Q252" s="3"/>
      <c r="R252" s="3"/>
      <c r="S252" s="3"/>
      <c r="T252" s="3"/>
      <c r="U252" s="3"/>
      <c r="V252" s="11"/>
      <c r="W252" s="11"/>
      <c r="X252" s="11"/>
      <c r="Y252" s="11"/>
      <c r="Z252" s="11"/>
      <c r="AA252" s="11"/>
      <c r="AB252" s="11"/>
      <c r="AD252" s="3"/>
      <c r="AE252" s="3"/>
      <c r="AF252" s="3"/>
      <c r="AG252" s="3"/>
      <c r="AH252" s="3"/>
      <c r="AI252" s="11"/>
      <c r="AJ252" s="11"/>
      <c r="AK252" s="11"/>
      <c r="AL252" s="11"/>
      <c r="AM252" s="11"/>
      <c r="AN252" s="11"/>
      <c r="AO252" s="11"/>
    </row>
    <row r="253" spans="1:41" x14ac:dyDescent="0.3">
      <c r="B253" s="21"/>
      <c r="C253" s="7"/>
      <c r="D253" s="3"/>
      <c r="E253" s="3"/>
      <c r="F253" s="3"/>
      <c r="G253" s="3"/>
      <c r="H253" s="3"/>
      <c r="I253" s="3"/>
      <c r="J253" s="3"/>
      <c r="K253" s="11"/>
      <c r="L253" s="11"/>
      <c r="M253" s="11"/>
      <c r="N253" s="11"/>
      <c r="O253" s="11"/>
      <c r="Q253" s="3"/>
      <c r="R253" s="3"/>
      <c r="S253" s="3"/>
      <c r="T253" s="3"/>
      <c r="U253" s="3"/>
      <c r="V253" s="11"/>
      <c r="W253" s="11"/>
      <c r="X253" s="11"/>
      <c r="Y253" s="11"/>
      <c r="Z253" s="11"/>
      <c r="AA253" s="11"/>
      <c r="AB253" s="11"/>
      <c r="AD253" s="3"/>
      <c r="AE253" s="3"/>
      <c r="AF253" s="3"/>
      <c r="AG253" s="3"/>
      <c r="AH253" s="3"/>
      <c r="AI253" s="11"/>
      <c r="AJ253" s="11"/>
      <c r="AK253" s="11"/>
      <c r="AL253" s="11"/>
      <c r="AM253" s="11"/>
      <c r="AN253" s="11"/>
      <c r="AO253" s="11"/>
    </row>
    <row r="254" spans="1:41" x14ac:dyDescent="0.3">
      <c r="A254" s="33"/>
      <c r="B254" s="32"/>
      <c r="C254" s="7"/>
      <c r="D254" s="3"/>
      <c r="E254" s="3"/>
      <c r="F254" s="3"/>
      <c r="G254" s="3"/>
      <c r="H254" s="3"/>
      <c r="I254" s="3"/>
      <c r="J254" s="3"/>
      <c r="K254" s="11"/>
      <c r="L254" s="11"/>
      <c r="M254" s="11"/>
      <c r="N254" s="11"/>
      <c r="O254" s="11"/>
      <c r="Q254" s="3"/>
      <c r="R254" s="3"/>
      <c r="S254" s="3"/>
      <c r="T254" s="3"/>
      <c r="U254" s="3"/>
      <c r="V254" s="11"/>
      <c r="W254" s="11"/>
      <c r="X254" s="11"/>
      <c r="Y254" s="11"/>
      <c r="Z254" s="11"/>
      <c r="AA254" s="11"/>
      <c r="AB254" s="11"/>
      <c r="AD254" s="3"/>
      <c r="AE254" s="3"/>
      <c r="AF254" s="3"/>
      <c r="AG254" s="3"/>
      <c r="AH254" s="3"/>
      <c r="AI254" s="11"/>
      <c r="AJ254" s="11"/>
      <c r="AK254" s="11"/>
      <c r="AL254" s="11"/>
      <c r="AM254" s="11"/>
      <c r="AN254" s="11"/>
      <c r="AO254" s="11"/>
    </row>
  </sheetData>
  <mergeCells count="36">
    <mergeCell ref="AD239:AK239"/>
    <mergeCell ref="A179:A188"/>
    <mergeCell ref="Q90:X90"/>
    <mergeCell ref="AD90:AK90"/>
    <mergeCell ref="A110:C110"/>
    <mergeCell ref="A111:A120"/>
    <mergeCell ref="A144:D144"/>
    <mergeCell ref="A146:A151"/>
    <mergeCell ref="A152:A157"/>
    <mergeCell ref="A158:A163"/>
    <mergeCell ref="A169:A178"/>
    <mergeCell ref="A121:A130"/>
    <mergeCell ref="A131:A140"/>
    <mergeCell ref="A1:G1"/>
    <mergeCell ref="Q5:AB5"/>
    <mergeCell ref="A240:A250"/>
    <mergeCell ref="B241:B242"/>
    <mergeCell ref="B243:B244"/>
    <mergeCell ref="B245:B246"/>
    <mergeCell ref="B247:B248"/>
    <mergeCell ref="A189:A198"/>
    <mergeCell ref="B238:K238"/>
    <mergeCell ref="B239:K239"/>
    <mergeCell ref="Q239:X239"/>
    <mergeCell ref="AD48:AK48"/>
    <mergeCell ref="A69:C69"/>
    <mergeCell ref="A89:D89"/>
    <mergeCell ref="A4:D4"/>
    <mergeCell ref="D5:O5"/>
    <mergeCell ref="C6:O6"/>
    <mergeCell ref="Q6:AB6"/>
    <mergeCell ref="AD6:AO6"/>
    <mergeCell ref="AD5:AO5"/>
    <mergeCell ref="A26:E26"/>
    <mergeCell ref="A47:C47"/>
    <mergeCell ref="Q48:X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4E44-EAF2-4302-B796-23A75B32FB00}">
  <sheetPr codeName="Sheet2"/>
  <dimension ref="A1:BP84"/>
  <sheetViews>
    <sheetView zoomScale="80" zoomScaleNormal="80" workbookViewId="0">
      <pane xSplit="2" ySplit="4" topLeftCell="C5" activePane="bottomRight" state="frozen"/>
      <selection activeCell="B6" sqref="B6"/>
      <selection pane="topRight" activeCell="B6" sqref="B6"/>
      <selection pane="bottomLeft" activeCell="B6" sqref="B6"/>
      <selection pane="bottomRight" sqref="A1:B4"/>
    </sheetView>
  </sheetViews>
  <sheetFormatPr defaultColWidth="9.109375" defaultRowHeight="14.4" x14ac:dyDescent="0.3"/>
  <cols>
    <col min="1" max="1" width="12.5546875" style="190" customWidth="1"/>
    <col min="2" max="2" width="20.88671875" style="191" customWidth="1"/>
    <col min="3" max="3" width="10.5546875" style="165" bestFit="1" customWidth="1"/>
    <col min="4" max="4" width="8.109375" style="166" customWidth="1"/>
    <col min="5" max="5" width="11" style="165" bestFit="1" customWidth="1"/>
    <col min="6" max="6" width="8.44140625" style="166" customWidth="1"/>
    <col min="7" max="7" width="11.21875" style="165" bestFit="1" customWidth="1"/>
    <col min="8" max="8" width="10.5546875" style="165" bestFit="1" customWidth="1"/>
    <col min="9" max="9" width="7.6640625" style="166" customWidth="1"/>
    <col min="10" max="10" width="9.33203125" style="166" customWidth="1"/>
    <col min="11" max="11" width="11" style="165" bestFit="1" customWidth="1"/>
    <col min="12" max="12" width="6.77734375" style="166" customWidth="1"/>
    <col min="13" max="13" width="10.109375" style="166" customWidth="1"/>
    <col min="14" max="14" width="11.21875" style="165" bestFit="1" customWidth="1"/>
    <col min="15" max="15" width="10.5546875" style="165" bestFit="1" customWidth="1"/>
    <col min="16" max="16" width="7.109375" style="166" customWidth="1"/>
    <col min="17" max="17" width="10.21875" style="166" customWidth="1"/>
    <col min="18" max="18" width="11" style="165" bestFit="1" customWidth="1"/>
    <col min="19" max="19" width="7.5546875" style="166" customWidth="1"/>
    <col min="20" max="20" width="10" style="166" customWidth="1"/>
    <col min="21" max="21" width="10.5546875" style="165" bestFit="1" customWidth="1"/>
    <col min="22" max="22" width="11" style="167" bestFit="1" customWidth="1"/>
    <col min="23" max="23" width="10.5546875" style="168" bestFit="1" customWidth="1"/>
    <col min="24" max="24" width="10.21875" style="169" customWidth="1"/>
    <col min="25" max="25" width="10.5546875" style="134" bestFit="1" customWidth="1"/>
    <col min="26" max="26" width="6.88671875" style="139" customWidth="1"/>
    <col min="27" max="27" width="12.44140625" style="134" bestFit="1" customWidth="1"/>
    <col min="28" max="28" width="7" style="139" customWidth="1"/>
    <col min="29" max="30" width="10.5546875" style="134" bestFit="1" customWidth="1"/>
    <col min="31" max="31" width="7.109375" style="139" customWidth="1"/>
    <col min="32" max="32" width="9.5546875" style="139" customWidth="1"/>
    <col min="33" max="33" width="11" style="134" bestFit="1" customWidth="1"/>
    <col min="34" max="34" width="7.33203125" style="139" customWidth="1"/>
    <col min="35" max="35" width="9.21875" style="139" customWidth="1"/>
    <col min="36" max="37" width="10.5546875" style="134" bestFit="1" customWidth="1"/>
    <col min="38" max="38" width="7.44140625" style="139" customWidth="1"/>
    <col min="39" max="39" width="9.77734375" style="139" customWidth="1"/>
    <col min="40" max="40" width="11" style="134" bestFit="1" customWidth="1"/>
    <col min="41" max="41" width="7" style="139" customWidth="1"/>
    <col min="42" max="42" width="9.21875" style="139" customWidth="1"/>
    <col min="43" max="43" width="10.5546875" style="134" bestFit="1" customWidth="1"/>
    <col min="44" max="44" width="11" style="168" bestFit="1" customWidth="1"/>
    <col min="45" max="45" width="10.5546875" style="168" bestFit="1" customWidth="1"/>
    <col min="46" max="46" width="9.5546875" style="138" customWidth="1"/>
    <col min="47" max="47" width="10.5546875" style="134" bestFit="1" customWidth="1"/>
    <col min="48" max="48" width="7" style="139" customWidth="1"/>
    <col min="49" max="49" width="11" style="134" bestFit="1" customWidth="1"/>
    <col min="50" max="50" width="7.109375" style="139" customWidth="1"/>
    <col min="51" max="52" width="10.5546875" style="134" bestFit="1" customWidth="1"/>
    <col min="53" max="53" width="6.77734375" style="139" customWidth="1"/>
    <col min="54" max="54" width="9.88671875" style="139" customWidth="1"/>
    <col min="55" max="55" width="12.44140625" style="134" bestFit="1" customWidth="1"/>
    <col min="56" max="56" width="7.33203125" style="139" customWidth="1"/>
    <col min="57" max="57" width="9.6640625" style="139" customWidth="1"/>
    <col min="58" max="59" width="10.5546875" style="134" bestFit="1" customWidth="1"/>
    <col min="60" max="60" width="8.21875" style="139" customWidth="1"/>
    <col min="61" max="61" width="11.21875" style="139" customWidth="1"/>
    <col min="62" max="62" width="12.44140625" style="134" customWidth="1"/>
    <col min="63" max="63" width="7.44140625" style="139" customWidth="1"/>
    <col min="64" max="64" width="10.77734375" style="139" customWidth="1"/>
    <col min="65" max="65" width="10.5546875" style="134" bestFit="1" customWidth="1"/>
    <col min="66" max="66" width="11" style="136" bestFit="1" customWidth="1"/>
    <col min="67" max="67" width="10.5546875" style="136" bestFit="1" customWidth="1"/>
    <col min="68" max="68" width="10.44140625" style="139" customWidth="1"/>
    <col min="69" max="69" width="12.33203125" style="137" bestFit="1" customWidth="1"/>
    <col min="70" max="16384" width="9.109375" style="137"/>
  </cols>
  <sheetData>
    <row r="1" spans="1:68" ht="19.2" customHeight="1" x14ac:dyDescent="0.3">
      <c r="A1" s="374" t="s">
        <v>294</v>
      </c>
      <c r="B1" s="374"/>
      <c r="C1" s="365" t="s">
        <v>324</v>
      </c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80" t="s">
        <v>286</v>
      </c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381"/>
      <c r="AP1" s="381"/>
      <c r="AQ1" s="381"/>
      <c r="AR1" s="381"/>
      <c r="AS1" s="381"/>
      <c r="AT1" s="381"/>
      <c r="AU1" s="382" t="s">
        <v>67</v>
      </c>
      <c r="AV1" s="383"/>
      <c r="AW1" s="383"/>
      <c r="AX1" s="383"/>
      <c r="AY1" s="383"/>
      <c r="AZ1" s="383"/>
      <c r="BA1" s="383"/>
      <c r="BB1" s="383"/>
      <c r="BC1" s="383"/>
      <c r="BD1" s="383"/>
      <c r="BE1" s="383"/>
      <c r="BF1" s="383"/>
      <c r="BG1" s="383"/>
      <c r="BH1" s="383"/>
      <c r="BI1" s="383"/>
      <c r="BJ1" s="383"/>
      <c r="BK1" s="383"/>
      <c r="BL1" s="383"/>
      <c r="BM1" s="383"/>
      <c r="BN1" s="383"/>
      <c r="BO1" s="383"/>
      <c r="BP1" s="384"/>
    </row>
    <row r="2" spans="1:68" x14ac:dyDescent="0.3">
      <c r="A2" s="374"/>
      <c r="B2" s="374"/>
      <c r="C2" s="372" t="s">
        <v>61</v>
      </c>
      <c r="D2" s="371"/>
      <c r="E2" s="371"/>
      <c r="F2" s="371"/>
      <c r="G2" s="371"/>
      <c r="H2" s="372" t="s">
        <v>62</v>
      </c>
      <c r="I2" s="371"/>
      <c r="J2" s="371"/>
      <c r="K2" s="371"/>
      <c r="L2" s="371"/>
      <c r="M2" s="371"/>
      <c r="N2" s="373"/>
      <c r="O2" s="371" t="s">
        <v>63</v>
      </c>
      <c r="P2" s="371"/>
      <c r="Q2" s="371"/>
      <c r="R2" s="371"/>
      <c r="S2" s="371"/>
      <c r="T2" s="371"/>
      <c r="U2" s="371"/>
      <c r="V2" s="371"/>
      <c r="W2" s="371"/>
      <c r="X2" s="373"/>
      <c r="Y2" s="370" t="s">
        <v>61</v>
      </c>
      <c r="Z2" s="371"/>
      <c r="AA2" s="370"/>
      <c r="AB2" s="371"/>
      <c r="AC2" s="370"/>
      <c r="AD2" s="378" t="s">
        <v>62</v>
      </c>
      <c r="AE2" s="371"/>
      <c r="AF2" s="371"/>
      <c r="AG2" s="370"/>
      <c r="AH2" s="371"/>
      <c r="AI2" s="371"/>
      <c r="AJ2" s="379"/>
      <c r="AK2" s="370" t="s">
        <v>63</v>
      </c>
      <c r="AL2" s="370"/>
      <c r="AM2" s="370"/>
      <c r="AN2" s="370"/>
      <c r="AO2" s="370"/>
      <c r="AP2" s="370"/>
      <c r="AQ2" s="370"/>
      <c r="AR2" s="370"/>
      <c r="AS2" s="370"/>
      <c r="AT2" s="379"/>
      <c r="AU2" s="370" t="s">
        <v>61</v>
      </c>
      <c r="AV2" s="371"/>
      <c r="AW2" s="370"/>
      <c r="AX2" s="371"/>
      <c r="AY2" s="370"/>
      <c r="AZ2" s="378" t="s">
        <v>62</v>
      </c>
      <c r="BA2" s="371"/>
      <c r="BB2" s="371"/>
      <c r="BC2" s="370"/>
      <c r="BD2" s="371"/>
      <c r="BE2" s="371"/>
      <c r="BF2" s="379"/>
      <c r="BG2" s="370" t="s">
        <v>63</v>
      </c>
      <c r="BH2" s="370"/>
      <c r="BI2" s="370"/>
      <c r="BJ2" s="370"/>
      <c r="BK2" s="370"/>
      <c r="BL2" s="370"/>
      <c r="BM2" s="370"/>
      <c r="BN2" s="370"/>
      <c r="BO2" s="370"/>
      <c r="BP2" s="379"/>
    </row>
    <row r="3" spans="1:68" ht="14.4" customHeight="1" x14ac:dyDescent="0.3">
      <c r="A3" s="374"/>
      <c r="B3" s="374"/>
      <c r="C3" s="368" t="s">
        <v>22</v>
      </c>
      <c r="D3" s="367"/>
      <c r="E3" s="367" t="s">
        <v>118</v>
      </c>
      <c r="F3" s="367"/>
      <c r="G3" s="359" t="s">
        <v>276</v>
      </c>
      <c r="H3" s="368" t="s">
        <v>22</v>
      </c>
      <c r="I3" s="367"/>
      <c r="J3" s="367"/>
      <c r="K3" s="367" t="s">
        <v>118</v>
      </c>
      <c r="L3" s="367"/>
      <c r="M3" s="367"/>
      <c r="N3" s="363" t="s">
        <v>276</v>
      </c>
      <c r="O3" s="367" t="s">
        <v>22</v>
      </c>
      <c r="P3" s="367"/>
      <c r="Q3" s="367"/>
      <c r="R3" s="367" t="s">
        <v>118</v>
      </c>
      <c r="S3" s="367"/>
      <c r="T3" s="367"/>
      <c r="U3" s="359" t="s">
        <v>276</v>
      </c>
      <c r="V3" s="353" t="s">
        <v>305</v>
      </c>
      <c r="W3" s="353" t="s">
        <v>306</v>
      </c>
      <c r="X3" s="355" t="s">
        <v>307</v>
      </c>
      <c r="Y3" s="362" t="s">
        <v>22</v>
      </c>
      <c r="Z3" s="361"/>
      <c r="AA3" s="361" t="s">
        <v>118</v>
      </c>
      <c r="AB3" s="361"/>
      <c r="AC3" s="359" t="s">
        <v>276</v>
      </c>
      <c r="AD3" s="362" t="s">
        <v>22</v>
      </c>
      <c r="AE3" s="361"/>
      <c r="AF3" s="361"/>
      <c r="AG3" s="361" t="s">
        <v>118</v>
      </c>
      <c r="AH3" s="361"/>
      <c r="AI3" s="361"/>
      <c r="AJ3" s="363" t="s">
        <v>276</v>
      </c>
      <c r="AK3" s="361" t="s">
        <v>22</v>
      </c>
      <c r="AL3" s="361"/>
      <c r="AM3" s="361"/>
      <c r="AN3" s="361" t="s">
        <v>118</v>
      </c>
      <c r="AO3" s="361"/>
      <c r="AP3" s="361"/>
      <c r="AQ3" s="359" t="s">
        <v>276</v>
      </c>
      <c r="AR3" s="353" t="s">
        <v>305</v>
      </c>
      <c r="AS3" s="353" t="s">
        <v>306</v>
      </c>
      <c r="AT3" s="355" t="s">
        <v>307</v>
      </c>
      <c r="AU3" s="362" t="s">
        <v>22</v>
      </c>
      <c r="AV3" s="361"/>
      <c r="AW3" s="361" t="s">
        <v>118</v>
      </c>
      <c r="AX3" s="361"/>
      <c r="AY3" s="359" t="s">
        <v>276</v>
      </c>
      <c r="AZ3" s="362" t="s">
        <v>22</v>
      </c>
      <c r="BA3" s="361"/>
      <c r="BB3" s="361"/>
      <c r="BC3" s="361" t="s">
        <v>118</v>
      </c>
      <c r="BD3" s="361"/>
      <c r="BE3" s="361"/>
      <c r="BF3" s="363" t="s">
        <v>276</v>
      </c>
      <c r="BG3" s="361" t="s">
        <v>22</v>
      </c>
      <c r="BH3" s="361"/>
      <c r="BI3" s="361"/>
      <c r="BJ3" s="361" t="s">
        <v>118</v>
      </c>
      <c r="BK3" s="361"/>
      <c r="BL3" s="361"/>
      <c r="BM3" s="359" t="s">
        <v>276</v>
      </c>
      <c r="BN3" s="353" t="s">
        <v>305</v>
      </c>
      <c r="BO3" s="353" t="s">
        <v>306</v>
      </c>
      <c r="BP3" s="357" t="s">
        <v>307</v>
      </c>
    </row>
    <row r="4" spans="1:68" s="192" customFormat="1" ht="57.6" x14ac:dyDescent="0.3">
      <c r="A4" s="374"/>
      <c r="B4" s="374"/>
      <c r="C4" s="324" t="s">
        <v>272</v>
      </c>
      <c r="D4" s="325" t="s">
        <v>1</v>
      </c>
      <c r="E4" s="326" t="s">
        <v>272</v>
      </c>
      <c r="F4" s="325" t="s">
        <v>1</v>
      </c>
      <c r="G4" s="360"/>
      <c r="H4" s="324" t="s">
        <v>272</v>
      </c>
      <c r="I4" s="325" t="s">
        <v>1</v>
      </c>
      <c r="J4" s="325" t="s">
        <v>304</v>
      </c>
      <c r="K4" s="326" t="s">
        <v>272</v>
      </c>
      <c r="L4" s="325" t="s">
        <v>1</v>
      </c>
      <c r="M4" s="325" t="s">
        <v>304</v>
      </c>
      <c r="N4" s="364"/>
      <c r="O4" s="326" t="s">
        <v>272</v>
      </c>
      <c r="P4" s="325" t="s">
        <v>1</v>
      </c>
      <c r="Q4" s="325" t="s">
        <v>304</v>
      </c>
      <c r="R4" s="326" t="s">
        <v>272</v>
      </c>
      <c r="S4" s="325" t="s">
        <v>1</v>
      </c>
      <c r="T4" s="325" t="s">
        <v>304</v>
      </c>
      <c r="U4" s="360"/>
      <c r="V4" s="354"/>
      <c r="W4" s="354"/>
      <c r="X4" s="356"/>
      <c r="Y4" s="324" t="s">
        <v>272</v>
      </c>
      <c r="Z4" s="325" t="s">
        <v>1</v>
      </c>
      <c r="AA4" s="326" t="s">
        <v>272</v>
      </c>
      <c r="AB4" s="325" t="s">
        <v>1</v>
      </c>
      <c r="AC4" s="360"/>
      <c r="AD4" s="324" t="s">
        <v>272</v>
      </c>
      <c r="AE4" s="325" t="s">
        <v>1</v>
      </c>
      <c r="AF4" s="325" t="s">
        <v>304</v>
      </c>
      <c r="AG4" s="326" t="s">
        <v>272</v>
      </c>
      <c r="AH4" s="325" t="s">
        <v>1</v>
      </c>
      <c r="AI4" s="325" t="s">
        <v>304</v>
      </c>
      <c r="AJ4" s="364"/>
      <c r="AK4" s="326" t="s">
        <v>272</v>
      </c>
      <c r="AL4" s="325" t="s">
        <v>1</v>
      </c>
      <c r="AM4" s="325" t="s">
        <v>304</v>
      </c>
      <c r="AN4" s="326" t="s">
        <v>272</v>
      </c>
      <c r="AO4" s="325" t="s">
        <v>1</v>
      </c>
      <c r="AP4" s="325" t="s">
        <v>304</v>
      </c>
      <c r="AQ4" s="360"/>
      <c r="AR4" s="354"/>
      <c r="AS4" s="354"/>
      <c r="AT4" s="356"/>
      <c r="AU4" s="324" t="s">
        <v>272</v>
      </c>
      <c r="AV4" s="325" t="s">
        <v>1</v>
      </c>
      <c r="AW4" s="326" t="s">
        <v>272</v>
      </c>
      <c r="AX4" s="325" t="s">
        <v>1</v>
      </c>
      <c r="AY4" s="360"/>
      <c r="AZ4" s="324" t="s">
        <v>272</v>
      </c>
      <c r="BA4" s="325" t="s">
        <v>1</v>
      </c>
      <c r="BB4" s="325" t="s">
        <v>304</v>
      </c>
      <c r="BC4" s="326" t="s">
        <v>272</v>
      </c>
      <c r="BD4" s="325" t="s">
        <v>1</v>
      </c>
      <c r="BE4" s="325" t="s">
        <v>304</v>
      </c>
      <c r="BF4" s="364"/>
      <c r="BG4" s="326" t="s">
        <v>272</v>
      </c>
      <c r="BH4" s="325" t="s">
        <v>1</v>
      </c>
      <c r="BI4" s="325" t="s">
        <v>304</v>
      </c>
      <c r="BJ4" s="326" t="s">
        <v>272</v>
      </c>
      <c r="BK4" s="325" t="s">
        <v>1</v>
      </c>
      <c r="BL4" s="325" t="s">
        <v>304</v>
      </c>
      <c r="BM4" s="360"/>
      <c r="BN4" s="354"/>
      <c r="BO4" s="354"/>
      <c r="BP4" s="358"/>
    </row>
    <row r="5" spans="1:68" x14ac:dyDescent="0.3">
      <c r="A5" s="164" t="s">
        <v>295</v>
      </c>
      <c r="X5" s="198"/>
      <c r="AM5" s="171"/>
      <c r="AO5" s="171"/>
      <c r="AP5" s="171"/>
      <c r="AR5" s="170"/>
      <c r="AS5" s="170"/>
      <c r="AT5" s="203"/>
      <c r="BN5" s="172"/>
      <c r="BO5" s="172"/>
      <c r="BP5" s="201"/>
    </row>
    <row r="6" spans="1:68" x14ac:dyDescent="0.3">
      <c r="A6" s="375" t="s">
        <v>12</v>
      </c>
      <c r="B6" s="375"/>
      <c r="C6" s="134">
        <v>672011</v>
      </c>
      <c r="D6" s="139">
        <v>0.4490698325571636</v>
      </c>
      <c r="E6" s="134">
        <v>4152021</v>
      </c>
      <c r="F6" s="139">
        <v>0.45521909007295203</v>
      </c>
      <c r="G6" s="134">
        <v>4824032</v>
      </c>
      <c r="H6" s="134">
        <v>645379</v>
      </c>
      <c r="I6" s="139">
        <v>0.47472768839667168</v>
      </c>
      <c r="J6" s="139">
        <v>-3.9630303670624437E-2</v>
      </c>
      <c r="K6" s="134">
        <v>4159041</v>
      </c>
      <c r="L6" s="139">
        <v>0.46687624814357059</v>
      </c>
      <c r="M6" s="139">
        <v>1.6907428936414339E-3</v>
      </c>
      <c r="N6" s="134">
        <v>4804420</v>
      </c>
      <c r="O6" s="134">
        <v>648323</v>
      </c>
      <c r="P6" s="139">
        <v>0.48088221659329694</v>
      </c>
      <c r="Q6" s="139">
        <v>4.561660667607716E-3</v>
      </c>
      <c r="R6" s="134">
        <v>4051870</v>
      </c>
      <c r="S6" s="139">
        <v>0.47451679886693182</v>
      </c>
      <c r="T6" s="139">
        <v>-2.5768199928781658E-2</v>
      </c>
      <c r="U6" s="134">
        <v>4700193</v>
      </c>
      <c r="V6" s="168">
        <v>2944</v>
      </c>
      <c r="W6" s="168">
        <v>-23688</v>
      </c>
      <c r="X6" s="199">
        <v>-3.524942300051636E-2</v>
      </c>
      <c r="Y6" s="134">
        <v>526608</v>
      </c>
      <c r="Z6" s="139">
        <v>0.56719414418101688</v>
      </c>
      <c r="AA6" s="134">
        <v>3990187</v>
      </c>
      <c r="AB6" s="139">
        <v>0.4706046290228913</v>
      </c>
      <c r="AC6" s="134">
        <v>4516795</v>
      </c>
      <c r="AD6" s="134">
        <v>501617</v>
      </c>
      <c r="AE6" s="139">
        <v>0.60251399332164224</v>
      </c>
      <c r="AF6" s="139">
        <v>-4.7456552122261721E-2</v>
      </c>
      <c r="AG6" s="134">
        <v>3996026</v>
      </c>
      <c r="AH6" s="139">
        <v>0.4802167835394871</v>
      </c>
      <c r="AI6" s="139">
        <v>1.4633399387046272E-3</v>
      </c>
      <c r="AJ6" s="134">
        <v>4497643</v>
      </c>
      <c r="AK6" s="134">
        <v>509188</v>
      </c>
      <c r="AL6" s="139">
        <v>0.59774934788376244</v>
      </c>
      <c r="AM6" s="139">
        <v>1.5093188627977122E-2</v>
      </c>
      <c r="AN6" s="134">
        <v>3906912</v>
      </c>
      <c r="AO6" s="139">
        <v>0.49259322067021671</v>
      </c>
      <c r="AP6" s="139">
        <v>-2.2300655701439381E-2</v>
      </c>
      <c r="AQ6" s="134">
        <v>4416100</v>
      </c>
      <c r="AR6" s="168">
        <v>7571</v>
      </c>
      <c r="AS6" s="168">
        <v>-17420</v>
      </c>
      <c r="AT6" s="199">
        <v>-3.3079634187099326E-2</v>
      </c>
      <c r="AU6" s="134">
        <v>145403</v>
      </c>
      <c r="AV6" s="139">
        <v>0.25598804240088591</v>
      </c>
      <c r="AW6" s="134">
        <v>161834</v>
      </c>
      <c r="AX6" s="139">
        <v>0.25204765160564857</v>
      </c>
      <c r="AY6" s="134">
        <v>307237</v>
      </c>
      <c r="AZ6" s="134">
        <v>143762</v>
      </c>
      <c r="BA6" s="139">
        <v>0.2728283725414285</v>
      </c>
      <c r="BB6" s="139">
        <v>-1.1285874431751752E-2</v>
      </c>
      <c r="BC6" s="134">
        <v>163015</v>
      </c>
      <c r="BD6" s="139">
        <v>0.2777399162427121</v>
      </c>
      <c r="BE6" s="139">
        <v>7.2976012457209236E-3</v>
      </c>
      <c r="BF6" s="134">
        <v>306777</v>
      </c>
      <c r="BG6" s="134">
        <v>139135</v>
      </c>
      <c r="BH6" s="139">
        <v>0.2803146148003538</v>
      </c>
      <c r="BI6" s="139">
        <v>-3.2185139327499619E-2</v>
      </c>
      <c r="BJ6" s="134">
        <v>144958</v>
      </c>
      <c r="BK6" s="139">
        <v>0.23856529695996209</v>
      </c>
      <c r="BL6" s="139">
        <v>-0.11076894764285496</v>
      </c>
      <c r="BM6" s="134">
        <v>284093</v>
      </c>
      <c r="BN6" s="168">
        <v>-4627</v>
      </c>
      <c r="BO6" s="136">
        <v>-6268</v>
      </c>
      <c r="BP6" s="202">
        <v>-4.3107776318232774E-2</v>
      </c>
    </row>
    <row r="7" spans="1:68" x14ac:dyDescent="0.3">
      <c r="A7" s="375" t="s">
        <v>23</v>
      </c>
      <c r="B7" s="375"/>
      <c r="C7" s="134">
        <v>224211</v>
      </c>
      <c r="D7" s="139">
        <v>0.14982849421731817</v>
      </c>
      <c r="E7" s="134">
        <v>1686297</v>
      </c>
      <c r="F7" s="139">
        <v>0.18488215399988311</v>
      </c>
      <c r="G7" s="134">
        <v>1910508</v>
      </c>
      <c r="H7" s="134">
        <v>219004</v>
      </c>
      <c r="I7" s="139">
        <v>0.16109489566537596</v>
      </c>
      <c r="J7" s="139">
        <v>-2.3223659856117674E-2</v>
      </c>
      <c r="K7" s="134">
        <v>1678977</v>
      </c>
      <c r="L7" s="139">
        <v>0.18847481486221168</v>
      </c>
      <c r="M7" s="139">
        <v>-4.3408723374352204E-3</v>
      </c>
      <c r="N7" s="134">
        <v>1897981</v>
      </c>
      <c r="O7" s="134">
        <v>221707</v>
      </c>
      <c r="P7" s="139">
        <v>0.16444727951075327</v>
      </c>
      <c r="Q7" s="139">
        <v>1.2342240324377637E-2</v>
      </c>
      <c r="R7" s="134">
        <v>1659466</v>
      </c>
      <c r="S7" s="139">
        <v>0.19434100653488684</v>
      </c>
      <c r="T7" s="139">
        <v>-1.162076669305178E-2</v>
      </c>
      <c r="U7" s="134">
        <v>1881173</v>
      </c>
      <c r="V7" s="168">
        <v>2703</v>
      </c>
      <c r="W7" s="168">
        <v>-2504</v>
      </c>
      <c r="X7" s="199">
        <v>-1.1168051522895843E-2</v>
      </c>
      <c r="Y7" s="134">
        <v>139808</v>
      </c>
      <c r="Z7" s="139">
        <v>0.15058312617669994</v>
      </c>
      <c r="AA7" s="134">
        <v>1639136</v>
      </c>
      <c r="AB7" s="139">
        <v>0.19332051084274143</v>
      </c>
      <c r="AC7" s="134">
        <v>1778944</v>
      </c>
      <c r="AD7" s="134">
        <v>131681</v>
      </c>
      <c r="AE7" s="139">
        <v>0.1581677757224878</v>
      </c>
      <c r="AF7" s="139">
        <v>-5.8129720759899292E-2</v>
      </c>
      <c r="AG7" s="134">
        <v>1632065</v>
      </c>
      <c r="AH7" s="139">
        <v>0.19613110746210685</v>
      </c>
      <c r="AI7" s="139">
        <v>-4.3138580325244522E-3</v>
      </c>
      <c r="AJ7" s="134">
        <v>1763746</v>
      </c>
      <c r="AK7" s="134">
        <v>141808</v>
      </c>
      <c r="AL7" s="139">
        <v>0.16647218615658774</v>
      </c>
      <c r="AM7" s="139">
        <v>7.6905552053827056E-2</v>
      </c>
      <c r="AN7" s="134">
        <v>1600324</v>
      </c>
      <c r="AO7" s="139">
        <v>0.20177284599086029</v>
      </c>
      <c r="AP7" s="139">
        <v>-1.9448367558890119E-2</v>
      </c>
      <c r="AQ7" s="134">
        <v>1742132</v>
      </c>
      <c r="AR7" s="168">
        <v>10127</v>
      </c>
      <c r="AS7" s="168">
        <v>2000</v>
      </c>
      <c r="AT7" s="199">
        <v>1.4305333028152895E-2</v>
      </c>
      <c r="AU7" s="134">
        <v>84403</v>
      </c>
      <c r="AV7" s="139">
        <v>0.14859499970951062</v>
      </c>
      <c r="AW7" s="134">
        <v>47161</v>
      </c>
      <c r="AX7" s="139">
        <v>7.3450692050953392E-2</v>
      </c>
      <c r="AY7" s="134">
        <v>131564</v>
      </c>
      <c r="AZ7" s="134">
        <v>87323</v>
      </c>
      <c r="BA7" s="139">
        <v>0.16571967540403695</v>
      </c>
      <c r="BB7" s="139">
        <v>3.4595926685070437E-2</v>
      </c>
      <c r="BC7" s="134">
        <v>46912</v>
      </c>
      <c r="BD7" s="139">
        <v>7.9927214984989794E-2</v>
      </c>
      <c r="BE7" s="139">
        <v>-5.2797862640741287E-3</v>
      </c>
      <c r="BF7" s="134">
        <v>134235</v>
      </c>
      <c r="BG7" s="134">
        <v>79899</v>
      </c>
      <c r="BH7" s="139">
        <v>0.1609721307214825</v>
      </c>
      <c r="BI7" s="139">
        <v>-8.5017692933133313E-2</v>
      </c>
      <c r="BJ7" s="134">
        <v>59142</v>
      </c>
      <c r="BK7" s="139">
        <v>9.7333219227680276E-2</v>
      </c>
      <c r="BL7" s="139">
        <v>0.26070088676671216</v>
      </c>
      <c r="BM7" s="134">
        <v>139041</v>
      </c>
      <c r="BN7" s="168">
        <v>-7424</v>
      </c>
      <c r="BO7" s="136">
        <v>-4504</v>
      </c>
      <c r="BP7" s="202">
        <v>-5.3363032119711384E-2</v>
      </c>
    </row>
    <row r="8" spans="1:68" x14ac:dyDescent="0.3">
      <c r="A8" s="376" t="s">
        <v>14</v>
      </c>
      <c r="B8" s="376"/>
      <c r="C8" s="134">
        <v>70834</v>
      </c>
      <c r="D8" s="139">
        <v>4.7334660473346606E-2</v>
      </c>
      <c r="E8" s="134">
        <v>270790</v>
      </c>
      <c r="F8" s="139">
        <v>2.9688861737658521E-2</v>
      </c>
      <c r="G8" s="134">
        <v>341624</v>
      </c>
      <c r="H8" s="134">
        <v>65894</v>
      </c>
      <c r="I8" s="139">
        <v>4.8470288464933446E-2</v>
      </c>
      <c r="J8" s="139">
        <v>-6.9740520089222685E-2</v>
      </c>
      <c r="K8" s="134">
        <v>282254</v>
      </c>
      <c r="L8" s="139">
        <v>3.1684633198738696E-2</v>
      </c>
      <c r="M8" s="139">
        <v>4.2335389046862883E-2</v>
      </c>
      <c r="N8" s="134">
        <v>348148</v>
      </c>
      <c r="O8" s="134">
        <v>54839</v>
      </c>
      <c r="P8" s="139">
        <v>4.0675866621668229E-2</v>
      </c>
      <c r="Q8" s="139">
        <v>-0.16776944790117462</v>
      </c>
      <c r="R8" s="134">
        <v>241376</v>
      </c>
      <c r="S8" s="139">
        <v>2.8267680563123825E-2</v>
      </c>
      <c r="T8" s="139">
        <v>-0.14482699979451133</v>
      </c>
      <c r="U8" s="134">
        <v>296215</v>
      </c>
      <c r="V8" s="168">
        <v>-11055</v>
      </c>
      <c r="W8" s="168">
        <v>-15995</v>
      </c>
      <c r="X8" s="199">
        <v>-0.22580963943868765</v>
      </c>
      <c r="Y8" s="134">
        <v>17291</v>
      </c>
      <c r="Z8" s="139">
        <v>1.8623632658512523E-2</v>
      </c>
      <c r="AA8" s="134">
        <v>250658</v>
      </c>
      <c r="AB8" s="139">
        <v>2.9562728539193749E-2</v>
      </c>
      <c r="AC8" s="134">
        <v>267949</v>
      </c>
      <c r="AD8" s="134">
        <v>14729</v>
      </c>
      <c r="AE8" s="139">
        <v>1.7691642443606312E-2</v>
      </c>
      <c r="AF8" s="139">
        <v>-0.14816956798334394</v>
      </c>
      <c r="AG8" s="134">
        <v>260891</v>
      </c>
      <c r="AH8" s="139">
        <v>3.1352207636887328E-2</v>
      </c>
      <c r="AI8" s="139">
        <v>4.0824549784965969E-2</v>
      </c>
      <c r="AJ8" s="134">
        <v>275620</v>
      </c>
      <c r="AK8" s="134">
        <v>14256</v>
      </c>
      <c r="AL8" s="139">
        <v>1.6735497897497422E-2</v>
      </c>
      <c r="AM8" s="139">
        <v>-3.2113517550410753E-2</v>
      </c>
      <c r="AN8" s="134">
        <v>222058</v>
      </c>
      <c r="AO8" s="139">
        <v>2.7997627127405732E-2</v>
      </c>
      <c r="AP8" s="139">
        <v>-0.14884760302195169</v>
      </c>
      <c r="AQ8" s="134">
        <v>236314</v>
      </c>
      <c r="AR8" s="168">
        <v>-473</v>
      </c>
      <c r="AS8" s="168">
        <v>-3035</v>
      </c>
      <c r="AT8" s="199">
        <v>-0.1755248395118848</v>
      </c>
      <c r="AU8" s="134">
        <v>53543</v>
      </c>
      <c r="AV8" s="139">
        <v>9.4264683357775519E-2</v>
      </c>
      <c r="AW8" s="134">
        <v>20132</v>
      </c>
      <c r="AX8" s="139">
        <v>3.1354494865880572E-2</v>
      </c>
      <c r="AY8" s="134">
        <v>73675</v>
      </c>
      <c r="AZ8" s="134">
        <v>51165</v>
      </c>
      <c r="BA8" s="139">
        <v>9.7099815535970482E-2</v>
      </c>
      <c r="BB8" s="139">
        <v>-4.4412901779877854E-2</v>
      </c>
      <c r="BC8" s="134">
        <v>21363</v>
      </c>
      <c r="BD8" s="139">
        <v>3.6397618812336649E-2</v>
      </c>
      <c r="BE8" s="139">
        <v>6.1146433538644941E-2</v>
      </c>
      <c r="BF8" s="134">
        <v>72528</v>
      </c>
      <c r="BG8" s="134">
        <v>40583</v>
      </c>
      <c r="BH8" s="139">
        <v>8.1762374761510451E-2</v>
      </c>
      <c r="BI8" s="139">
        <v>-0.20682106909019837</v>
      </c>
      <c r="BJ8" s="134">
        <v>19318</v>
      </c>
      <c r="BK8" s="139">
        <v>3.1792687583110608E-2</v>
      </c>
      <c r="BL8" s="139">
        <v>-9.5726255675700977E-2</v>
      </c>
      <c r="BM8" s="134">
        <v>59901</v>
      </c>
      <c r="BN8" s="168">
        <v>-10582</v>
      </c>
      <c r="BO8" s="136">
        <v>-12960</v>
      </c>
      <c r="BP8" s="202">
        <v>-0.24204844704256392</v>
      </c>
    </row>
    <row r="9" spans="1:68" x14ac:dyDescent="0.3">
      <c r="A9" s="376" t="s">
        <v>15</v>
      </c>
      <c r="B9" s="376"/>
      <c r="C9" s="134">
        <v>519022</v>
      </c>
      <c r="D9" s="139">
        <v>0.34683527893663074</v>
      </c>
      <c r="E9" s="134">
        <v>2980666</v>
      </c>
      <c r="F9" s="139">
        <v>0.32679412371261746</v>
      </c>
      <c r="G9" s="134">
        <v>3499688</v>
      </c>
      <c r="H9" s="134">
        <v>419600</v>
      </c>
      <c r="I9" s="139">
        <v>0.30864924029329033</v>
      </c>
      <c r="J9" s="139">
        <v>-0.19155642728053918</v>
      </c>
      <c r="K9" s="134">
        <v>2758070</v>
      </c>
      <c r="L9" s="139">
        <v>0.30960920407308745</v>
      </c>
      <c r="M9" s="139">
        <v>-7.4679954077377333E-2</v>
      </c>
      <c r="N9" s="134">
        <v>3177670</v>
      </c>
      <c r="O9" s="134">
        <v>413316</v>
      </c>
      <c r="P9" s="139">
        <v>0.30656989530446266</v>
      </c>
      <c r="Q9" s="139">
        <v>-1.4976167778836988E-2</v>
      </c>
      <c r="R9" s="134">
        <v>2557666</v>
      </c>
      <c r="S9" s="139">
        <v>0.29952971909039283</v>
      </c>
      <c r="T9" s="139">
        <v>-7.2660954943130518E-2</v>
      </c>
      <c r="U9" s="134">
        <v>2970982</v>
      </c>
      <c r="V9" s="168">
        <v>-6284</v>
      </c>
      <c r="W9" s="168">
        <v>-105706</v>
      </c>
      <c r="X9" s="199">
        <v>-0.20366381386530821</v>
      </c>
      <c r="Y9" s="134">
        <v>241199</v>
      </c>
      <c r="Z9" s="139">
        <v>0.25978842019550991</v>
      </c>
      <c r="AA9" s="134">
        <v>2569316</v>
      </c>
      <c r="AB9" s="139">
        <v>0.30302640027211231</v>
      </c>
      <c r="AC9" s="134">
        <v>2810515</v>
      </c>
      <c r="AD9" s="134">
        <v>181344</v>
      </c>
      <c r="AE9" s="139">
        <v>0.21782016479688662</v>
      </c>
      <c r="AF9" s="139">
        <v>-0.24815608688261559</v>
      </c>
      <c r="AG9" s="134">
        <v>2404067</v>
      </c>
      <c r="AH9" s="139">
        <v>0.28890535801154049</v>
      </c>
      <c r="AI9" s="139">
        <v>-6.4316339445984846E-2</v>
      </c>
      <c r="AJ9" s="134">
        <v>2585411</v>
      </c>
      <c r="AK9" s="134">
        <v>183181</v>
      </c>
      <c r="AL9" s="139">
        <v>0.21504105221390821</v>
      </c>
      <c r="AM9" s="139">
        <v>1.0129918828304217E-2</v>
      </c>
      <c r="AN9" s="134">
        <v>2175120</v>
      </c>
      <c r="AO9" s="139">
        <v>0.27424456095868088</v>
      </c>
      <c r="AP9" s="139">
        <v>-9.5233202735198308E-2</v>
      </c>
      <c r="AQ9" s="134">
        <v>2358301</v>
      </c>
      <c r="AR9" s="168">
        <v>1837</v>
      </c>
      <c r="AS9" s="168">
        <v>-58018</v>
      </c>
      <c r="AT9" s="199">
        <v>-0.24053996907118189</v>
      </c>
      <c r="AU9" s="134">
        <v>277823</v>
      </c>
      <c r="AV9" s="139">
        <v>0.4891189721253435</v>
      </c>
      <c r="AW9" s="134">
        <v>411350</v>
      </c>
      <c r="AX9" s="139">
        <v>0.64065524851380751</v>
      </c>
      <c r="AY9" s="134">
        <v>689173</v>
      </c>
      <c r="AZ9" s="134">
        <v>238256</v>
      </c>
      <c r="BA9" s="139">
        <v>0.45215701456734453</v>
      </c>
      <c r="BB9" s="139">
        <v>-0.14241801434726425</v>
      </c>
      <c r="BC9" s="134">
        <v>354003</v>
      </c>
      <c r="BD9" s="139">
        <v>0.60313936490303854</v>
      </c>
      <c r="BE9" s="139">
        <v>-0.13941169320529961</v>
      </c>
      <c r="BF9" s="134">
        <v>592259</v>
      </c>
      <c r="BG9" s="134">
        <v>230135</v>
      </c>
      <c r="BH9" s="139">
        <v>0.46365187678930114</v>
      </c>
      <c r="BI9" s="139">
        <v>-3.4085185682627091E-2</v>
      </c>
      <c r="BJ9" s="134">
        <v>382546</v>
      </c>
      <c r="BK9" s="139">
        <v>0.62957684357431565</v>
      </c>
      <c r="BL9" s="139">
        <v>8.0629260204009567E-2</v>
      </c>
      <c r="BM9" s="134">
        <v>612681</v>
      </c>
      <c r="BN9" s="168">
        <v>-8121</v>
      </c>
      <c r="BO9" s="136">
        <v>-47688</v>
      </c>
      <c r="BP9" s="202">
        <v>-0.17164885556631379</v>
      </c>
    </row>
    <row r="10" spans="1:68" x14ac:dyDescent="0.3">
      <c r="A10" s="190" t="s">
        <v>18</v>
      </c>
      <c r="C10" s="134">
        <v>1496451</v>
      </c>
      <c r="D10" s="139">
        <v>1</v>
      </c>
      <c r="E10" s="134">
        <v>9120929</v>
      </c>
      <c r="F10" s="139">
        <v>1</v>
      </c>
      <c r="G10" s="134">
        <v>10617380</v>
      </c>
      <c r="H10" s="134">
        <v>1359472</v>
      </c>
      <c r="I10" s="139">
        <v>1</v>
      </c>
      <c r="J10" s="139">
        <v>-9.1535907289981427E-2</v>
      </c>
      <c r="K10" s="134">
        <v>8908230</v>
      </c>
      <c r="L10" s="139">
        <v>1</v>
      </c>
      <c r="M10" s="139">
        <v>-2.3319883314517634E-2</v>
      </c>
      <c r="N10" s="134">
        <v>10267702</v>
      </c>
      <c r="O10" s="134">
        <v>1348195</v>
      </c>
      <c r="P10" s="139">
        <v>1</v>
      </c>
      <c r="Q10" s="139">
        <v>-8.2951322278060902E-3</v>
      </c>
      <c r="R10" s="134">
        <v>8538939</v>
      </c>
      <c r="S10" s="139">
        <v>1</v>
      </c>
      <c r="T10" s="139">
        <v>-4.1455036522406806E-2</v>
      </c>
      <c r="U10" s="134">
        <v>9887134</v>
      </c>
      <c r="V10" s="168">
        <v>-11277</v>
      </c>
      <c r="W10" s="168">
        <v>-148256</v>
      </c>
      <c r="X10" s="199">
        <v>-9.9071737063224918E-2</v>
      </c>
      <c r="Y10" s="134">
        <v>928444</v>
      </c>
      <c r="Z10" s="139">
        <v>1</v>
      </c>
      <c r="AA10" s="134">
        <v>8478852</v>
      </c>
      <c r="AB10" s="139">
        <v>1</v>
      </c>
      <c r="AC10" s="134">
        <v>9407296</v>
      </c>
      <c r="AD10" s="134">
        <v>832540</v>
      </c>
      <c r="AE10" s="139">
        <v>1</v>
      </c>
      <c r="AF10" s="139">
        <v>-0.10329540607726476</v>
      </c>
      <c r="AG10" s="134">
        <v>8321296</v>
      </c>
      <c r="AH10" s="139">
        <v>1</v>
      </c>
      <c r="AI10" s="139">
        <v>-1.8582232594695602E-2</v>
      </c>
      <c r="AJ10" s="134">
        <v>9153836</v>
      </c>
      <c r="AK10" s="134">
        <v>851842</v>
      </c>
      <c r="AL10" s="139">
        <v>1</v>
      </c>
      <c r="AM10" s="139">
        <v>2.3184471616979365E-2</v>
      </c>
      <c r="AN10" s="134">
        <v>7931315</v>
      </c>
      <c r="AO10" s="139">
        <v>1</v>
      </c>
      <c r="AP10" s="139">
        <v>-4.6865416156329498E-2</v>
      </c>
      <c r="AQ10" s="134">
        <v>8783157</v>
      </c>
      <c r="AR10" s="168">
        <v>19302</v>
      </c>
      <c r="AS10" s="168">
        <v>-76602</v>
      </c>
      <c r="AT10" s="199">
        <v>-8.2505783870648094E-2</v>
      </c>
      <c r="AU10" s="134">
        <v>568007</v>
      </c>
      <c r="AV10" s="139">
        <v>1</v>
      </c>
      <c r="AW10" s="134">
        <v>642077</v>
      </c>
      <c r="AX10" s="139">
        <v>1</v>
      </c>
      <c r="AY10" s="134">
        <v>1210084</v>
      </c>
      <c r="AZ10" s="134">
        <v>526932</v>
      </c>
      <c r="BA10" s="139">
        <v>1</v>
      </c>
      <c r="BB10" s="139">
        <v>-7.2314249648331802E-2</v>
      </c>
      <c r="BC10" s="134">
        <v>586934</v>
      </c>
      <c r="BD10" s="139">
        <v>1</v>
      </c>
      <c r="BE10" s="139">
        <v>-8.5882222848661455E-2</v>
      </c>
      <c r="BF10" s="134">
        <v>1113866</v>
      </c>
      <c r="BG10" s="134">
        <v>496353</v>
      </c>
      <c r="BH10" s="139">
        <v>1</v>
      </c>
      <c r="BI10" s="139">
        <v>-5.8032155951811618E-2</v>
      </c>
      <c r="BJ10" s="134">
        <v>607624</v>
      </c>
      <c r="BK10" s="139">
        <v>1</v>
      </c>
      <c r="BL10" s="139">
        <v>3.5250982222873442E-2</v>
      </c>
      <c r="BM10" s="134">
        <v>1103977</v>
      </c>
      <c r="BN10" s="168">
        <v>-30579</v>
      </c>
      <c r="BO10" s="136">
        <v>-71654</v>
      </c>
      <c r="BP10" s="202">
        <v>-0.12614985378701318</v>
      </c>
    </row>
    <row r="11" spans="1:68" x14ac:dyDescent="0.3">
      <c r="A11" s="265" t="s">
        <v>317</v>
      </c>
      <c r="B11" s="190"/>
      <c r="C11" s="134"/>
      <c r="D11" s="139"/>
      <c r="E11" s="134"/>
      <c r="F11" s="139"/>
      <c r="G11" s="134"/>
      <c r="H11" s="134"/>
      <c r="I11" s="139"/>
      <c r="J11" s="139"/>
      <c r="K11" s="134"/>
      <c r="L11" s="139"/>
      <c r="M11" s="139"/>
      <c r="N11" s="134"/>
      <c r="O11" s="134"/>
      <c r="P11" s="139"/>
      <c r="Q11" s="139"/>
      <c r="R11" s="134"/>
      <c r="S11" s="139"/>
      <c r="T11" s="139"/>
      <c r="U11" s="134"/>
      <c r="V11" s="168"/>
      <c r="X11" s="199"/>
      <c r="AT11" s="199"/>
      <c r="BN11" s="168"/>
      <c r="BP11" s="202"/>
    </row>
    <row r="12" spans="1:68" x14ac:dyDescent="0.3">
      <c r="C12" s="134"/>
      <c r="D12" s="139"/>
      <c r="E12" s="134"/>
      <c r="F12" s="139"/>
      <c r="G12" s="134"/>
      <c r="H12" s="134"/>
      <c r="I12" s="139"/>
      <c r="J12" s="139"/>
      <c r="K12" s="134"/>
      <c r="L12" s="139"/>
      <c r="M12" s="139"/>
      <c r="N12" s="134"/>
      <c r="O12" s="134"/>
      <c r="P12" s="139"/>
      <c r="Q12" s="139"/>
      <c r="R12" s="173"/>
      <c r="S12" s="139"/>
      <c r="T12" s="139"/>
      <c r="U12" s="134"/>
      <c r="V12" s="168"/>
      <c r="X12" s="199"/>
      <c r="AT12" s="199"/>
      <c r="BN12" s="168"/>
      <c r="BP12" s="202"/>
    </row>
    <row r="13" spans="1:68" x14ac:dyDescent="0.3">
      <c r="A13" s="191" t="s">
        <v>27</v>
      </c>
      <c r="C13" s="134"/>
      <c r="D13" s="139"/>
      <c r="E13" s="134"/>
      <c r="F13" s="139"/>
      <c r="G13" s="134"/>
      <c r="H13" s="134"/>
      <c r="I13" s="139"/>
      <c r="J13" s="139"/>
      <c r="K13" s="134"/>
      <c r="L13" s="139"/>
      <c r="M13" s="139"/>
      <c r="N13" s="134"/>
      <c r="O13" s="134"/>
      <c r="P13" s="139"/>
      <c r="Q13" s="139"/>
      <c r="R13" s="134"/>
      <c r="S13" s="139"/>
      <c r="T13" s="139"/>
      <c r="U13" s="134"/>
      <c r="V13" s="168"/>
      <c r="X13" s="199"/>
      <c r="AT13" s="199"/>
      <c r="BN13" s="168"/>
      <c r="BP13" s="202"/>
    </row>
    <row r="14" spans="1:68" x14ac:dyDescent="0.3">
      <c r="A14" s="190" t="s">
        <v>69</v>
      </c>
      <c r="C14" s="134">
        <v>609136</v>
      </c>
      <c r="D14" s="139">
        <v>0.4070537558530149</v>
      </c>
      <c r="E14" s="134">
        <v>3794937</v>
      </c>
      <c r="F14" s="139">
        <v>0.4160691306773685</v>
      </c>
      <c r="G14" s="134">
        <v>4404073</v>
      </c>
      <c r="H14" s="134">
        <v>532005</v>
      </c>
      <c r="I14" s="139">
        <v>0.39133207598244024</v>
      </c>
      <c r="J14" s="139">
        <v>-0.12662361114759266</v>
      </c>
      <c r="K14" s="134">
        <v>3613456</v>
      </c>
      <c r="L14" s="139">
        <v>0.40563119721875163</v>
      </c>
      <c r="M14" s="139">
        <v>-4.7821874249822857E-2</v>
      </c>
      <c r="N14" s="134">
        <v>4145461</v>
      </c>
      <c r="O14" s="134">
        <v>538207</v>
      </c>
      <c r="P14" s="139">
        <v>0.39920560453050191</v>
      </c>
      <c r="Q14" s="139">
        <v>1.1657785171192E-2</v>
      </c>
      <c r="R14" s="134">
        <v>3451676</v>
      </c>
      <c r="S14" s="139">
        <v>0.40422773836421599</v>
      </c>
      <c r="T14" s="139">
        <v>-4.477154281109276E-2</v>
      </c>
      <c r="U14" s="134">
        <v>3989883</v>
      </c>
      <c r="V14" s="168">
        <v>6202</v>
      </c>
      <c r="W14" s="168">
        <v>-70929</v>
      </c>
      <c r="X14" s="199">
        <v>-0.11644197683275985</v>
      </c>
      <c r="Y14" s="134">
        <v>388721</v>
      </c>
      <c r="Z14" s="139">
        <v>0.418680071172844</v>
      </c>
      <c r="AA14" s="134">
        <v>3535349</v>
      </c>
      <c r="AB14" s="139">
        <v>0.41696081026063436</v>
      </c>
      <c r="AC14" s="134">
        <v>3924070</v>
      </c>
      <c r="AD14" s="134">
        <v>337059</v>
      </c>
      <c r="AE14" s="139">
        <v>0.40485622312441444</v>
      </c>
      <c r="AF14" s="139">
        <v>-0.13290251877310461</v>
      </c>
      <c r="AG14" s="134">
        <v>3390301</v>
      </c>
      <c r="AH14" s="139">
        <v>0.40742463673927715</v>
      </c>
      <c r="AI14" s="139">
        <v>-4.1027915490097301E-2</v>
      </c>
      <c r="AJ14" s="134">
        <v>3727360</v>
      </c>
      <c r="AK14" s="134">
        <v>343746</v>
      </c>
      <c r="AL14" s="139">
        <v>0.40353257998549025</v>
      </c>
      <c r="AM14" s="139">
        <v>1.9839256628661452E-2</v>
      </c>
      <c r="AN14" s="134">
        <v>3202306</v>
      </c>
      <c r="AO14" s="139">
        <v>0.40375473676181062</v>
      </c>
      <c r="AP14" s="139">
        <v>-5.5450828702230275E-2</v>
      </c>
      <c r="AQ14" s="134">
        <v>3546052</v>
      </c>
      <c r="AR14" s="168">
        <v>6687</v>
      </c>
      <c r="AS14" s="168">
        <v>-44975</v>
      </c>
      <c r="AT14" s="199">
        <v>-0.11569994932097828</v>
      </c>
      <c r="AU14" s="134">
        <v>220415</v>
      </c>
      <c r="AV14" s="139">
        <v>0.38804979516097515</v>
      </c>
      <c r="AW14" s="134">
        <v>259588</v>
      </c>
      <c r="AX14" s="139">
        <v>0.4042941890147132</v>
      </c>
      <c r="AY14" s="134">
        <v>480003</v>
      </c>
      <c r="AZ14" s="134">
        <v>194946</v>
      </c>
      <c r="BA14" s="139">
        <v>0.36996424586094601</v>
      </c>
      <c r="BB14" s="139">
        <v>-0.11555021209990246</v>
      </c>
      <c r="BC14" s="134">
        <v>223155</v>
      </c>
      <c r="BD14" s="139">
        <v>0.38020458859088074</v>
      </c>
      <c r="BE14" s="139">
        <v>-0.14034932277300954</v>
      </c>
      <c r="BF14" s="134">
        <v>418101</v>
      </c>
      <c r="BG14" s="134">
        <v>194461</v>
      </c>
      <c r="BH14" s="139">
        <v>0.39177964069926041</v>
      </c>
      <c r="BI14" s="139">
        <v>-2.4878684353615873E-3</v>
      </c>
      <c r="BJ14" s="134">
        <v>249370</v>
      </c>
      <c r="BK14" s="139">
        <v>0.41040182744592052</v>
      </c>
      <c r="BL14" s="139">
        <v>0.11747440120095898</v>
      </c>
      <c r="BM14" s="134">
        <v>443831</v>
      </c>
      <c r="BN14" s="168">
        <v>-485</v>
      </c>
      <c r="BO14" s="136">
        <v>-25954</v>
      </c>
      <c r="BP14" s="202">
        <v>-0.11775060680988136</v>
      </c>
    </row>
    <row r="15" spans="1:68" x14ac:dyDescent="0.3">
      <c r="A15" s="190" t="s">
        <v>70</v>
      </c>
      <c r="C15" s="134">
        <v>857965</v>
      </c>
      <c r="D15" s="139">
        <v>0.57333317295387554</v>
      </c>
      <c r="E15" s="134">
        <v>4945012</v>
      </c>
      <c r="F15" s="139">
        <v>0.54216100136290946</v>
      </c>
      <c r="G15" s="134">
        <v>5802977</v>
      </c>
      <c r="H15" s="134">
        <v>799709</v>
      </c>
      <c r="I15" s="139">
        <v>0.58824970282580291</v>
      </c>
      <c r="J15" s="139">
        <v>-6.7900205719347531E-2</v>
      </c>
      <c r="K15" s="134">
        <v>4902891</v>
      </c>
      <c r="L15" s="139">
        <v>0.55037768445583468</v>
      </c>
      <c r="M15" s="139">
        <v>-8.5178761952448244E-3</v>
      </c>
      <c r="N15" s="134">
        <v>5702600</v>
      </c>
      <c r="O15" s="134">
        <v>781557</v>
      </c>
      <c r="P15" s="139">
        <v>0.57970619977080462</v>
      </c>
      <c r="Q15" s="139">
        <v>-2.2698256490798527E-2</v>
      </c>
      <c r="R15" s="134">
        <v>4688528</v>
      </c>
      <c r="S15" s="139">
        <v>0.54907617913654139</v>
      </c>
      <c r="T15" s="139">
        <v>-4.3721755184849102E-2</v>
      </c>
      <c r="U15" s="134">
        <v>5470085</v>
      </c>
      <c r="V15" s="168">
        <v>-18152</v>
      </c>
      <c r="W15" s="168">
        <v>-76408</v>
      </c>
      <c r="X15" s="199">
        <v>-8.9057245924950318E-2</v>
      </c>
      <c r="Y15" s="134">
        <v>521024</v>
      </c>
      <c r="Z15" s="139">
        <v>0.56117978036370531</v>
      </c>
      <c r="AA15" s="134">
        <v>4586097</v>
      </c>
      <c r="AB15" s="139">
        <v>0.5408865492639805</v>
      </c>
      <c r="AC15" s="134">
        <v>5107121</v>
      </c>
      <c r="AD15" s="134">
        <v>477283</v>
      </c>
      <c r="AE15" s="139">
        <v>0.57328536767002181</v>
      </c>
      <c r="AF15" s="139">
        <v>-8.395198685665152E-2</v>
      </c>
      <c r="AG15" s="134">
        <v>4561307</v>
      </c>
      <c r="AH15" s="139">
        <v>0.54814862973267631</v>
      </c>
      <c r="AI15" s="139">
        <v>-5.4054678738805571E-3</v>
      </c>
      <c r="AJ15" s="134">
        <v>5038590</v>
      </c>
      <c r="AK15" s="134">
        <v>489170</v>
      </c>
      <c r="AL15" s="139">
        <v>0.57424968480070249</v>
      </c>
      <c r="AM15" s="139">
        <v>2.4905559175583458E-2</v>
      </c>
      <c r="AN15" s="134">
        <v>4355839</v>
      </c>
      <c r="AO15" s="139">
        <v>0.54919505781828104</v>
      </c>
      <c r="AP15" s="139">
        <v>-4.504586075876936E-2</v>
      </c>
      <c r="AQ15" s="134">
        <v>4845009</v>
      </c>
      <c r="AR15" s="168">
        <v>11887</v>
      </c>
      <c r="AS15" s="168">
        <v>-31854</v>
      </c>
      <c r="AT15" s="199">
        <v>-6.1137298857634199E-2</v>
      </c>
      <c r="AU15" s="134">
        <v>336941</v>
      </c>
      <c r="AV15" s="139">
        <v>0.5931986753684374</v>
      </c>
      <c r="AW15" s="134">
        <v>358915</v>
      </c>
      <c r="AX15" s="139">
        <v>0.55899058835622517</v>
      </c>
      <c r="AY15" s="134">
        <v>695856</v>
      </c>
      <c r="AZ15" s="134">
        <v>322426</v>
      </c>
      <c r="BA15" s="139">
        <v>0.61189299568065714</v>
      </c>
      <c r="BB15" s="139">
        <v>-4.3078758595718539E-2</v>
      </c>
      <c r="BC15" s="134">
        <v>341584</v>
      </c>
      <c r="BD15" s="139">
        <v>0.58198025672392462</v>
      </c>
      <c r="BE15" s="139">
        <v>-4.8287198918964103E-2</v>
      </c>
      <c r="BF15" s="134">
        <v>664010</v>
      </c>
      <c r="BG15" s="134">
        <v>292387</v>
      </c>
      <c r="BH15" s="139">
        <v>0.58907068155123465</v>
      </c>
      <c r="BI15" s="139">
        <v>-9.3165563571176016E-2</v>
      </c>
      <c r="BJ15" s="134">
        <v>332689</v>
      </c>
      <c r="BK15" s="139">
        <v>0.5475244559135255</v>
      </c>
      <c r="BL15" s="139">
        <v>-2.6040446859337672E-2</v>
      </c>
      <c r="BM15" s="134">
        <v>625076</v>
      </c>
      <c r="BN15" s="168">
        <v>-30039</v>
      </c>
      <c r="BO15" s="136">
        <v>-44554</v>
      </c>
      <c r="BP15" s="202">
        <v>-0.13223086534437781</v>
      </c>
    </row>
    <row r="16" spans="1:68" x14ac:dyDescent="0.3">
      <c r="A16" s="190" t="s">
        <v>71</v>
      </c>
      <c r="C16" s="134">
        <v>29350</v>
      </c>
      <c r="D16" s="139">
        <v>1.9613071193109562E-2</v>
      </c>
      <c r="E16" s="134">
        <v>380980</v>
      </c>
      <c r="F16" s="139">
        <v>4.1769867959722089E-2</v>
      </c>
      <c r="G16" s="134">
        <v>410330</v>
      </c>
      <c r="H16" s="134">
        <v>27758</v>
      </c>
      <c r="I16" s="139">
        <v>2.0418221191756798E-2</v>
      </c>
      <c r="J16" s="139">
        <v>-5.4241908006814311E-2</v>
      </c>
      <c r="K16" s="134">
        <v>391883</v>
      </c>
      <c r="L16" s="139">
        <v>4.3991118325413692E-2</v>
      </c>
      <c r="M16" s="139">
        <v>2.8618300173237441E-2</v>
      </c>
      <c r="N16" s="134">
        <v>419641</v>
      </c>
      <c r="O16" s="134">
        <v>28431</v>
      </c>
      <c r="P16" s="139">
        <v>2.1088195698693437E-2</v>
      </c>
      <c r="Q16" s="139">
        <v>2.4245262626990418E-2</v>
      </c>
      <c r="R16" s="134">
        <v>398735</v>
      </c>
      <c r="S16" s="139">
        <v>4.6696082499242585E-2</v>
      </c>
      <c r="T16" s="139">
        <v>1.7484810517424842E-2</v>
      </c>
      <c r="U16" s="134">
        <v>427166</v>
      </c>
      <c r="V16" s="168">
        <v>673</v>
      </c>
      <c r="W16" s="168">
        <v>-919</v>
      </c>
      <c r="X16" s="199">
        <v>-3.1311754684838163E-2</v>
      </c>
      <c r="Y16" s="134">
        <v>18699</v>
      </c>
      <c r="Z16" s="139">
        <v>2.0140148463450677E-2</v>
      </c>
      <c r="AA16" s="134">
        <v>357406</v>
      </c>
      <c r="AB16" s="139">
        <v>4.2152640475385111E-2</v>
      </c>
      <c r="AC16" s="134">
        <v>376105</v>
      </c>
      <c r="AD16" s="134">
        <v>18198</v>
      </c>
      <c r="AE16" s="139">
        <v>2.1858409205563697E-2</v>
      </c>
      <c r="AF16" s="139">
        <v>-2.6792876624418416E-2</v>
      </c>
      <c r="AG16" s="134">
        <v>369688</v>
      </c>
      <c r="AH16" s="139">
        <v>4.4426733528046596E-2</v>
      </c>
      <c r="AI16" s="139">
        <v>3.4364280398202607E-2</v>
      </c>
      <c r="AJ16" s="134">
        <v>387886</v>
      </c>
      <c r="AK16" s="134">
        <v>18926</v>
      </c>
      <c r="AL16" s="139">
        <v>2.2217735213807255E-2</v>
      </c>
      <c r="AM16" s="139">
        <v>4.0004396087482144E-2</v>
      </c>
      <c r="AN16" s="134">
        <v>373170</v>
      </c>
      <c r="AO16" s="139">
        <v>4.70502054199083E-2</v>
      </c>
      <c r="AP16" s="139">
        <v>9.4187531107312109E-3</v>
      </c>
      <c r="AQ16" s="134">
        <v>392096</v>
      </c>
      <c r="AR16" s="168">
        <v>728</v>
      </c>
      <c r="AS16" s="168">
        <v>227</v>
      </c>
      <c r="AT16" s="199">
        <v>1.2139686614257447E-2</v>
      </c>
      <c r="AU16" s="134">
        <v>10651</v>
      </c>
      <c r="AV16" s="139">
        <v>1.8751529470587509E-2</v>
      </c>
      <c r="AW16" s="134">
        <v>23574</v>
      </c>
      <c r="AX16" s="139">
        <v>3.6715222629061621E-2</v>
      </c>
      <c r="AY16" s="134">
        <v>34225</v>
      </c>
      <c r="AZ16" s="134">
        <v>9560</v>
      </c>
      <c r="BA16" s="139">
        <v>1.8142758458396909E-2</v>
      </c>
      <c r="BB16" s="139">
        <v>-0.10243169655431415</v>
      </c>
      <c r="BC16" s="134">
        <v>22195</v>
      </c>
      <c r="BD16" s="139">
        <v>3.7815154685194585E-2</v>
      </c>
      <c r="BE16" s="139">
        <v>-5.8496648850428441E-2</v>
      </c>
      <c r="BF16" s="134">
        <v>31755</v>
      </c>
      <c r="BG16" s="134">
        <v>9505</v>
      </c>
      <c r="BH16" s="139">
        <v>1.9149677749504889E-2</v>
      </c>
      <c r="BI16" s="139">
        <v>-5.7531380753138078E-3</v>
      </c>
      <c r="BJ16" s="134">
        <v>25565</v>
      </c>
      <c r="BK16" s="139">
        <v>4.2073716640554024E-2</v>
      </c>
      <c r="BL16" s="139">
        <v>0.15183599909889614</v>
      </c>
      <c r="BM16" s="134">
        <v>35070</v>
      </c>
      <c r="BN16" s="168">
        <v>-55</v>
      </c>
      <c r="BO16" s="136">
        <v>-1146</v>
      </c>
      <c r="BP16" s="202">
        <v>-0.10759553093606235</v>
      </c>
    </row>
    <row r="17" spans="1:68" x14ac:dyDescent="0.3">
      <c r="A17" s="190" t="s">
        <v>7</v>
      </c>
      <c r="C17" s="134">
        <v>1496451</v>
      </c>
      <c r="D17" s="139">
        <v>1</v>
      </c>
      <c r="E17" s="134">
        <v>9120929</v>
      </c>
      <c r="F17" s="139">
        <v>1</v>
      </c>
      <c r="G17" s="134">
        <v>10617380</v>
      </c>
      <c r="H17" s="134">
        <v>1359472</v>
      </c>
      <c r="I17" s="139">
        <v>1</v>
      </c>
      <c r="J17" s="139">
        <v>-9.1535907289981427E-2</v>
      </c>
      <c r="K17" s="134">
        <v>8908230</v>
      </c>
      <c r="L17" s="139">
        <v>1</v>
      </c>
      <c r="M17" s="139">
        <v>-2.3319883314517634E-2</v>
      </c>
      <c r="N17" s="134">
        <v>10267702</v>
      </c>
      <c r="O17" s="134">
        <v>1348195</v>
      </c>
      <c r="P17" s="139">
        <v>1</v>
      </c>
      <c r="Q17" s="139">
        <v>-8.2951322278060902E-3</v>
      </c>
      <c r="R17" s="134">
        <v>8538939</v>
      </c>
      <c r="S17" s="139">
        <v>1</v>
      </c>
      <c r="T17" s="139">
        <v>-4.1455036522406806E-2</v>
      </c>
      <c r="U17" s="134">
        <v>9887134</v>
      </c>
      <c r="V17" s="168">
        <v>-11277</v>
      </c>
      <c r="W17" s="168">
        <v>-148256</v>
      </c>
      <c r="X17" s="199">
        <v>-9.9071737063224918E-2</v>
      </c>
      <c r="Y17" s="134">
        <v>928444</v>
      </c>
      <c r="Z17" s="139">
        <v>1</v>
      </c>
      <c r="AA17" s="134">
        <v>8478852</v>
      </c>
      <c r="AB17" s="139">
        <v>1</v>
      </c>
      <c r="AC17" s="134">
        <v>9407296</v>
      </c>
      <c r="AD17" s="134">
        <v>832540</v>
      </c>
      <c r="AE17" s="139">
        <v>1</v>
      </c>
      <c r="AF17" s="139">
        <v>-0.10329540607726476</v>
      </c>
      <c r="AG17" s="134">
        <v>8321296</v>
      </c>
      <c r="AH17" s="139">
        <v>1</v>
      </c>
      <c r="AI17" s="139">
        <v>-1.8582232594695602E-2</v>
      </c>
      <c r="AJ17" s="134">
        <v>9153836</v>
      </c>
      <c r="AK17" s="134">
        <v>851842</v>
      </c>
      <c r="AL17" s="139">
        <v>1</v>
      </c>
      <c r="AM17" s="139">
        <v>2.3184471616979365E-2</v>
      </c>
      <c r="AN17" s="134">
        <v>7931315</v>
      </c>
      <c r="AO17" s="139">
        <v>1</v>
      </c>
      <c r="AP17" s="139">
        <v>-4.6865416156329498E-2</v>
      </c>
      <c r="AQ17" s="134">
        <v>8783157</v>
      </c>
      <c r="AR17" s="168">
        <v>19302</v>
      </c>
      <c r="AS17" s="168">
        <v>-76602</v>
      </c>
      <c r="AT17" s="199">
        <v>-8.2505783870648094E-2</v>
      </c>
      <c r="AU17" s="134">
        <v>568007</v>
      </c>
      <c r="AV17" s="139">
        <v>1</v>
      </c>
      <c r="AW17" s="134">
        <v>642077</v>
      </c>
      <c r="AX17" s="139">
        <v>1</v>
      </c>
      <c r="AY17" s="134">
        <v>1210084</v>
      </c>
      <c r="AZ17" s="134">
        <v>526932</v>
      </c>
      <c r="BA17" s="139">
        <v>1</v>
      </c>
      <c r="BB17" s="139">
        <v>-7.2314249648331802E-2</v>
      </c>
      <c r="BC17" s="134">
        <v>586934</v>
      </c>
      <c r="BD17" s="139">
        <v>1</v>
      </c>
      <c r="BE17" s="139">
        <v>-8.5882222848661455E-2</v>
      </c>
      <c r="BF17" s="134">
        <v>1113866</v>
      </c>
      <c r="BG17" s="134">
        <v>496353</v>
      </c>
      <c r="BH17" s="139">
        <v>1</v>
      </c>
      <c r="BI17" s="139">
        <v>-5.8032155951811618E-2</v>
      </c>
      <c r="BJ17" s="134">
        <v>607624</v>
      </c>
      <c r="BK17" s="139">
        <v>1</v>
      </c>
      <c r="BL17" s="139">
        <v>3.5250982222873442E-2</v>
      </c>
      <c r="BM17" s="134">
        <v>1103977</v>
      </c>
      <c r="BN17" s="168">
        <v>-30579</v>
      </c>
      <c r="BO17" s="136">
        <v>-71654</v>
      </c>
      <c r="BP17" s="202">
        <v>-0.12614985378701318</v>
      </c>
    </row>
    <row r="18" spans="1:68" x14ac:dyDescent="0.3">
      <c r="B18" s="190"/>
      <c r="C18" s="134"/>
      <c r="D18" s="139"/>
      <c r="E18" s="134"/>
      <c r="F18" s="139"/>
      <c r="G18" s="134"/>
      <c r="H18" s="134"/>
      <c r="I18" s="139"/>
      <c r="J18" s="137"/>
      <c r="K18" s="134"/>
      <c r="L18" s="139"/>
      <c r="M18" s="139"/>
      <c r="N18" s="134"/>
      <c r="O18" s="134"/>
      <c r="P18" s="139"/>
      <c r="Q18" s="137"/>
      <c r="R18" s="134"/>
      <c r="S18" s="139"/>
      <c r="T18" s="139"/>
      <c r="U18" s="134"/>
      <c r="V18" s="168"/>
      <c r="X18" s="199"/>
      <c r="AF18" s="137"/>
      <c r="AM18" s="137"/>
      <c r="AT18" s="199"/>
      <c r="BB18" s="137"/>
      <c r="BH18" s="137"/>
      <c r="BI18" s="137"/>
      <c r="BK18" s="137"/>
      <c r="BN18" s="168"/>
      <c r="BP18" s="202"/>
    </row>
    <row r="19" spans="1:68" x14ac:dyDescent="0.3">
      <c r="A19" s="377" t="s">
        <v>37</v>
      </c>
      <c r="B19" s="377"/>
      <c r="C19" s="134"/>
      <c r="D19" s="139"/>
      <c r="E19" s="134"/>
      <c r="F19" s="139"/>
      <c r="G19" s="134"/>
      <c r="H19" s="134"/>
      <c r="I19" s="139"/>
      <c r="J19" s="139"/>
      <c r="K19" s="134"/>
      <c r="L19" s="139"/>
      <c r="M19" s="139"/>
      <c r="N19" s="134"/>
      <c r="O19" s="134"/>
      <c r="P19" s="139"/>
      <c r="Q19" s="139"/>
      <c r="R19" s="134"/>
      <c r="S19" s="139"/>
      <c r="T19" s="139"/>
      <c r="U19" s="134"/>
      <c r="V19" s="168"/>
      <c r="X19" s="199"/>
      <c r="AT19" s="199"/>
      <c r="BN19" s="168"/>
      <c r="BP19" s="202"/>
    </row>
    <row r="20" spans="1:68" x14ac:dyDescent="0.3">
      <c r="A20" s="190" t="s">
        <v>38</v>
      </c>
      <c r="C20" s="134">
        <v>701932</v>
      </c>
      <c r="D20" s="139">
        <v>0.46906447321028222</v>
      </c>
      <c r="E20" s="134">
        <v>4193355</v>
      </c>
      <c r="F20" s="139">
        <v>0.45975086529014753</v>
      </c>
      <c r="G20" s="134">
        <v>4895287</v>
      </c>
      <c r="H20" s="134">
        <v>634992</v>
      </c>
      <c r="I20" s="139">
        <v>0.46708722209799097</v>
      </c>
      <c r="J20" s="139">
        <v>-9.5365363026617966E-2</v>
      </c>
      <c r="K20" s="134">
        <v>3988003</v>
      </c>
      <c r="L20" s="139">
        <v>0.44767624993966254</v>
      </c>
      <c r="M20" s="139">
        <v>-4.8970812153991253E-2</v>
      </c>
      <c r="N20" s="134">
        <v>4622995</v>
      </c>
      <c r="O20" s="134">
        <v>618934</v>
      </c>
      <c r="P20" s="139">
        <v>0.4590834411935959</v>
      </c>
      <c r="Q20" s="139">
        <v>-2.5288507571748935E-2</v>
      </c>
      <c r="R20" s="134">
        <v>3683031</v>
      </c>
      <c r="S20" s="139">
        <v>0.4313218539211956</v>
      </c>
      <c r="T20" s="139">
        <v>-7.6472359724904918E-2</v>
      </c>
      <c r="U20" s="134">
        <v>4301965</v>
      </c>
      <c r="V20" s="168">
        <v>-16058</v>
      </c>
      <c r="W20" s="168">
        <v>-82998</v>
      </c>
      <c r="X20" s="199">
        <v>-0.11824222289338568</v>
      </c>
      <c r="Y20" s="134">
        <v>463592</v>
      </c>
      <c r="Z20" s="139">
        <v>0.49932144534296091</v>
      </c>
      <c r="AA20" s="134">
        <v>3936232</v>
      </c>
      <c r="AB20" s="139">
        <v>0.46424114962733165</v>
      </c>
      <c r="AC20" s="134">
        <v>4399824</v>
      </c>
      <c r="AD20" s="134">
        <v>410533</v>
      </c>
      <c r="AE20" s="139">
        <v>0.49310903980589521</v>
      </c>
      <c r="AF20" s="139">
        <v>-0.11445193187112807</v>
      </c>
      <c r="AG20" s="134">
        <v>3754252</v>
      </c>
      <c r="AH20" s="139">
        <v>0.45116193439098912</v>
      </c>
      <c r="AI20" s="139">
        <v>-4.6232031038820884E-2</v>
      </c>
      <c r="AJ20" s="134">
        <v>4164785</v>
      </c>
      <c r="AK20" s="134">
        <v>413762</v>
      </c>
      <c r="AL20" s="139">
        <v>0.48572622622505113</v>
      </c>
      <c r="AM20" s="139">
        <v>7.8653847559148719E-3</v>
      </c>
      <c r="AN20" s="134">
        <v>3459575</v>
      </c>
      <c r="AO20" s="139">
        <v>0.43619185469244381</v>
      </c>
      <c r="AP20" s="139">
        <v>-7.8491534398862944E-2</v>
      </c>
      <c r="AQ20" s="134">
        <v>3873337</v>
      </c>
      <c r="AR20" s="168">
        <v>3229</v>
      </c>
      <c r="AS20" s="168">
        <v>-49830</v>
      </c>
      <c r="AT20" s="199">
        <v>-0.10748675559543737</v>
      </c>
      <c r="AU20" s="134">
        <v>238340</v>
      </c>
      <c r="AV20" s="139">
        <v>0.41960750483708825</v>
      </c>
      <c r="AW20" s="134">
        <v>257123</v>
      </c>
      <c r="AX20" s="139">
        <v>0.40045508560499754</v>
      </c>
      <c r="AY20" s="134">
        <v>495463</v>
      </c>
      <c r="AZ20" s="134">
        <v>224459</v>
      </c>
      <c r="BA20" s="139">
        <v>0.42597337037796146</v>
      </c>
      <c r="BB20" s="139">
        <v>-5.8240328941847781E-2</v>
      </c>
      <c r="BC20" s="134">
        <v>233751</v>
      </c>
      <c r="BD20" s="139">
        <v>0.39825772574088397</v>
      </c>
      <c r="BE20" s="139">
        <v>-9.0898130466741597E-2</v>
      </c>
      <c r="BF20" s="134">
        <v>458210</v>
      </c>
      <c r="BG20" s="134">
        <v>205172</v>
      </c>
      <c r="BH20" s="139">
        <v>0.4133590408439155</v>
      </c>
      <c r="BI20" s="139">
        <v>-8.5926605749825136E-2</v>
      </c>
      <c r="BJ20" s="134">
        <v>223456</v>
      </c>
      <c r="BK20" s="139">
        <v>0.36775374244598635</v>
      </c>
      <c r="BL20" s="139">
        <v>-4.4042592331155803E-2</v>
      </c>
      <c r="BM20" s="134">
        <v>428628</v>
      </c>
      <c r="BN20" s="168">
        <v>-19287</v>
      </c>
      <c r="BO20" s="136">
        <v>-33168</v>
      </c>
      <c r="BP20" s="202">
        <v>-0.13916254090794664</v>
      </c>
    </row>
    <row r="21" spans="1:68" x14ac:dyDescent="0.3">
      <c r="A21" s="190" t="s">
        <v>39</v>
      </c>
      <c r="C21" s="134">
        <v>78793</v>
      </c>
      <c r="D21" s="139">
        <v>5.2653244242544528E-2</v>
      </c>
      <c r="E21" s="134">
        <v>549183</v>
      </c>
      <c r="F21" s="139">
        <v>6.0211300844464417E-2</v>
      </c>
      <c r="G21" s="134">
        <v>627976</v>
      </c>
      <c r="H21" s="134">
        <v>76291</v>
      </c>
      <c r="I21" s="139">
        <v>5.6118110560570575E-2</v>
      </c>
      <c r="J21" s="139">
        <v>-3.1754089830314879E-2</v>
      </c>
      <c r="K21" s="134">
        <v>535213</v>
      </c>
      <c r="L21" s="139">
        <v>6.0080734332184957E-2</v>
      </c>
      <c r="M21" s="139">
        <v>-2.5437786675843937E-2</v>
      </c>
      <c r="N21" s="134">
        <v>611504</v>
      </c>
      <c r="O21" s="134">
        <v>72943</v>
      </c>
      <c r="P21" s="139">
        <v>5.4104191159290757E-2</v>
      </c>
      <c r="Q21" s="139">
        <v>-4.3884599756196671E-2</v>
      </c>
      <c r="R21" s="134">
        <v>507252</v>
      </c>
      <c r="S21" s="139">
        <v>5.9404570052555707E-2</v>
      </c>
      <c r="T21" s="139">
        <v>-5.2242751951092369E-2</v>
      </c>
      <c r="U21" s="134">
        <v>580195</v>
      </c>
      <c r="V21" s="168">
        <v>-3348</v>
      </c>
      <c r="W21" s="168">
        <v>-5850</v>
      </c>
      <c r="X21" s="199">
        <v>-7.4245174063685859E-2</v>
      </c>
      <c r="Y21" s="134">
        <v>60630</v>
      </c>
      <c r="Z21" s="139">
        <v>6.53028077083809E-2</v>
      </c>
      <c r="AA21" s="134">
        <v>526431</v>
      </c>
      <c r="AB21" s="139">
        <v>6.2087532604649782E-2</v>
      </c>
      <c r="AC21" s="134">
        <v>587061</v>
      </c>
      <c r="AD21" s="134">
        <v>59413</v>
      </c>
      <c r="AE21" s="139">
        <v>7.1363538088260028E-2</v>
      </c>
      <c r="AF21" s="139">
        <v>-2.0072571334322942E-2</v>
      </c>
      <c r="AG21" s="134">
        <v>514368</v>
      </c>
      <c r="AH21" s="139">
        <v>6.1813448289785633E-2</v>
      </c>
      <c r="AI21" s="139">
        <v>-2.2914683975677724E-2</v>
      </c>
      <c r="AJ21" s="134">
        <v>573781</v>
      </c>
      <c r="AK21" s="134">
        <v>57021</v>
      </c>
      <c r="AL21" s="139">
        <v>6.6938469810129103E-2</v>
      </c>
      <c r="AM21" s="139">
        <v>-4.0260549038089309E-2</v>
      </c>
      <c r="AN21" s="134">
        <v>484297</v>
      </c>
      <c r="AO21" s="139">
        <v>6.1061375068320954E-2</v>
      </c>
      <c r="AP21" s="139">
        <v>-5.8462034963294759E-2</v>
      </c>
      <c r="AQ21" s="134">
        <v>541318</v>
      </c>
      <c r="AR21" s="168">
        <v>-2392</v>
      </c>
      <c r="AS21" s="168">
        <v>-3609</v>
      </c>
      <c r="AT21" s="199">
        <v>-5.9524987629886193E-2</v>
      </c>
      <c r="AU21" s="134">
        <v>18163</v>
      </c>
      <c r="AV21" s="139">
        <v>3.1976718596777857E-2</v>
      </c>
      <c r="AW21" s="134">
        <v>22752</v>
      </c>
      <c r="AX21" s="139">
        <v>3.5435002343955628E-2</v>
      </c>
      <c r="AY21" s="134">
        <v>40915</v>
      </c>
      <c r="AZ21" s="134">
        <v>16878</v>
      </c>
      <c r="BA21" s="139">
        <v>3.2030698458245084E-2</v>
      </c>
      <c r="BB21" s="139">
        <v>-7.0748224412266691E-2</v>
      </c>
      <c r="BC21" s="134">
        <v>20845</v>
      </c>
      <c r="BD21" s="139">
        <v>3.5515066429956346E-2</v>
      </c>
      <c r="BE21" s="139">
        <v>-8.3816807313642758E-2</v>
      </c>
      <c r="BF21" s="134">
        <v>37723</v>
      </c>
      <c r="BG21" s="134">
        <v>15922</v>
      </c>
      <c r="BH21" s="139">
        <v>3.2077976762505719E-2</v>
      </c>
      <c r="BI21" s="139">
        <v>-5.6641782201682665E-2</v>
      </c>
      <c r="BJ21" s="134">
        <v>22955</v>
      </c>
      <c r="BK21" s="139">
        <v>3.7778297104788486E-2</v>
      </c>
      <c r="BL21" s="139">
        <v>0.10122331494363157</v>
      </c>
      <c r="BM21" s="134">
        <v>38877</v>
      </c>
      <c r="BN21" s="168">
        <v>-956</v>
      </c>
      <c r="BO21" s="136">
        <v>-2241</v>
      </c>
      <c r="BP21" s="202">
        <v>-0.12338270109563398</v>
      </c>
    </row>
    <row r="22" spans="1:68" x14ac:dyDescent="0.3">
      <c r="A22" s="190" t="s">
        <v>40</v>
      </c>
      <c r="C22" s="134">
        <v>219665</v>
      </c>
      <c r="D22" s="139">
        <v>0.14679063998754385</v>
      </c>
      <c r="E22" s="134">
        <v>993922</v>
      </c>
      <c r="F22" s="139">
        <v>0.10897157515424141</v>
      </c>
      <c r="G22" s="134">
        <v>1213587</v>
      </c>
      <c r="H22" s="134">
        <v>186633</v>
      </c>
      <c r="I22" s="139">
        <v>0.13728344533760165</v>
      </c>
      <c r="J22" s="139">
        <v>-0.15037443379691803</v>
      </c>
      <c r="K22" s="134">
        <v>962627</v>
      </c>
      <c r="L22" s="139">
        <v>0.10806041155201426</v>
      </c>
      <c r="M22" s="139">
        <v>-3.1486374182279897E-2</v>
      </c>
      <c r="N22" s="134">
        <v>1149260</v>
      </c>
      <c r="O22" s="134">
        <v>183208</v>
      </c>
      <c r="P22" s="139">
        <v>0.13589132135929891</v>
      </c>
      <c r="Q22" s="139">
        <v>-1.8351524114170591E-2</v>
      </c>
      <c r="R22" s="134">
        <v>890481</v>
      </c>
      <c r="S22" s="139">
        <v>0.10428473607786636</v>
      </c>
      <c r="T22" s="139">
        <v>-7.4946994007024523E-2</v>
      </c>
      <c r="U22" s="134">
        <v>1073689</v>
      </c>
      <c r="V22" s="168">
        <v>-3425</v>
      </c>
      <c r="W22" s="168">
        <v>-36457</v>
      </c>
      <c r="X22" s="199">
        <v>-0.16596635786310973</v>
      </c>
      <c r="Y22" s="134">
        <v>110700</v>
      </c>
      <c r="Z22" s="139">
        <v>0.11923174687972565</v>
      </c>
      <c r="AA22" s="134">
        <v>899063</v>
      </c>
      <c r="AB22" s="139">
        <v>0.10603593505347186</v>
      </c>
      <c r="AC22" s="134">
        <v>1009763</v>
      </c>
      <c r="AD22" s="134">
        <v>91826</v>
      </c>
      <c r="AE22" s="139">
        <v>0.11029620198428905</v>
      </c>
      <c r="AF22" s="139">
        <v>-0.17049683830171636</v>
      </c>
      <c r="AG22" s="134">
        <v>874646</v>
      </c>
      <c r="AH22" s="139">
        <v>0.10510934835150679</v>
      </c>
      <c r="AI22" s="139">
        <v>-2.7158274781633768E-2</v>
      </c>
      <c r="AJ22" s="134">
        <v>966472</v>
      </c>
      <c r="AK22" s="134">
        <v>92837</v>
      </c>
      <c r="AL22" s="139">
        <v>0.10898382563902695</v>
      </c>
      <c r="AM22" s="139">
        <v>1.1009953607910614E-2</v>
      </c>
      <c r="AN22" s="134">
        <v>800874</v>
      </c>
      <c r="AO22" s="139">
        <v>0.10097619373332165</v>
      </c>
      <c r="AP22" s="139">
        <v>-8.4344980712196704E-2</v>
      </c>
      <c r="AQ22" s="134">
        <v>893711</v>
      </c>
      <c r="AR22" s="168">
        <v>1011</v>
      </c>
      <c r="AS22" s="168">
        <v>-17863</v>
      </c>
      <c r="AT22" s="199">
        <v>-0.16136404697380308</v>
      </c>
      <c r="AU22" s="134">
        <v>108965</v>
      </c>
      <c r="AV22" s="139">
        <v>0.19183742453878208</v>
      </c>
      <c r="AW22" s="134">
        <v>94859</v>
      </c>
      <c r="AX22" s="139">
        <v>0.14773773239035193</v>
      </c>
      <c r="AY22" s="134">
        <v>203824</v>
      </c>
      <c r="AZ22" s="134">
        <v>94807</v>
      </c>
      <c r="BA22" s="139">
        <v>0.17992264656540122</v>
      </c>
      <c r="BB22" s="139">
        <v>-0.12993162942229156</v>
      </c>
      <c r="BC22" s="134">
        <v>87981</v>
      </c>
      <c r="BD22" s="139">
        <v>0.1498993072474929</v>
      </c>
      <c r="BE22" s="139">
        <v>-7.2507616567747915E-2</v>
      </c>
      <c r="BF22" s="134">
        <v>182788</v>
      </c>
      <c r="BG22" s="134">
        <v>90371</v>
      </c>
      <c r="BH22" s="139">
        <v>0.18207001871651829</v>
      </c>
      <c r="BI22" s="139">
        <v>-4.6789794002552551E-2</v>
      </c>
      <c r="BJ22" s="134">
        <v>89607</v>
      </c>
      <c r="BK22" s="139">
        <v>0.14747113346411597</v>
      </c>
      <c r="BL22" s="139">
        <v>1.84812629999659E-2</v>
      </c>
      <c r="BM22" s="134">
        <v>179978</v>
      </c>
      <c r="BN22" s="168">
        <v>-4436</v>
      </c>
      <c r="BO22" s="136">
        <v>-18594</v>
      </c>
      <c r="BP22" s="202">
        <v>-0.17064194924975909</v>
      </c>
    </row>
    <row r="23" spans="1:68" x14ac:dyDescent="0.3">
      <c r="A23" s="190" t="s">
        <v>264</v>
      </c>
      <c r="C23" s="134">
        <v>266441</v>
      </c>
      <c r="D23" s="139">
        <v>0.17804859631220801</v>
      </c>
      <c r="E23" s="134">
        <v>1530956</v>
      </c>
      <c r="F23" s="139">
        <v>0.1678508844877534</v>
      </c>
      <c r="G23" s="134">
        <v>1797397</v>
      </c>
      <c r="H23" s="134">
        <v>244202</v>
      </c>
      <c r="I23" s="139">
        <v>0.17963003283627763</v>
      </c>
      <c r="J23" s="139">
        <v>-8.3466883850458445E-2</v>
      </c>
      <c r="K23" s="134">
        <v>1493595</v>
      </c>
      <c r="L23" s="139">
        <v>0.16766462024442566</v>
      </c>
      <c r="M23" s="139">
        <v>-2.4403705919699849E-2</v>
      </c>
      <c r="N23" s="134">
        <v>1737797</v>
      </c>
      <c r="O23" s="134">
        <v>237183</v>
      </c>
      <c r="P23" s="139">
        <v>0.17592633113162415</v>
      </c>
      <c r="Q23" s="139">
        <v>-2.8742598340717931E-2</v>
      </c>
      <c r="R23" s="134">
        <v>1419423</v>
      </c>
      <c r="S23" s="139">
        <v>0.16622943435946785</v>
      </c>
      <c r="T23" s="139">
        <v>-4.9660048406696591E-2</v>
      </c>
      <c r="U23" s="134">
        <v>1656606</v>
      </c>
      <c r="V23" s="168">
        <v>-7019</v>
      </c>
      <c r="W23" s="168">
        <v>-29258</v>
      </c>
      <c r="X23" s="199">
        <v>-0.1098104270739113</v>
      </c>
      <c r="Y23" s="134">
        <v>172198</v>
      </c>
      <c r="Z23" s="139">
        <v>0.18546945211558263</v>
      </c>
      <c r="AA23" s="134">
        <v>1398756</v>
      </c>
      <c r="AB23" s="139">
        <v>0.16496997470884031</v>
      </c>
      <c r="AC23" s="134">
        <v>1570954</v>
      </c>
      <c r="AD23" s="134">
        <v>155793</v>
      </c>
      <c r="AE23" s="139">
        <v>0.18712974751963871</v>
      </c>
      <c r="AF23" s="139">
        <v>-9.5268237726338287E-2</v>
      </c>
      <c r="AG23" s="134">
        <v>1373534</v>
      </c>
      <c r="AH23" s="139">
        <v>0.16506250949371348</v>
      </c>
      <c r="AI23" s="139">
        <v>-1.8031736771817242E-2</v>
      </c>
      <c r="AJ23" s="134">
        <v>1529327</v>
      </c>
      <c r="AK23" s="134">
        <v>152777</v>
      </c>
      <c r="AL23" s="139">
        <v>0.17934898725350476</v>
      </c>
      <c r="AM23" s="139">
        <v>-1.9359021265397035E-2</v>
      </c>
      <c r="AN23" s="134">
        <v>1285464</v>
      </c>
      <c r="AO23" s="139">
        <v>0.16207451097327491</v>
      </c>
      <c r="AP23" s="139">
        <v>-6.4119271892796245E-2</v>
      </c>
      <c r="AQ23" s="134">
        <v>1438241</v>
      </c>
      <c r="AR23" s="168">
        <v>-3016</v>
      </c>
      <c r="AS23" s="168">
        <v>-19421</v>
      </c>
      <c r="AT23" s="199">
        <v>-0.11278295915167423</v>
      </c>
      <c r="AU23" s="134">
        <v>94243</v>
      </c>
      <c r="AV23" s="139">
        <v>0.16591872987480788</v>
      </c>
      <c r="AW23" s="134">
        <v>132200</v>
      </c>
      <c r="AX23" s="139">
        <v>0.20589430862653546</v>
      </c>
      <c r="AY23" s="134">
        <v>226443</v>
      </c>
      <c r="AZ23" s="134">
        <v>88409</v>
      </c>
      <c r="BA23" s="139">
        <v>0.16778066240046155</v>
      </c>
      <c r="BB23" s="139">
        <v>-6.1903801873879227E-2</v>
      </c>
      <c r="BC23" s="134">
        <v>120061</v>
      </c>
      <c r="BD23" s="139">
        <v>0.20455621926826525</v>
      </c>
      <c r="BE23" s="139">
        <v>-9.1822995461422086E-2</v>
      </c>
      <c r="BF23" s="134">
        <v>208470</v>
      </c>
      <c r="BG23" s="134">
        <v>84406</v>
      </c>
      <c r="BH23" s="139">
        <v>0.17005236192790213</v>
      </c>
      <c r="BI23" s="139">
        <v>-4.5278195658813018E-2</v>
      </c>
      <c r="BJ23" s="134">
        <v>133959</v>
      </c>
      <c r="BK23" s="139">
        <v>0.22046364198912485</v>
      </c>
      <c r="BL23" s="139">
        <v>0.11575782310658748</v>
      </c>
      <c r="BM23" s="134">
        <v>218365</v>
      </c>
      <c r="BN23" s="168">
        <v>-4003</v>
      </c>
      <c r="BO23" s="136">
        <v>-9837</v>
      </c>
      <c r="BP23" s="202">
        <v>-0.10437910507942234</v>
      </c>
    </row>
    <row r="24" spans="1:68" x14ac:dyDescent="0.3">
      <c r="A24" s="189" t="s">
        <v>121</v>
      </c>
      <c r="B24" s="207"/>
      <c r="C24" s="134">
        <v>13837</v>
      </c>
      <c r="D24" s="139">
        <v>9.2465439897464075E-3</v>
      </c>
      <c r="E24" s="134">
        <v>68852</v>
      </c>
      <c r="F24" s="139">
        <v>7.5487924530494646E-3</v>
      </c>
      <c r="G24" s="134">
        <v>82689</v>
      </c>
      <c r="H24" s="134">
        <v>12291</v>
      </c>
      <c r="I24" s="139">
        <v>9.0410100391916867E-3</v>
      </c>
      <c r="J24" s="139">
        <v>-0.11172942111729421</v>
      </c>
      <c r="K24" s="134">
        <v>63869</v>
      </c>
      <c r="L24" s="139">
        <v>7.1696622112361269E-3</v>
      </c>
      <c r="M24" s="139">
        <v>-7.2372625341311794E-2</v>
      </c>
      <c r="N24" s="134">
        <v>76160</v>
      </c>
      <c r="O24" s="134">
        <v>12171</v>
      </c>
      <c r="P24" s="139">
        <v>9.0276258256409489E-3</v>
      </c>
      <c r="Q24" s="139">
        <v>-9.7632413961435197E-3</v>
      </c>
      <c r="R24" s="134">
        <v>58758</v>
      </c>
      <c r="S24" s="139">
        <v>6.8811827792656672E-3</v>
      </c>
      <c r="T24" s="139">
        <v>-8.002317243106985E-2</v>
      </c>
      <c r="U24" s="134">
        <v>70929</v>
      </c>
      <c r="V24" s="168">
        <v>-120</v>
      </c>
      <c r="W24" s="168">
        <v>-1666</v>
      </c>
      <c r="X24" s="199">
        <v>-0.12040182120401821</v>
      </c>
      <c r="Y24" s="134">
        <v>7717</v>
      </c>
      <c r="Z24" s="139">
        <v>8.3117560132867467E-3</v>
      </c>
      <c r="AA24" s="134">
        <v>62074</v>
      </c>
      <c r="AB24" s="139">
        <v>7.3210382726340787E-3</v>
      </c>
      <c r="AC24" s="134">
        <v>69791</v>
      </c>
      <c r="AD24" s="134">
        <v>6612</v>
      </c>
      <c r="AE24" s="139">
        <v>7.9419607466307933E-3</v>
      </c>
      <c r="AF24" s="139">
        <v>-0.14319035894777762</v>
      </c>
      <c r="AG24" s="134">
        <v>57320</v>
      </c>
      <c r="AH24" s="139">
        <v>6.8883500839292339E-3</v>
      </c>
      <c r="AI24" s="139">
        <v>-7.6586010245835612E-2</v>
      </c>
      <c r="AJ24" s="134">
        <v>63932</v>
      </c>
      <c r="AK24" s="134">
        <v>6647</v>
      </c>
      <c r="AL24" s="139">
        <v>7.8030902444350013E-3</v>
      </c>
      <c r="AM24" s="139">
        <v>5.2934059286146402E-3</v>
      </c>
      <c r="AN24" s="134">
        <v>52185</v>
      </c>
      <c r="AO24" s="139">
        <v>6.5796151079612905E-3</v>
      </c>
      <c r="AP24" s="139">
        <v>-8.9584787159804599E-2</v>
      </c>
      <c r="AQ24" s="134">
        <v>58832</v>
      </c>
      <c r="AR24" s="168">
        <v>35</v>
      </c>
      <c r="AS24" s="168">
        <v>-1070</v>
      </c>
      <c r="AT24" s="199">
        <v>-0.13865491771413763</v>
      </c>
      <c r="AU24" s="134">
        <v>6120</v>
      </c>
      <c r="AV24" s="139">
        <v>1.0774515102806831E-2</v>
      </c>
      <c r="AW24" s="134">
        <v>6778</v>
      </c>
      <c r="AX24" s="139">
        <v>1.0556366292516318E-2</v>
      </c>
      <c r="AY24" s="134">
        <v>12898</v>
      </c>
      <c r="AZ24" s="134">
        <v>5679</v>
      </c>
      <c r="BA24" s="139">
        <v>1.0777481724397076E-2</v>
      </c>
      <c r="BB24" s="139">
        <v>-7.2058823529411759E-2</v>
      </c>
      <c r="BC24" s="134">
        <v>6549</v>
      </c>
      <c r="BD24" s="139">
        <v>1.1157983691522386E-2</v>
      </c>
      <c r="BE24" s="139">
        <v>-3.3785777515491298E-2</v>
      </c>
      <c r="BF24" s="134">
        <v>12228</v>
      </c>
      <c r="BG24" s="134">
        <v>5524</v>
      </c>
      <c r="BH24" s="139">
        <v>1.1129176211285114E-2</v>
      </c>
      <c r="BI24" s="139">
        <v>-2.7293537594646946E-2</v>
      </c>
      <c r="BJ24" s="134">
        <v>6573</v>
      </c>
      <c r="BK24" s="139">
        <v>1.081754506076126E-2</v>
      </c>
      <c r="BL24" s="139">
        <v>3.6646816307833257E-3</v>
      </c>
      <c r="BM24" s="134">
        <v>12097</v>
      </c>
      <c r="BN24" s="168">
        <v>-155</v>
      </c>
      <c r="BO24" s="136">
        <v>-596</v>
      </c>
      <c r="BP24" s="202">
        <v>-9.7385620915032681E-2</v>
      </c>
    </row>
    <row r="25" spans="1:68" x14ac:dyDescent="0.3">
      <c r="A25" s="137" t="s">
        <v>308</v>
      </c>
      <c r="B25" s="190"/>
      <c r="C25" s="134">
        <v>215783</v>
      </c>
      <c r="D25" s="173">
        <v>0.144196502257675</v>
      </c>
      <c r="E25" s="134">
        <v>1784661</v>
      </c>
      <c r="F25" s="139">
        <v>0.19566658177034379</v>
      </c>
      <c r="G25" s="134">
        <v>2000444</v>
      </c>
      <c r="H25" s="134">
        <v>205063</v>
      </c>
      <c r="I25" s="139">
        <v>0.15084017912836747</v>
      </c>
      <c r="J25" s="139">
        <v>-4.9679539166662803E-2</v>
      </c>
      <c r="K25" s="134">
        <v>1864923</v>
      </c>
      <c r="L25" s="139">
        <v>0.20934832172047646</v>
      </c>
      <c r="M25" s="139">
        <v>4.497324702002229E-2</v>
      </c>
      <c r="N25" s="134">
        <v>2069986</v>
      </c>
      <c r="O25" s="134">
        <v>223756</v>
      </c>
      <c r="P25" s="139">
        <v>0.16596708933054938</v>
      </c>
      <c r="Q25" s="139">
        <v>9.115735164315357E-2</v>
      </c>
      <c r="R25" s="134">
        <v>1979994</v>
      </c>
      <c r="S25" s="139">
        <v>0.23187822280964884</v>
      </c>
      <c r="T25" s="139">
        <v>6.1702815612226347E-2</v>
      </c>
      <c r="U25" s="134">
        <v>2203750</v>
      </c>
      <c r="V25" s="168">
        <v>18693</v>
      </c>
      <c r="W25" s="168">
        <v>7973</v>
      </c>
      <c r="X25" s="199">
        <v>3.6949157255205464E-2</v>
      </c>
      <c r="Y25" s="134">
        <v>113607</v>
      </c>
      <c r="Z25" s="173">
        <v>0.12236279194006316</v>
      </c>
      <c r="AA25" s="134">
        <v>1656296</v>
      </c>
      <c r="AB25" s="139">
        <v>0.19534436973307234</v>
      </c>
      <c r="AC25" s="134">
        <v>1769903</v>
      </c>
      <c r="AD25" s="134">
        <v>108363</v>
      </c>
      <c r="AE25" s="139">
        <v>0.13015951185528624</v>
      </c>
      <c r="AF25" s="139">
        <v>-4.6159127518550794E-2</v>
      </c>
      <c r="AG25" s="134">
        <v>1747176</v>
      </c>
      <c r="AH25" s="139">
        <v>0.20996440939007577</v>
      </c>
      <c r="AI25" s="139">
        <v>5.4869419475745883E-2</v>
      </c>
      <c r="AJ25" s="134">
        <v>1855539</v>
      </c>
      <c r="AK25" s="134">
        <v>128798</v>
      </c>
      <c r="AL25" s="139">
        <v>0.15119940082785305</v>
      </c>
      <c r="AM25" s="139">
        <v>0.18857912756199072</v>
      </c>
      <c r="AN25" s="134">
        <v>1848920</v>
      </c>
      <c r="AO25" s="139">
        <v>0.23311645042467738</v>
      </c>
      <c r="AP25" s="139">
        <v>5.8233400641950213E-2</v>
      </c>
      <c r="AQ25" s="134">
        <v>1977718</v>
      </c>
      <c r="AR25" s="168">
        <v>20435</v>
      </c>
      <c r="AS25" s="168">
        <v>15191</v>
      </c>
      <c r="AT25" s="199">
        <v>0.13371535204696894</v>
      </c>
      <c r="AU25" s="134">
        <v>102176</v>
      </c>
      <c r="AV25" s="173">
        <v>0.17988510704973706</v>
      </c>
      <c r="AW25" s="134">
        <v>128365</v>
      </c>
      <c r="AX25" s="139">
        <v>0.19992150474164314</v>
      </c>
      <c r="AY25" s="134">
        <v>230541</v>
      </c>
      <c r="AZ25" s="134">
        <v>96700</v>
      </c>
      <c r="BA25" s="139">
        <v>0.18351514047353359</v>
      </c>
      <c r="BB25" s="139">
        <v>-5.3593798935170689E-2</v>
      </c>
      <c r="BC25" s="134">
        <v>117747</v>
      </c>
      <c r="BD25" s="139">
        <v>0.20061369762187911</v>
      </c>
      <c r="BE25" s="139">
        <v>-8.2717251587270668E-2</v>
      </c>
      <c r="BF25" s="134">
        <v>214447</v>
      </c>
      <c r="BG25" s="134">
        <v>94958</v>
      </c>
      <c r="BH25" s="139">
        <v>0.19131142553787325</v>
      </c>
      <c r="BI25" s="139">
        <v>-1.8014477766287486E-2</v>
      </c>
      <c r="BJ25" s="134">
        <v>131074</v>
      </c>
      <c r="BK25" s="139">
        <v>0.21571563993522311</v>
      </c>
      <c r="BL25" s="139">
        <v>0.11318335074354335</v>
      </c>
      <c r="BM25" s="134">
        <v>226032</v>
      </c>
      <c r="BN25" s="168">
        <v>-1742</v>
      </c>
      <c r="BO25" s="168">
        <v>-7218</v>
      </c>
      <c r="BP25" s="199">
        <v>-7.0642812402129662E-2</v>
      </c>
    </row>
    <row r="26" spans="1:68" x14ac:dyDescent="0.3">
      <c r="A26" s="190" t="s">
        <v>18</v>
      </c>
      <c r="B26" s="137"/>
      <c r="C26" s="134">
        <v>1496451</v>
      </c>
      <c r="D26" s="139">
        <v>1</v>
      </c>
      <c r="E26" s="134">
        <v>9120929</v>
      </c>
      <c r="F26" s="139">
        <v>1</v>
      </c>
      <c r="G26" s="134">
        <v>10617380</v>
      </c>
      <c r="H26" s="134">
        <v>1359472</v>
      </c>
      <c r="I26" s="139">
        <v>1</v>
      </c>
      <c r="J26" s="139">
        <v>-9.1535907289981427E-2</v>
      </c>
      <c r="K26" s="134">
        <v>8908230</v>
      </c>
      <c r="L26" s="139">
        <v>1</v>
      </c>
      <c r="M26" s="139">
        <v>-2.3319883314517634E-2</v>
      </c>
      <c r="N26" s="134">
        <v>10267702</v>
      </c>
      <c r="O26" s="134">
        <v>1348195</v>
      </c>
      <c r="P26" s="139">
        <v>1</v>
      </c>
      <c r="Q26" s="139">
        <v>-8.2951322278060902E-3</v>
      </c>
      <c r="R26" s="134">
        <v>8538939</v>
      </c>
      <c r="S26" s="139">
        <v>1</v>
      </c>
      <c r="T26" s="139">
        <v>-4.1455036522406806E-2</v>
      </c>
      <c r="U26" s="134">
        <v>9887134</v>
      </c>
      <c r="V26" s="168">
        <v>-11277</v>
      </c>
      <c r="W26" s="168">
        <v>-148256</v>
      </c>
      <c r="X26" s="199">
        <v>-9.9071737063224918E-2</v>
      </c>
      <c r="Y26" s="134">
        <v>928444</v>
      </c>
      <c r="Z26" s="139">
        <v>1</v>
      </c>
      <c r="AA26" s="134">
        <v>8478852</v>
      </c>
      <c r="AB26" s="139">
        <v>1</v>
      </c>
      <c r="AC26" s="134">
        <v>9407296</v>
      </c>
      <c r="AD26" s="134">
        <v>832540</v>
      </c>
      <c r="AE26" s="139">
        <v>1</v>
      </c>
      <c r="AF26" s="139">
        <v>-0.10329540607726476</v>
      </c>
      <c r="AG26" s="134">
        <v>8321296</v>
      </c>
      <c r="AH26" s="139">
        <v>1</v>
      </c>
      <c r="AI26" s="139">
        <v>-1.8582232594695602E-2</v>
      </c>
      <c r="AJ26" s="134">
        <v>9153836</v>
      </c>
      <c r="AK26" s="134">
        <v>851842</v>
      </c>
      <c r="AL26" s="139">
        <v>1</v>
      </c>
      <c r="AM26" s="139">
        <v>2.3184471616979365E-2</v>
      </c>
      <c r="AN26" s="134">
        <v>7931315</v>
      </c>
      <c r="AO26" s="139">
        <v>1</v>
      </c>
      <c r="AP26" s="139">
        <v>-4.6865416156329498E-2</v>
      </c>
      <c r="AQ26" s="134">
        <v>8783157</v>
      </c>
      <c r="AR26" s="168">
        <v>19302</v>
      </c>
      <c r="AS26" s="168">
        <v>-76602</v>
      </c>
      <c r="AT26" s="199">
        <v>-8.2505783870648094E-2</v>
      </c>
      <c r="AU26" s="134">
        <v>568007</v>
      </c>
      <c r="AV26" s="139">
        <v>1</v>
      </c>
      <c r="AW26" s="134">
        <v>642077</v>
      </c>
      <c r="AX26" s="139">
        <v>1</v>
      </c>
      <c r="AY26" s="134">
        <v>1210084</v>
      </c>
      <c r="AZ26" s="134">
        <v>526932</v>
      </c>
      <c r="BA26" s="139">
        <v>1</v>
      </c>
      <c r="BB26" s="139">
        <v>-7.2314249648331802E-2</v>
      </c>
      <c r="BC26" s="134">
        <v>586934</v>
      </c>
      <c r="BD26" s="139">
        <v>1</v>
      </c>
      <c r="BE26" s="139">
        <v>-8.5882222848661455E-2</v>
      </c>
      <c r="BF26" s="134">
        <v>1113866</v>
      </c>
      <c r="BG26" s="134">
        <v>496353</v>
      </c>
      <c r="BH26" s="139">
        <v>1</v>
      </c>
      <c r="BI26" s="139">
        <v>-5.8032155951811618E-2</v>
      </c>
      <c r="BJ26" s="134">
        <v>607624</v>
      </c>
      <c r="BK26" s="139">
        <v>1</v>
      </c>
      <c r="BL26" s="139">
        <v>3.5250982222873442E-2</v>
      </c>
      <c r="BM26" s="134">
        <v>1103977</v>
      </c>
      <c r="BN26" s="168">
        <v>-30579</v>
      </c>
      <c r="BO26" s="136">
        <v>-71654</v>
      </c>
      <c r="BP26" s="202">
        <v>-0.12614985378701318</v>
      </c>
    </row>
    <row r="27" spans="1:68" x14ac:dyDescent="0.3">
      <c r="A27" s="193" t="s">
        <v>309</v>
      </c>
      <c r="B27" s="190"/>
      <c r="C27" s="134"/>
      <c r="D27" s="139"/>
      <c r="E27" s="134"/>
      <c r="F27" s="139"/>
      <c r="G27" s="134"/>
      <c r="H27" s="134"/>
      <c r="I27" s="139"/>
      <c r="J27" s="139"/>
      <c r="K27" s="134"/>
      <c r="L27" s="139"/>
      <c r="M27" s="139"/>
      <c r="N27" s="134"/>
      <c r="O27" s="134"/>
      <c r="P27" s="139"/>
      <c r="Q27" s="139"/>
      <c r="R27" s="134"/>
      <c r="S27" s="139"/>
      <c r="T27" s="139"/>
      <c r="U27" s="134"/>
      <c r="V27" s="168"/>
      <c r="X27" s="199"/>
      <c r="AT27" s="199"/>
      <c r="BN27" s="168"/>
      <c r="BP27" s="202"/>
    </row>
    <row r="28" spans="1:68" x14ac:dyDescent="0.3">
      <c r="B28" s="190"/>
      <c r="C28" s="134"/>
      <c r="D28" s="139"/>
      <c r="E28" s="134"/>
      <c r="F28" s="139"/>
      <c r="G28" s="134"/>
      <c r="H28" s="134"/>
      <c r="I28" s="139"/>
      <c r="J28" s="139"/>
      <c r="K28" s="134"/>
      <c r="L28" s="139"/>
      <c r="M28" s="139"/>
      <c r="N28" s="134"/>
      <c r="O28" s="134"/>
      <c r="P28" s="139"/>
      <c r="Q28" s="139"/>
      <c r="R28" s="134"/>
      <c r="S28" s="139"/>
      <c r="T28" s="139"/>
      <c r="U28" s="134"/>
      <c r="V28" s="168"/>
      <c r="X28" s="199"/>
      <c r="AT28" s="199"/>
      <c r="BN28" s="168"/>
      <c r="BP28" s="202"/>
    </row>
    <row r="29" spans="1:68" x14ac:dyDescent="0.3">
      <c r="A29" s="191" t="s">
        <v>283</v>
      </c>
      <c r="B29" s="137"/>
      <c r="C29" s="134"/>
      <c r="D29" s="139"/>
      <c r="E29" s="134"/>
      <c r="F29" s="139"/>
      <c r="G29" s="134"/>
      <c r="H29" s="134"/>
      <c r="I29" s="139"/>
      <c r="J29" s="139"/>
      <c r="K29" s="134"/>
      <c r="L29" s="139"/>
      <c r="M29" s="139"/>
      <c r="N29" s="134"/>
      <c r="O29" s="134"/>
      <c r="P29" s="139"/>
      <c r="Q29" s="139"/>
      <c r="R29" s="134"/>
      <c r="S29" s="139"/>
      <c r="T29" s="139"/>
      <c r="U29" s="134"/>
      <c r="V29" s="168"/>
      <c r="X29" s="199"/>
      <c r="AT29" s="199"/>
      <c r="BN29" s="168"/>
      <c r="BP29" s="202"/>
    </row>
    <row r="30" spans="1:68" ht="28.8" hidden="1" x14ac:dyDescent="0.3">
      <c r="A30" s="190" t="s">
        <v>263</v>
      </c>
      <c r="B30" s="137"/>
      <c r="C30" s="134">
        <v>126</v>
      </c>
      <c r="D30" s="139">
        <v>8.4199215343502726E-5</v>
      </c>
      <c r="E30" s="134">
        <v>229</v>
      </c>
      <c r="F30" s="139">
        <v>2.5107091613145986E-5</v>
      </c>
      <c r="G30" s="134">
        <v>355</v>
      </c>
      <c r="H30" s="134">
        <v>140</v>
      </c>
      <c r="I30" s="139">
        <v>1.0298115739051632E-4</v>
      </c>
      <c r="J30" s="139">
        <v>0.1111111111111111</v>
      </c>
      <c r="K30" s="134">
        <v>209</v>
      </c>
      <c r="L30" s="139">
        <v>2.3461450815706374E-5</v>
      </c>
      <c r="M30" s="139">
        <v>-8.7336244541484712E-2</v>
      </c>
      <c r="N30" s="134">
        <v>349</v>
      </c>
      <c r="O30" s="134">
        <v>66</v>
      </c>
      <c r="P30" s="139">
        <v>4.8954342658146634E-5</v>
      </c>
      <c r="Q30" s="139">
        <v>-0.52857142857142858</v>
      </c>
      <c r="R30" s="134">
        <v>80</v>
      </c>
      <c r="S30" s="139">
        <v>9.3688454736589646E-6</v>
      </c>
      <c r="T30" s="139">
        <v>-0.61722488038277512</v>
      </c>
      <c r="U30" s="134">
        <v>146</v>
      </c>
      <c r="V30" s="168">
        <v>-74</v>
      </c>
      <c r="W30" s="168">
        <v>-60</v>
      </c>
      <c r="X30" s="199">
        <v>-0.47619047619047616</v>
      </c>
      <c r="Y30" s="134">
        <v>87</v>
      </c>
      <c r="Z30" s="139">
        <v>9.3705166924445632E-5</v>
      </c>
      <c r="AA30" s="134">
        <v>203</v>
      </c>
      <c r="AB30" s="139">
        <v>2.3941920439229274E-5</v>
      </c>
      <c r="AC30" s="134">
        <v>290</v>
      </c>
      <c r="AD30" s="134">
        <v>90</v>
      </c>
      <c r="AE30" s="139">
        <v>1.0810291397410335E-4</v>
      </c>
      <c r="AF30" s="139">
        <v>3.4482758620689655E-2</v>
      </c>
      <c r="AG30" s="134">
        <v>192</v>
      </c>
      <c r="AH30" s="139">
        <v>2.3073328962219346E-5</v>
      </c>
      <c r="AI30" s="139">
        <v>-5.4187192118226604E-2</v>
      </c>
      <c r="AJ30" s="134">
        <v>282</v>
      </c>
      <c r="AK30" s="134">
        <v>55</v>
      </c>
      <c r="AL30" s="139">
        <v>6.4565964110715364E-5</v>
      </c>
      <c r="AM30" s="139">
        <v>-0.3888888888888889</v>
      </c>
      <c r="AN30" s="134">
        <v>78</v>
      </c>
      <c r="AO30" s="139">
        <v>9.8344347690137131E-6</v>
      </c>
      <c r="AP30" s="139">
        <v>-0.59375</v>
      </c>
      <c r="AQ30" s="134">
        <v>133</v>
      </c>
      <c r="AR30" s="168">
        <v>-35</v>
      </c>
      <c r="AS30" s="168">
        <v>-32</v>
      </c>
      <c r="AT30" s="199">
        <v>-0.36781609195402298</v>
      </c>
      <c r="AU30" s="134">
        <v>39</v>
      </c>
      <c r="AV30" s="139">
        <v>6.8661125655141578E-5</v>
      </c>
      <c r="AW30" s="134">
        <v>26</v>
      </c>
      <c r="AX30" s="139">
        <v>4.0493585660286848E-5</v>
      </c>
      <c r="AY30" s="134">
        <v>65</v>
      </c>
      <c r="AZ30" s="134">
        <v>50</v>
      </c>
      <c r="BA30" s="139">
        <v>9.4888904071113535E-5</v>
      </c>
      <c r="BB30" s="139">
        <v>0.28205128205128205</v>
      </c>
      <c r="BC30" s="134">
        <v>17</v>
      </c>
      <c r="BD30" s="139">
        <v>2.8964074325222256E-5</v>
      </c>
      <c r="BE30" s="139">
        <v>-0.34615384615384615</v>
      </c>
      <c r="BF30" s="134">
        <v>67</v>
      </c>
      <c r="BG30" s="134">
        <v>11</v>
      </c>
      <c r="BH30" s="139">
        <v>2.2161647053609024E-5</v>
      </c>
      <c r="BI30" s="139">
        <v>-0.78</v>
      </c>
      <c r="BJ30" s="134">
        <v>2</v>
      </c>
      <c r="BK30" s="139">
        <v>3.2915092228088423E-6</v>
      </c>
      <c r="BL30" s="139">
        <v>-0.88235294117647056</v>
      </c>
      <c r="BM30" s="134">
        <v>13</v>
      </c>
      <c r="BN30" s="168">
        <v>-39</v>
      </c>
      <c r="BO30" s="136">
        <v>-28</v>
      </c>
      <c r="BP30" s="202">
        <v>-0.71794871794871795</v>
      </c>
    </row>
    <row r="31" spans="1:68" x14ac:dyDescent="0.3">
      <c r="A31" s="190" t="s">
        <v>32</v>
      </c>
      <c r="B31" s="137"/>
      <c r="C31" s="134">
        <v>510890</v>
      </c>
      <c r="D31" s="139">
        <v>0.34140108830827071</v>
      </c>
      <c r="E31" s="134">
        <v>3541238</v>
      </c>
      <c r="F31" s="139">
        <v>0.38825409122250593</v>
      </c>
      <c r="G31" s="134">
        <v>4052128</v>
      </c>
      <c r="H31" s="134">
        <v>466411</v>
      </c>
      <c r="I31" s="139">
        <v>0.34308246142620075</v>
      </c>
      <c r="J31" s="139">
        <v>-8.7061794123979727E-2</v>
      </c>
      <c r="K31" s="134">
        <v>3505665</v>
      </c>
      <c r="L31" s="139">
        <v>0.39353103815236024</v>
      </c>
      <c r="M31" s="139">
        <v>-1.0045357019211925E-2</v>
      </c>
      <c r="N31" s="134">
        <v>3972076</v>
      </c>
      <c r="O31" s="134">
        <v>529981</v>
      </c>
      <c r="P31" s="139">
        <v>0.39310411327738198</v>
      </c>
      <c r="Q31" s="139">
        <v>0.13629609936300816</v>
      </c>
      <c r="R31" s="134">
        <v>3358319</v>
      </c>
      <c r="S31" s="139">
        <v>0.39329464702816125</v>
      </c>
      <c r="T31" s="139">
        <v>-4.2030827246756323E-2</v>
      </c>
      <c r="U31" s="134">
        <v>3888300</v>
      </c>
      <c r="V31" s="168">
        <v>63570</v>
      </c>
      <c r="W31" s="168">
        <v>19091</v>
      </c>
      <c r="X31" s="199">
        <v>3.736812229638474E-2</v>
      </c>
      <c r="Y31" s="134">
        <v>447078</v>
      </c>
      <c r="Z31" s="139">
        <v>0.48153469676146327</v>
      </c>
      <c r="AA31" s="134">
        <v>3440843</v>
      </c>
      <c r="AB31" s="139">
        <v>0.40581472586147277</v>
      </c>
      <c r="AC31" s="134">
        <v>3887921</v>
      </c>
      <c r="AD31" s="134">
        <v>411966</v>
      </c>
      <c r="AE31" s="139">
        <v>0.49483027842506067</v>
      </c>
      <c r="AF31" s="139">
        <v>-7.8536631191872555E-2</v>
      </c>
      <c r="AG31" s="134">
        <v>3418389</v>
      </c>
      <c r="AH31" s="139">
        <v>0.41080007248870848</v>
      </c>
      <c r="AI31" s="139">
        <v>-6.5257263990248903E-3</v>
      </c>
      <c r="AJ31" s="134">
        <v>3830355</v>
      </c>
      <c r="AK31" s="134">
        <v>465461</v>
      </c>
      <c r="AL31" s="139">
        <v>0.54641705856250333</v>
      </c>
      <c r="AM31" s="139">
        <v>0.12985294902977429</v>
      </c>
      <c r="AN31" s="134">
        <v>3257716</v>
      </c>
      <c r="AO31" s="139">
        <v>0.41074096792272152</v>
      </c>
      <c r="AP31" s="139">
        <v>-4.7002550031608456E-2</v>
      </c>
      <c r="AQ31" s="134">
        <v>3723177</v>
      </c>
      <c r="AR31" s="168">
        <v>53495</v>
      </c>
      <c r="AS31" s="168">
        <v>18383</v>
      </c>
      <c r="AT31" s="199">
        <v>4.1118104670773335E-2</v>
      </c>
      <c r="AU31" s="134">
        <v>63812</v>
      </c>
      <c r="AV31" s="139">
        <v>0.11234368590527934</v>
      </c>
      <c r="AW31" s="134">
        <v>100395</v>
      </c>
      <c r="AX31" s="139">
        <v>0.1563597512447884</v>
      </c>
      <c r="AY31" s="134">
        <v>164207</v>
      </c>
      <c r="AZ31" s="134">
        <v>54445</v>
      </c>
      <c r="BA31" s="139">
        <v>0.10332452764303554</v>
      </c>
      <c r="BB31" s="139">
        <v>-0.14679057230614931</v>
      </c>
      <c r="BC31" s="134">
        <v>87276</v>
      </c>
      <c r="BD31" s="139">
        <v>0.14869815004753514</v>
      </c>
      <c r="BE31" s="139">
        <v>-0.13067383833856266</v>
      </c>
      <c r="BF31" s="134">
        <v>141721</v>
      </c>
      <c r="BG31" s="134">
        <v>64520</v>
      </c>
      <c r="BH31" s="139">
        <v>0.12998813344535037</v>
      </c>
      <c r="BI31" s="139">
        <v>0.18504913215171273</v>
      </c>
      <c r="BJ31" s="134">
        <v>100603</v>
      </c>
      <c r="BK31" s="139">
        <v>0.16556785117111897</v>
      </c>
      <c r="BL31" s="139">
        <v>0.15269948210275447</v>
      </c>
      <c r="BM31" s="134">
        <v>165123</v>
      </c>
      <c r="BN31" s="168">
        <v>10075</v>
      </c>
      <c r="BO31" s="136">
        <v>708</v>
      </c>
      <c r="BP31" s="202">
        <v>1.1095091832257256E-2</v>
      </c>
    </row>
    <row r="32" spans="1:68" x14ac:dyDescent="0.3">
      <c r="A32" s="190" t="s">
        <v>33</v>
      </c>
      <c r="B32" s="137"/>
      <c r="C32" s="134">
        <v>442540</v>
      </c>
      <c r="D32" s="139">
        <v>0.29572635522312457</v>
      </c>
      <c r="E32" s="134">
        <v>3072599</v>
      </c>
      <c r="F32" s="139">
        <v>0.3368734697967718</v>
      </c>
      <c r="G32" s="134">
        <v>3515139</v>
      </c>
      <c r="H32" s="134">
        <v>389135</v>
      </c>
      <c r="I32" s="139">
        <v>0.28623980486541833</v>
      </c>
      <c r="J32" s="139">
        <v>-0.12067835675871108</v>
      </c>
      <c r="K32" s="134">
        <v>2987557</v>
      </c>
      <c r="L32" s="139">
        <v>0.33537043834746072</v>
      </c>
      <c r="M32" s="139">
        <v>-2.7677545947258332E-2</v>
      </c>
      <c r="N32" s="134">
        <v>3376692</v>
      </c>
      <c r="O32" s="134">
        <v>359762</v>
      </c>
      <c r="P32" s="139">
        <v>0.26684715489969923</v>
      </c>
      <c r="Q32" s="139">
        <v>-7.5482801598416999E-2</v>
      </c>
      <c r="R32" s="134">
        <v>2900942</v>
      </c>
      <c r="S32" s="139">
        <v>0.33973096657558977</v>
      </c>
      <c r="T32" s="139">
        <v>-2.899191546805634E-2</v>
      </c>
      <c r="U32" s="134">
        <v>3260704</v>
      </c>
      <c r="V32" s="168">
        <v>-29373</v>
      </c>
      <c r="W32" s="168">
        <v>-82778</v>
      </c>
      <c r="X32" s="199">
        <v>-0.18705201789668729</v>
      </c>
      <c r="Y32" s="134">
        <v>291431</v>
      </c>
      <c r="Z32" s="139">
        <v>0.31389184485009325</v>
      </c>
      <c r="AA32" s="134">
        <v>2873563</v>
      </c>
      <c r="AB32" s="139">
        <v>0.33890944198577827</v>
      </c>
      <c r="AC32" s="134">
        <v>3164994</v>
      </c>
      <c r="AD32" s="134">
        <v>254629</v>
      </c>
      <c r="AE32" s="139">
        <v>0.30584596535902181</v>
      </c>
      <c r="AF32" s="139">
        <v>-0.12628032021301783</v>
      </c>
      <c r="AG32" s="134">
        <v>2810603</v>
      </c>
      <c r="AH32" s="139">
        <v>0.3377602479229197</v>
      </c>
      <c r="AI32" s="139">
        <v>-2.1910081665166208E-2</v>
      </c>
      <c r="AJ32" s="134">
        <v>3065232</v>
      </c>
      <c r="AK32" s="134">
        <v>231128</v>
      </c>
      <c r="AL32" s="139">
        <v>0.27132731187238945</v>
      </c>
      <c r="AM32" s="139">
        <v>-9.2295064584159703E-2</v>
      </c>
      <c r="AN32" s="134">
        <v>2700588</v>
      </c>
      <c r="AO32" s="139">
        <v>0.34049687851257959</v>
      </c>
      <c r="AP32" s="139">
        <v>-3.9142845859055871E-2</v>
      </c>
      <c r="AQ32" s="134">
        <v>2931716</v>
      </c>
      <c r="AR32" s="168">
        <v>-23501</v>
      </c>
      <c r="AS32" s="168">
        <v>-60303</v>
      </c>
      <c r="AT32" s="199">
        <v>-0.20692033448740868</v>
      </c>
      <c r="AU32" s="134">
        <v>151109</v>
      </c>
      <c r="AV32" s="139">
        <v>0.26603369324673815</v>
      </c>
      <c r="AW32" s="134">
        <v>199036</v>
      </c>
      <c r="AX32" s="139">
        <v>0.30998774290310976</v>
      </c>
      <c r="AY32" s="134">
        <v>350145</v>
      </c>
      <c r="AZ32" s="134">
        <v>134506</v>
      </c>
      <c r="BA32" s="139">
        <v>0.25526253861978393</v>
      </c>
      <c r="BB32" s="139">
        <v>-0.10987432912665691</v>
      </c>
      <c r="BC32" s="134">
        <v>176954</v>
      </c>
      <c r="BD32" s="139">
        <v>0.30148875342031645</v>
      </c>
      <c r="BE32" s="139">
        <v>-0.11094475371289617</v>
      </c>
      <c r="BF32" s="134">
        <v>311460</v>
      </c>
      <c r="BG32" s="134">
        <v>128634</v>
      </c>
      <c r="BH32" s="139">
        <v>0.25915830064490392</v>
      </c>
      <c r="BI32" s="139">
        <v>-4.3656045083490698E-2</v>
      </c>
      <c r="BJ32" s="134">
        <v>200354</v>
      </c>
      <c r="BK32" s="139">
        <v>0.32973351941332141</v>
      </c>
      <c r="BL32" s="139">
        <v>0.13223775670513241</v>
      </c>
      <c r="BM32" s="134">
        <v>328988</v>
      </c>
      <c r="BN32" s="168">
        <v>-5872</v>
      </c>
      <c r="BO32" s="136">
        <v>-22475</v>
      </c>
      <c r="BP32" s="202">
        <v>-0.14873369554427598</v>
      </c>
    </row>
    <row r="33" spans="1:68" x14ac:dyDescent="0.3">
      <c r="A33" s="190" t="s">
        <v>34</v>
      </c>
      <c r="B33" s="137"/>
      <c r="C33" s="134">
        <v>221776</v>
      </c>
      <c r="D33" s="139">
        <v>0.14820131096841793</v>
      </c>
      <c r="E33" s="134">
        <v>978545</v>
      </c>
      <c r="F33" s="139">
        <v>0.10728567232570278</v>
      </c>
      <c r="G33" s="134">
        <v>1200321</v>
      </c>
      <c r="H33" s="134">
        <v>201760</v>
      </c>
      <c r="I33" s="139">
        <v>0.14841055939364695</v>
      </c>
      <c r="J33" s="139">
        <v>-9.0253228482793449E-2</v>
      </c>
      <c r="K33" s="134">
        <v>943310</v>
      </c>
      <c r="L33" s="139">
        <v>0.10589196731561713</v>
      </c>
      <c r="M33" s="139">
        <v>-3.600754180952332E-2</v>
      </c>
      <c r="N33" s="134">
        <v>1145070</v>
      </c>
      <c r="O33" s="134">
        <v>173931</v>
      </c>
      <c r="P33" s="139">
        <v>0.12901026928597123</v>
      </c>
      <c r="Q33" s="139">
        <v>-0.13793120539254561</v>
      </c>
      <c r="R33" s="134">
        <v>865517</v>
      </c>
      <c r="S33" s="139">
        <v>0.10136118784781106</v>
      </c>
      <c r="T33" s="139">
        <v>-8.2468117585947354E-2</v>
      </c>
      <c r="U33" s="134">
        <v>1039448</v>
      </c>
      <c r="V33" s="168">
        <v>-27829</v>
      </c>
      <c r="W33" s="168">
        <v>-47845</v>
      </c>
      <c r="X33" s="199">
        <v>-0.21573569728013853</v>
      </c>
      <c r="Y33" s="134">
        <v>89060</v>
      </c>
      <c r="Z33" s="139">
        <v>9.5923932945875034E-2</v>
      </c>
      <c r="AA33" s="134">
        <v>849347</v>
      </c>
      <c r="AB33" s="139">
        <v>0.1001724054152614</v>
      </c>
      <c r="AC33" s="134">
        <v>938407</v>
      </c>
      <c r="AD33" s="134">
        <v>77143</v>
      </c>
      <c r="AE33" s="139">
        <v>9.2659812141158385E-2</v>
      </c>
      <c r="AF33" s="139">
        <v>-0.13380866831349653</v>
      </c>
      <c r="AG33" s="134">
        <v>820470</v>
      </c>
      <c r="AH33" s="139">
        <v>9.8598824029333898E-2</v>
      </c>
      <c r="AI33" s="139">
        <v>-3.3999060454678709E-2</v>
      </c>
      <c r="AJ33" s="134">
        <v>897613</v>
      </c>
      <c r="AK33" s="134">
        <v>68662</v>
      </c>
      <c r="AL33" s="139">
        <v>8.0604149595817062E-2</v>
      </c>
      <c r="AM33" s="139">
        <v>-0.10993868529873092</v>
      </c>
      <c r="AN33" s="134">
        <v>752660</v>
      </c>
      <c r="AO33" s="139">
        <v>9.4897252221100792E-2</v>
      </c>
      <c r="AP33" s="139">
        <v>-8.2647750679488582E-2</v>
      </c>
      <c r="AQ33" s="134">
        <v>821322</v>
      </c>
      <c r="AR33" s="168">
        <v>-8481</v>
      </c>
      <c r="AS33" s="168">
        <v>-20398</v>
      </c>
      <c r="AT33" s="199">
        <v>-0.22903660453626767</v>
      </c>
      <c r="AU33" s="134">
        <v>132716</v>
      </c>
      <c r="AV33" s="139">
        <v>0.23365205006276332</v>
      </c>
      <c r="AW33" s="134">
        <v>129198</v>
      </c>
      <c r="AX33" s="139">
        <v>0.20121885692837463</v>
      </c>
      <c r="AY33" s="134">
        <v>261914</v>
      </c>
      <c r="AZ33" s="134">
        <v>124617</v>
      </c>
      <c r="BA33" s="139">
        <v>0.23649541117259912</v>
      </c>
      <c r="BB33" s="139">
        <v>-6.1025045962807799E-2</v>
      </c>
      <c r="BC33" s="134">
        <v>122840</v>
      </c>
      <c r="BD33" s="139">
        <v>0.20929099353590011</v>
      </c>
      <c r="BE33" s="139">
        <v>-4.9211288100434993E-2</v>
      </c>
      <c r="BF33" s="134">
        <v>247457</v>
      </c>
      <c r="BG33" s="134">
        <v>105269</v>
      </c>
      <c r="BH33" s="139">
        <v>0.21208494760785168</v>
      </c>
      <c r="BI33" s="139">
        <v>-0.15525971576911657</v>
      </c>
      <c r="BJ33" s="134">
        <v>112857</v>
      </c>
      <c r="BK33" s="139">
        <v>0.18573492817926876</v>
      </c>
      <c r="BL33" s="139">
        <v>-8.1268316509280361E-2</v>
      </c>
      <c r="BM33" s="134">
        <v>218126</v>
      </c>
      <c r="BN33" s="168">
        <v>-19348</v>
      </c>
      <c r="BO33" s="136">
        <v>-27447</v>
      </c>
      <c r="BP33" s="202">
        <v>-0.20681003044094157</v>
      </c>
    </row>
    <row r="34" spans="1:68" x14ac:dyDescent="0.3">
      <c r="A34" s="190" t="s">
        <v>73</v>
      </c>
      <c r="B34" s="137"/>
      <c r="C34" s="134">
        <v>320760</v>
      </c>
      <c r="D34" s="139">
        <v>0.21434714534588836</v>
      </c>
      <c r="E34" s="134">
        <v>1526715</v>
      </c>
      <c r="F34" s="139">
        <v>0.1673859099221143</v>
      </c>
      <c r="G34" s="134">
        <v>1847475</v>
      </c>
      <c r="H34" s="134">
        <v>301546</v>
      </c>
      <c r="I34" s="139">
        <v>0.22181111490343311</v>
      </c>
      <c r="J34" s="139">
        <v>-5.9901483975558049E-2</v>
      </c>
      <c r="K34" s="134">
        <v>1469749</v>
      </c>
      <c r="L34" s="139">
        <v>0.16498776973652454</v>
      </c>
      <c r="M34" s="139">
        <v>-3.7312792498927438E-2</v>
      </c>
      <c r="N34" s="134">
        <v>1771295</v>
      </c>
      <c r="O34" s="134">
        <v>284289</v>
      </c>
      <c r="P34" s="139">
        <v>0.21086638060517951</v>
      </c>
      <c r="Q34" s="139">
        <v>-5.7228416228369799E-2</v>
      </c>
      <c r="R34" s="134">
        <v>1412964</v>
      </c>
      <c r="S34" s="139">
        <v>0.16547301719803831</v>
      </c>
      <c r="T34" s="139">
        <v>-3.8635848706139619E-2</v>
      </c>
      <c r="U34" s="134">
        <v>1697253</v>
      </c>
      <c r="V34" s="168">
        <v>-17257</v>
      </c>
      <c r="W34" s="168">
        <v>-36471</v>
      </c>
      <c r="X34" s="199">
        <v>-0.11370183314627759</v>
      </c>
      <c r="Y34" s="134">
        <v>100649</v>
      </c>
      <c r="Z34" s="139">
        <v>0.1084061074227417</v>
      </c>
      <c r="AA34" s="134">
        <v>1313495</v>
      </c>
      <c r="AB34" s="139">
        <v>0.15491425018386923</v>
      </c>
      <c r="AC34" s="134">
        <v>1414144</v>
      </c>
      <c r="AD34" s="134">
        <v>88502</v>
      </c>
      <c r="AE34" s="139">
        <v>0.10630360102817883</v>
      </c>
      <c r="AF34" s="139">
        <v>-0.12068674303768542</v>
      </c>
      <c r="AG34" s="134">
        <v>1270064</v>
      </c>
      <c r="AH34" s="139">
        <v>0.15262814830766747</v>
      </c>
      <c r="AI34" s="139">
        <v>-3.3065219129117356E-2</v>
      </c>
      <c r="AJ34" s="134">
        <v>1358566</v>
      </c>
      <c r="AK34" s="134">
        <v>86461</v>
      </c>
      <c r="AL34" s="139">
        <v>0.10149886950866475</v>
      </c>
      <c r="AM34" s="139">
        <v>-2.3061625725972295E-2</v>
      </c>
      <c r="AN34" s="134">
        <v>1219244</v>
      </c>
      <c r="AO34" s="139">
        <v>0.15372532801937636</v>
      </c>
      <c r="AP34" s="139">
        <v>-4.0013731591478856E-2</v>
      </c>
      <c r="AQ34" s="134">
        <v>1305705</v>
      </c>
      <c r="AR34" s="168">
        <v>-2041</v>
      </c>
      <c r="AS34" s="168">
        <v>-14188</v>
      </c>
      <c r="AT34" s="199">
        <v>-0.14096513626563603</v>
      </c>
      <c r="AU34" s="134">
        <v>220111</v>
      </c>
      <c r="AV34" s="139">
        <v>0.38751459048920173</v>
      </c>
      <c r="AW34" s="134">
        <v>213220</v>
      </c>
      <c r="AX34" s="139">
        <v>0.33207855132639857</v>
      </c>
      <c r="AY34" s="134">
        <v>433331</v>
      </c>
      <c r="AZ34" s="134">
        <v>213044</v>
      </c>
      <c r="BA34" s="139">
        <v>0.40431023357852625</v>
      </c>
      <c r="BB34" s="139">
        <v>-3.2106528069928357E-2</v>
      </c>
      <c r="BC34" s="134">
        <v>199685</v>
      </c>
      <c r="BD34" s="139">
        <v>0.34021712833129447</v>
      </c>
      <c r="BE34" s="139">
        <v>-6.3479035737735667E-2</v>
      </c>
      <c r="BF34" s="134">
        <v>412729</v>
      </c>
      <c r="BG34" s="134">
        <v>197828</v>
      </c>
      <c r="BH34" s="139">
        <v>0.39856311939285144</v>
      </c>
      <c r="BI34" s="139">
        <v>-7.1421865905634513E-2</v>
      </c>
      <c r="BJ34" s="134">
        <v>193720</v>
      </c>
      <c r="BK34" s="139">
        <v>0.31881558332126447</v>
      </c>
      <c r="BL34" s="139">
        <v>-2.9872048476350253E-2</v>
      </c>
      <c r="BM34" s="134">
        <v>391548</v>
      </c>
      <c r="BN34" s="168">
        <v>-15216</v>
      </c>
      <c r="BO34" s="136">
        <v>-22283</v>
      </c>
      <c r="BP34" s="202">
        <v>-0.10123528583305695</v>
      </c>
    </row>
    <row r="35" spans="1:68" x14ac:dyDescent="0.3">
      <c r="A35" s="190" t="s">
        <v>36</v>
      </c>
      <c r="B35" s="137"/>
      <c r="C35" s="134">
        <v>359</v>
      </c>
      <c r="D35" s="139">
        <v>2.3990093895490062E-4</v>
      </c>
      <c r="E35" s="134">
        <v>1603</v>
      </c>
      <c r="F35" s="139">
        <v>1.757496412920219E-4</v>
      </c>
      <c r="G35" s="134">
        <v>1962</v>
      </c>
      <c r="H35" s="134">
        <v>480</v>
      </c>
      <c r="I35" s="139">
        <v>3.5307825391034164E-4</v>
      </c>
      <c r="J35" s="139">
        <v>0.3370473537604457</v>
      </c>
      <c r="K35" s="134">
        <v>1740</v>
      </c>
      <c r="L35" s="139">
        <v>1.9532499722167029E-4</v>
      </c>
      <c r="M35" s="139">
        <v>8.5464753587024322E-2</v>
      </c>
      <c r="N35" s="134">
        <v>2220</v>
      </c>
      <c r="O35" s="134">
        <v>166</v>
      </c>
      <c r="P35" s="139">
        <v>1.2312758910988395E-4</v>
      </c>
      <c r="Q35" s="139">
        <v>-0.65416666666666667</v>
      </c>
      <c r="R35" s="134">
        <v>1117</v>
      </c>
      <c r="S35" s="139">
        <v>1.3081250492596327E-4</v>
      </c>
      <c r="T35" s="139">
        <v>-0.35804597701149427</v>
      </c>
      <c r="U35" s="134">
        <v>1283</v>
      </c>
      <c r="V35" s="168">
        <v>-314</v>
      </c>
      <c r="W35" s="168">
        <v>-193</v>
      </c>
      <c r="X35" s="199">
        <v>-0.53760445682451252</v>
      </c>
      <c r="Y35" s="134">
        <v>139</v>
      </c>
      <c r="Z35" s="139">
        <v>1.4971285290227521E-4</v>
      </c>
      <c r="AA35" s="134">
        <v>1401</v>
      </c>
      <c r="AB35" s="139">
        <v>1.6523463317911433E-4</v>
      </c>
      <c r="AC35" s="134">
        <v>1540</v>
      </c>
      <c r="AD35" s="134">
        <v>210</v>
      </c>
      <c r="AE35" s="139">
        <v>2.5224013260624113E-4</v>
      </c>
      <c r="AF35" s="139">
        <v>0.51079136690647486</v>
      </c>
      <c r="AG35" s="134">
        <v>1578</v>
      </c>
      <c r="AH35" s="139">
        <v>1.8963392240824026E-4</v>
      </c>
      <c r="AI35" s="139">
        <v>0.12633832976445397</v>
      </c>
      <c r="AJ35" s="134">
        <v>1788</v>
      </c>
      <c r="AK35" s="134">
        <v>75</v>
      </c>
      <c r="AL35" s="139">
        <v>8.8044496514611868E-5</v>
      </c>
      <c r="AM35" s="139">
        <v>-0.6428571428571429</v>
      </c>
      <c r="AN35" s="134">
        <v>1029</v>
      </c>
      <c r="AO35" s="139">
        <v>1.2973888945275782E-4</v>
      </c>
      <c r="AP35" s="139">
        <v>-0.34790874524714827</v>
      </c>
      <c r="AQ35" s="134">
        <v>1104</v>
      </c>
      <c r="AR35" s="168">
        <v>-135</v>
      </c>
      <c r="AS35" s="168">
        <v>-64</v>
      </c>
      <c r="AT35" s="199">
        <v>-0.46043165467625902</v>
      </c>
      <c r="AU35" s="134">
        <v>220</v>
      </c>
      <c r="AV35" s="139">
        <v>3.8731917036233709E-4</v>
      </c>
      <c r="AW35" s="134">
        <v>202</v>
      </c>
      <c r="AX35" s="139">
        <v>3.1460401166838247E-4</v>
      </c>
      <c r="AY35" s="134">
        <v>422</v>
      </c>
      <c r="AZ35" s="134">
        <v>270</v>
      </c>
      <c r="BA35" s="139">
        <v>5.124000819840131E-4</v>
      </c>
      <c r="BB35" s="139">
        <v>0.22727272727272727</v>
      </c>
      <c r="BC35" s="134">
        <v>162</v>
      </c>
      <c r="BD35" s="139">
        <v>2.7601059062858855E-4</v>
      </c>
      <c r="BE35" s="139">
        <v>-0.19801980198019803</v>
      </c>
      <c r="BF35" s="134">
        <v>432</v>
      </c>
      <c r="BG35" s="134">
        <v>91</v>
      </c>
      <c r="BH35" s="139">
        <v>1.8333726198894738E-4</v>
      </c>
      <c r="BI35" s="139">
        <v>-0.66296296296296298</v>
      </c>
      <c r="BJ35" s="134">
        <v>88</v>
      </c>
      <c r="BK35" s="139">
        <v>1.4482640580358905E-4</v>
      </c>
      <c r="BL35" s="139">
        <v>-0.4567901234567901</v>
      </c>
      <c r="BM35" s="134">
        <v>179</v>
      </c>
      <c r="BN35" s="168">
        <v>-179</v>
      </c>
      <c r="BO35" s="136">
        <v>-129</v>
      </c>
      <c r="BP35" s="202">
        <v>-0.58636363636363631</v>
      </c>
    </row>
    <row r="36" spans="1:68" x14ac:dyDescent="0.3">
      <c r="A36" s="190" t="s">
        <v>18</v>
      </c>
      <c r="B36" s="137"/>
      <c r="C36" s="134">
        <v>1496451</v>
      </c>
      <c r="D36" s="139">
        <v>1</v>
      </c>
      <c r="E36" s="134">
        <v>9120929</v>
      </c>
      <c r="F36" s="139">
        <v>1</v>
      </c>
      <c r="G36" s="134">
        <v>10617380</v>
      </c>
      <c r="H36" s="134">
        <v>1359472</v>
      </c>
      <c r="I36" s="139">
        <v>1</v>
      </c>
      <c r="J36" s="139">
        <v>-9.1535907289981427E-2</v>
      </c>
      <c r="K36" s="134">
        <v>8908230</v>
      </c>
      <c r="L36" s="139">
        <v>1</v>
      </c>
      <c r="M36" s="139">
        <v>-2.3319883314517634E-2</v>
      </c>
      <c r="N36" s="134">
        <v>10267702</v>
      </c>
      <c r="O36" s="134">
        <v>1348195</v>
      </c>
      <c r="P36" s="139">
        <v>1</v>
      </c>
      <c r="Q36" s="139">
        <v>-8.2951322278060902E-3</v>
      </c>
      <c r="R36" s="134">
        <v>8538939</v>
      </c>
      <c r="S36" s="139">
        <v>1</v>
      </c>
      <c r="T36" s="139">
        <v>-4.1455036522406806E-2</v>
      </c>
      <c r="U36" s="134">
        <v>9887134</v>
      </c>
      <c r="V36" s="168">
        <v>-11277</v>
      </c>
      <c r="W36" s="168">
        <v>-148256</v>
      </c>
      <c r="X36" s="199">
        <v>-9.9071737063224918E-2</v>
      </c>
      <c r="Y36" s="134">
        <v>928444</v>
      </c>
      <c r="Z36" s="139">
        <v>1</v>
      </c>
      <c r="AA36" s="134">
        <v>8478852</v>
      </c>
      <c r="AB36" s="139">
        <v>1</v>
      </c>
      <c r="AC36" s="134">
        <v>9407296</v>
      </c>
      <c r="AD36" s="134">
        <v>832540</v>
      </c>
      <c r="AE36" s="139">
        <v>1</v>
      </c>
      <c r="AF36" s="139">
        <v>-0.10329540607726476</v>
      </c>
      <c r="AG36" s="134">
        <v>8321296</v>
      </c>
      <c r="AH36" s="139">
        <v>1</v>
      </c>
      <c r="AI36" s="139">
        <v>-1.8582232594695602E-2</v>
      </c>
      <c r="AJ36" s="134">
        <v>9153836</v>
      </c>
      <c r="AK36" s="134">
        <v>851842</v>
      </c>
      <c r="AL36" s="139">
        <v>1</v>
      </c>
      <c r="AM36" s="139">
        <v>2.3184471616979365E-2</v>
      </c>
      <c r="AN36" s="134">
        <v>7931315</v>
      </c>
      <c r="AO36" s="139">
        <v>1</v>
      </c>
      <c r="AP36" s="139">
        <v>-4.6865416156329498E-2</v>
      </c>
      <c r="AQ36" s="134">
        <v>8783157</v>
      </c>
      <c r="AR36" s="168">
        <v>19302</v>
      </c>
      <c r="AS36" s="168">
        <v>-76602</v>
      </c>
      <c r="AT36" s="199">
        <v>-8.2505783870648094E-2</v>
      </c>
      <c r="AU36" s="134">
        <v>568007</v>
      </c>
      <c r="AV36" s="139">
        <v>1</v>
      </c>
      <c r="AW36" s="134">
        <v>642077</v>
      </c>
      <c r="AX36" s="139">
        <v>1</v>
      </c>
      <c r="AY36" s="134">
        <v>1210084</v>
      </c>
      <c r="AZ36" s="134">
        <v>526932</v>
      </c>
      <c r="BA36" s="139">
        <v>1</v>
      </c>
      <c r="BB36" s="139">
        <v>-7.2314249648331802E-2</v>
      </c>
      <c r="BC36" s="134">
        <v>586934</v>
      </c>
      <c r="BD36" s="139">
        <v>1</v>
      </c>
      <c r="BE36" s="139">
        <v>-8.5882222848661455E-2</v>
      </c>
      <c r="BF36" s="134">
        <v>1113866</v>
      </c>
      <c r="BG36" s="134">
        <v>496353</v>
      </c>
      <c r="BH36" s="139">
        <v>1</v>
      </c>
      <c r="BI36" s="139">
        <v>-5.8032155951811618E-2</v>
      </c>
      <c r="BJ36" s="134">
        <v>607624</v>
      </c>
      <c r="BK36" s="139">
        <v>1</v>
      </c>
      <c r="BL36" s="139">
        <v>3.5250982222873442E-2</v>
      </c>
      <c r="BM36" s="134">
        <v>1103977</v>
      </c>
      <c r="BN36" s="168">
        <v>-30579</v>
      </c>
      <c r="BO36" s="136">
        <v>-71654</v>
      </c>
      <c r="BP36" s="202">
        <v>-0.12614985378701318</v>
      </c>
    </row>
    <row r="37" spans="1:68" x14ac:dyDescent="0.3">
      <c r="B37" s="190"/>
      <c r="C37" s="134"/>
      <c r="D37" s="139"/>
      <c r="E37" s="134"/>
      <c r="F37" s="139"/>
      <c r="G37" s="134"/>
      <c r="H37" s="134"/>
      <c r="I37" s="139"/>
      <c r="J37" s="139"/>
      <c r="K37" s="134"/>
      <c r="L37" s="139"/>
      <c r="M37" s="139"/>
      <c r="N37" s="134"/>
      <c r="O37" s="134"/>
      <c r="P37" s="139"/>
      <c r="Q37" s="139"/>
      <c r="R37" s="134"/>
      <c r="S37" s="139"/>
      <c r="T37" s="139"/>
      <c r="U37" s="134"/>
      <c r="V37" s="168"/>
      <c r="X37" s="199"/>
      <c r="AT37" s="199"/>
      <c r="BN37" s="168"/>
      <c r="BP37" s="202"/>
    </row>
    <row r="38" spans="1:68" x14ac:dyDescent="0.3">
      <c r="A38" s="164" t="s">
        <v>296</v>
      </c>
      <c r="B38" s="137"/>
      <c r="C38" s="134"/>
      <c r="D38" s="139"/>
      <c r="E38" s="134"/>
      <c r="F38" s="139"/>
      <c r="G38" s="134"/>
      <c r="H38" s="134"/>
      <c r="I38" s="139"/>
      <c r="J38" s="139"/>
      <c r="K38" s="134"/>
      <c r="L38" s="139"/>
      <c r="M38" s="139"/>
      <c r="N38" s="134"/>
      <c r="O38" s="134"/>
      <c r="P38" s="139"/>
      <c r="Q38" s="139"/>
      <c r="R38" s="134"/>
      <c r="S38" s="139"/>
      <c r="T38" s="139"/>
      <c r="U38" s="134"/>
      <c r="V38" s="168"/>
      <c r="X38" s="199"/>
      <c r="AT38" s="199"/>
      <c r="BN38" s="168"/>
      <c r="BP38" s="202"/>
    </row>
    <row r="39" spans="1:68" x14ac:dyDescent="0.3">
      <c r="A39" s="137" t="s">
        <v>277</v>
      </c>
      <c r="B39" s="137"/>
      <c r="C39" s="134">
        <v>314966</v>
      </c>
      <c r="D39" s="139">
        <v>0.2104753179355689</v>
      </c>
      <c r="E39" s="134">
        <v>998275</v>
      </c>
      <c r="F39" s="139">
        <v>0.10944882917080047</v>
      </c>
      <c r="G39" s="134">
        <v>1313241</v>
      </c>
      <c r="H39" s="134">
        <v>299661</v>
      </c>
      <c r="I39" s="139">
        <v>0.22042454717713936</v>
      </c>
      <c r="J39" s="139">
        <v>-4.8592546497082223E-2</v>
      </c>
      <c r="K39" s="134">
        <v>1001553</v>
      </c>
      <c r="L39" s="139">
        <v>0.1124300787025032</v>
      </c>
      <c r="M39" s="139">
        <v>3.2836643209536451E-3</v>
      </c>
      <c r="N39" s="134">
        <v>1301214</v>
      </c>
      <c r="O39" s="134">
        <v>279944</v>
      </c>
      <c r="P39" s="139">
        <v>0.20764355304685153</v>
      </c>
      <c r="Q39" s="139">
        <v>-6.5797684717063612E-2</v>
      </c>
      <c r="R39" s="134">
        <v>959356</v>
      </c>
      <c r="S39" s="139">
        <v>0.11235072647784461</v>
      </c>
      <c r="T39" s="139">
        <v>-4.2131569672298919E-2</v>
      </c>
      <c r="U39" s="134">
        <v>1239300</v>
      </c>
      <c r="V39" s="168">
        <v>-19717</v>
      </c>
      <c r="W39" s="168">
        <v>-35022</v>
      </c>
      <c r="X39" s="199">
        <v>-0.11119295416013157</v>
      </c>
      <c r="Y39" s="134">
        <v>197239</v>
      </c>
      <c r="Z39" s="139">
        <v>0.21244038412656013</v>
      </c>
      <c r="AA39" s="134">
        <v>913793</v>
      </c>
      <c r="AB39" s="139">
        <v>0.10777319854150066</v>
      </c>
      <c r="AC39" s="134">
        <v>1111032</v>
      </c>
      <c r="AD39" s="134">
        <v>185582</v>
      </c>
      <c r="AE39" s="139">
        <v>0.22291061090157829</v>
      </c>
      <c r="AF39" s="139">
        <v>-5.9100887755464182E-2</v>
      </c>
      <c r="AG39" s="134">
        <v>918973</v>
      </c>
      <c r="AH39" s="139">
        <v>0.11043628300207083</v>
      </c>
      <c r="AI39" s="139">
        <v>5.6686798870203645E-3</v>
      </c>
      <c r="AJ39" s="134">
        <v>1104555</v>
      </c>
      <c r="AK39" s="134">
        <v>177116</v>
      </c>
      <c r="AL39" s="139">
        <v>0.20792118726242659</v>
      </c>
      <c r="AM39" s="139">
        <v>-4.5618648360293564E-2</v>
      </c>
      <c r="AN39" s="134">
        <v>883865</v>
      </c>
      <c r="AO39" s="139">
        <v>0.1114399062450552</v>
      </c>
      <c r="AP39" s="139">
        <v>-3.8203516316583835E-2</v>
      </c>
      <c r="AQ39" s="134">
        <v>1060981</v>
      </c>
      <c r="AR39" s="168">
        <v>-8466</v>
      </c>
      <c r="AS39" s="168">
        <v>-20123</v>
      </c>
      <c r="AT39" s="199">
        <v>-0.10202343349946004</v>
      </c>
      <c r="AU39" s="134">
        <v>117727</v>
      </c>
      <c r="AV39" s="139">
        <v>0.20726329076930389</v>
      </c>
      <c r="AW39" s="134">
        <v>84482</v>
      </c>
      <c r="AX39" s="139">
        <v>0.13157611937509053</v>
      </c>
      <c r="AY39" s="134">
        <v>202209</v>
      </c>
      <c r="AZ39" s="134">
        <v>114079</v>
      </c>
      <c r="BA39" s="139">
        <v>0.21649662575057124</v>
      </c>
      <c r="BB39" s="139">
        <v>-3.0986944371299702E-2</v>
      </c>
      <c r="BC39" s="134">
        <v>82580</v>
      </c>
      <c r="BD39" s="139">
        <v>0.14069725045746201</v>
      </c>
      <c r="BE39" s="139">
        <v>-2.2513671551336378E-2</v>
      </c>
      <c r="BF39" s="134">
        <v>196659</v>
      </c>
      <c r="BG39" s="134">
        <v>102828</v>
      </c>
      <c r="BH39" s="139">
        <v>0.20716707665713716</v>
      </c>
      <c r="BI39" s="139">
        <v>-9.8624637312739419E-2</v>
      </c>
      <c r="BJ39" s="134">
        <v>75491</v>
      </c>
      <c r="BK39" s="139">
        <v>0.12423966136953116</v>
      </c>
      <c r="BL39" s="139">
        <v>-8.5844030031484622E-2</v>
      </c>
      <c r="BM39" s="134">
        <v>178319</v>
      </c>
      <c r="BN39" s="168">
        <v>-11251</v>
      </c>
      <c r="BO39" s="136">
        <v>-14899</v>
      </c>
      <c r="BP39" s="202">
        <v>-0.12655550553398964</v>
      </c>
    </row>
    <row r="40" spans="1:68" x14ac:dyDescent="0.3">
      <c r="A40" s="137" t="s">
        <v>278</v>
      </c>
      <c r="B40" s="137"/>
      <c r="C40" s="134">
        <v>1181485</v>
      </c>
      <c r="D40" s="139">
        <v>0.78952468206443116</v>
      </c>
      <c r="E40" s="134">
        <v>8122654</v>
      </c>
      <c r="F40" s="139">
        <v>0.89055117082919955</v>
      </c>
      <c r="G40" s="134">
        <v>9304139</v>
      </c>
      <c r="H40" s="134">
        <v>1059811</v>
      </c>
      <c r="I40" s="139">
        <v>0.77957545282286067</v>
      </c>
      <c r="J40" s="139">
        <v>-0.10298395663085017</v>
      </c>
      <c r="K40" s="134">
        <v>7906677</v>
      </c>
      <c r="L40" s="139">
        <v>0.88756992129749679</v>
      </c>
      <c r="M40" s="139">
        <v>-2.6589462015740174E-2</v>
      </c>
      <c r="N40" s="134">
        <v>8966488</v>
      </c>
      <c r="O40" s="134">
        <v>1068251</v>
      </c>
      <c r="P40" s="139">
        <v>0.79235644695314844</v>
      </c>
      <c r="Q40" s="139">
        <v>7.9636840908426133E-3</v>
      </c>
      <c r="R40" s="134">
        <v>7579583</v>
      </c>
      <c r="S40" s="139">
        <v>0.88764927352215539</v>
      </c>
      <c r="T40" s="139">
        <v>-4.136933885120133E-2</v>
      </c>
      <c r="U40" s="134">
        <v>8647834</v>
      </c>
      <c r="V40" s="168">
        <v>8440</v>
      </c>
      <c r="W40" s="168">
        <v>-113234</v>
      </c>
      <c r="X40" s="199">
        <v>-9.5840404237040669E-2</v>
      </c>
      <c r="Y40" s="134">
        <v>731205</v>
      </c>
      <c r="Z40" s="139">
        <v>0.78755961587343981</v>
      </c>
      <c r="AA40" s="134">
        <v>7565059</v>
      </c>
      <c r="AB40" s="139">
        <v>0.89222680145849931</v>
      </c>
      <c r="AC40" s="134">
        <v>8296264</v>
      </c>
      <c r="AD40" s="134">
        <v>646958</v>
      </c>
      <c r="AE40" s="139">
        <v>0.77708938909842173</v>
      </c>
      <c r="AF40" s="139">
        <v>-0.11521666290575147</v>
      </c>
      <c r="AG40" s="134">
        <v>7402323</v>
      </c>
      <c r="AH40" s="139">
        <v>0.88956371699792913</v>
      </c>
      <c r="AI40" s="139">
        <v>-2.1511530841993434E-2</v>
      </c>
      <c r="AJ40" s="134">
        <v>8049281</v>
      </c>
      <c r="AK40" s="134">
        <v>674726</v>
      </c>
      <c r="AL40" s="139">
        <v>0.79207881273757341</v>
      </c>
      <c r="AM40" s="139">
        <v>4.2920869670055858E-2</v>
      </c>
      <c r="AN40" s="134">
        <v>7047450</v>
      </c>
      <c r="AO40" s="139">
        <v>0.88856009375494482</v>
      </c>
      <c r="AP40" s="139">
        <v>-4.7940761298851726E-2</v>
      </c>
      <c r="AQ40" s="134">
        <v>7722176</v>
      </c>
      <c r="AR40" s="168">
        <v>27768</v>
      </c>
      <c r="AS40" s="168">
        <v>-56479</v>
      </c>
      <c r="AT40" s="199">
        <v>-7.7240992608092127E-2</v>
      </c>
      <c r="AU40" s="134">
        <v>450280</v>
      </c>
      <c r="AV40" s="139">
        <v>0.79273670923069606</v>
      </c>
      <c r="AW40" s="134">
        <v>557595</v>
      </c>
      <c r="AX40" s="139">
        <v>0.86842388062490949</v>
      </c>
      <c r="AY40" s="134">
        <v>1007875</v>
      </c>
      <c r="AZ40" s="134">
        <v>412853</v>
      </c>
      <c r="BA40" s="139">
        <v>0.78350337424942873</v>
      </c>
      <c r="BB40" s="139">
        <v>-8.3119392378075863E-2</v>
      </c>
      <c r="BC40" s="134">
        <v>504354</v>
      </c>
      <c r="BD40" s="139">
        <v>0.85930274954253805</v>
      </c>
      <c r="BE40" s="139">
        <v>-9.5483280875904561E-2</v>
      </c>
      <c r="BF40" s="134">
        <v>917207</v>
      </c>
      <c r="BG40" s="134">
        <v>393525</v>
      </c>
      <c r="BH40" s="139">
        <v>0.79283292334286282</v>
      </c>
      <c r="BI40" s="139">
        <v>-4.6815694690361946E-2</v>
      </c>
      <c r="BJ40" s="134">
        <v>532133</v>
      </c>
      <c r="BK40" s="139">
        <v>0.87576033863046887</v>
      </c>
      <c r="BL40" s="139">
        <v>5.5078377488827289E-2</v>
      </c>
      <c r="BM40" s="134">
        <v>925658</v>
      </c>
      <c r="BN40" s="168">
        <v>-19328</v>
      </c>
      <c r="BO40" s="136">
        <v>-56755</v>
      </c>
      <c r="BP40" s="202">
        <v>-0.1260437949720174</v>
      </c>
    </row>
    <row r="41" spans="1:68" x14ac:dyDescent="0.3">
      <c r="A41" s="190" t="s">
        <v>7</v>
      </c>
      <c r="B41" s="137"/>
      <c r="C41" s="134">
        <v>1496451</v>
      </c>
      <c r="D41" s="139">
        <v>1</v>
      </c>
      <c r="E41" s="134">
        <v>9120929</v>
      </c>
      <c r="F41" s="139">
        <v>1</v>
      </c>
      <c r="G41" s="134">
        <v>10617380</v>
      </c>
      <c r="H41" s="134">
        <v>1359472</v>
      </c>
      <c r="I41" s="139">
        <v>1</v>
      </c>
      <c r="J41" s="139">
        <v>-9.1535907289981427E-2</v>
      </c>
      <c r="K41" s="134">
        <v>8908230</v>
      </c>
      <c r="L41" s="139">
        <v>1</v>
      </c>
      <c r="M41" s="139">
        <v>-2.3319883314517634E-2</v>
      </c>
      <c r="N41" s="134">
        <v>10267702</v>
      </c>
      <c r="O41" s="134">
        <v>1348195</v>
      </c>
      <c r="P41" s="139">
        <v>1</v>
      </c>
      <c r="Q41" s="139">
        <v>-8.2951322278060902E-3</v>
      </c>
      <c r="R41" s="134">
        <v>8538939</v>
      </c>
      <c r="S41" s="139">
        <v>1</v>
      </c>
      <c r="T41" s="139">
        <v>-4.1455036522406806E-2</v>
      </c>
      <c r="U41" s="134">
        <v>9887134</v>
      </c>
      <c r="V41" s="168">
        <v>-11277</v>
      </c>
      <c r="W41" s="168">
        <v>-148256</v>
      </c>
      <c r="X41" s="199">
        <v>-9.9071737063224918E-2</v>
      </c>
      <c r="Y41" s="134">
        <v>928444</v>
      </c>
      <c r="Z41" s="139">
        <v>1</v>
      </c>
      <c r="AA41" s="134">
        <v>8478852</v>
      </c>
      <c r="AB41" s="139">
        <v>1</v>
      </c>
      <c r="AC41" s="134">
        <v>9407296</v>
      </c>
      <c r="AD41" s="134">
        <v>832540</v>
      </c>
      <c r="AE41" s="139">
        <v>1</v>
      </c>
      <c r="AF41" s="139">
        <v>-0.10329540607726476</v>
      </c>
      <c r="AG41" s="134">
        <v>8321296</v>
      </c>
      <c r="AH41" s="139">
        <v>1</v>
      </c>
      <c r="AI41" s="139">
        <v>-1.8582232594695602E-2</v>
      </c>
      <c r="AJ41" s="134">
        <v>9153836</v>
      </c>
      <c r="AK41" s="134">
        <v>851842</v>
      </c>
      <c r="AL41" s="139">
        <v>1</v>
      </c>
      <c r="AM41" s="139">
        <v>2.3184471616979365E-2</v>
      </c>
      <c r="AN41" s="134">
        <v>7931315</v>
      </c>
      <c r="AO41" s="139">
        <v>1</v>
      </c>
      <c r="AP41" s="139">
        <v>-4.6865416156329498E-2</v>
      </c>
      <c r="AQ41" s="134">
        <v>8783157</v>
      </c>
      <c r="AR41" s="168">
        <v>19302</v>
      </c>
      <c r="AS41" s="168">
        <v>-76602</v>
      </c>
      <c r="AT41" s="199">
        <v>-8.2505783870648094E-2</v>
      </c>
      <c r="AU41" s="134">
        <v>568007</v>
      </c>
      <c r="AV41" s="139">
        <v>1</v>
      </c>
      <c r="AW41" s="134">
        <v>642077</v>
      </c>
      <c r="AX41" s="139">
        <v>1</v>
      </c>
      <c r="AY41" s="134">
        <v>1210084</v>
      </c>
      <c r="AZ41" s="134">
        <v>526932</v>
      </c>
      <c r="BA41" s="139">
        <v>1</v>
      </c>
      <c r="BB41" s="139">
        <v>-7.2314249648331802E-2</v>
      </c>
      <c r="BC41" s="134">
        <v>586934</v>
      </c>
      <c r="BD41" s="139">
        <v>1</v>
      </c>
      <c r="BE41" s="139">
        <v>-8.5882222848661455E-2</v>
      </c>
      <c r="BF41" s="134">
        <v>1113866</v>
      </c>
      <c r="BG41" s="134">
        <v>496353</v>
      </c>
      <c r="BH41" s="139">
        <v>1</v>
      </c>
      <c r="BI41" s="139">
        <v>-5.8032155951811618E-2</v>
      </c>
      <c r="BJ41" s="134">
        <v>607624</v>
      </c>
      <c r="BK41" s="139">
        <v>1</v>
      </c>
      <c r="BL41" s="139">
        <v>3.5250982222873442E-2</v>
      </c>
      <c r="BM41" s="134">
        <v>1103977</v>
      </c>
      <c r="BN41" s="168">
        <v>-30579</v>
      </c>
      <c r="BO41" s="136">
        <v>-71654</v>
      </c>
      <c r="BP41" s="202">
        <v>-0.12614985378701318</v>
      </c>
    </row>
    <row r="42" spans="1:68" x14ac:dyDescent="0.3">
      <c r="B42" s="190"/>
      <c r="C42" s="134"/>
      <c r="D42" s="139"/>
      <c r="E42" s="134"/>
      <c r="F42" s="139"/>
      <c r="G42" s="134"/>
      <c r="H42" s="134"/>
      <c r="I42" s="139"/>
      <c r="J42" s="137"/>
      <c r="K42" s="134"/>
      <c r="L42" s="139"/>
      <c r="M42" s="139"/>
      <c r="N42" s="134"/>
      <c r="O42" s="134"/>
      <c r="P42" s="139"/>
      <c r="Q42" s="137"/>
      <c r="R42" s="134"/>
      <c r="S42" s="139"/>
      <c r="T42" s="139"/>
      <c r="U42" s="134"/>
      <c r="V42" s="168"/>
      <c r="X42" s="199"/>
      <c r="AF42" s="137"/>
      <c r="AM42" s="137"/>
      <c r="AT42" s="199"/>
      <c r="BB42" s="137"/>
      <c r="BH42" s="137"/>
      <c r="BI42" s="137"/>
      <c r="BK42" s="137"/>
      <c r="BN42" s="168"/>
      <c r="BP42" s="202"/>
    </row>
    <row r="43" spans="1:68" x14ac:dyDescent="0.3">
      <c r="A43" s="369" t="s">
        <v>282</v>
      </c>
      <c r="B43" s="369"/>
      <c r="C43" s="134"/>
      <c r="D43" s="139"/>
      <c r="E43" s="134"/>
      <c r="F43" s="139"/>
      <c r="G43" s="134"/>
      <c r="H43" s="134"/>
      <c r="I43" s="139"/>
      <c r="J43" s="139"/>
      <c r="K43" s="134"/>
      <c r="L43" s="139"/>
      <c r="M43" s="139"/>
      <c r="N43" s="134"/>
      <c r="O43" s="134"/>
      <c r="P43" s="139"/>
      <c r="Q43" s="139"/>
      <c r="R43" s="134"/>
      <c r="S43" s="139"/>
      <c r="T43" s="139"/>
      <c r="U43" s="134"/>
      <c r="V43" s="168"/>
      <c r="X43" s="199"/>
      <c r="AT43" s="199"/>
      <c r="BN43" s="168"/>
      <c r="BP43" s="202"/>
    </row>
    <row r="44" spans="1:68" x14ac:dyDescent="0.3">
      <c r="A44" s="376" t="s">
        <v>12</v>
      </c>
      <c r="B44" s="190" t="s">
        <v>69</v>
      </c>
      <c r="C44" s="134">
        <v>286515</v>
      </c>
      <c r="D44" s="139">
        <v>0.42635462812364677</v>
      </c>
      <c r="E44" s="134">
        <v>1803409</v>
      </c>
      <c r="F44" s="139">
        <v>0.43434486482606904</v>
      </c>
      <c r="G44" s="134">
        <v>2089924</v>
      </c>
      <c r="H44" s="134">
        <v>266068</v>
      </c>
      <c r="I44" s="139">
        <v>0.41226628074356308</v>
      </c>
      <c r="J44" s="139">
        <v>-7.1364500985986776E-2</v>
      </c>
      <c r="K44" s="134">
        <v>1779085</v>
      </c>
      <c r="L44" s="139">
        <v>0.42776327523580554</v>
      </c>
      <c r="M44" s="139">
        <v>-1.3487788959686903E-2</v>
      </c>
      <c r="N44" s="134">
        <v>2045153</v>
      </c>
      <c r="O44" s="134">
        <v>268679</v>
      </c>
      <c r="P44" s="139">
        <v>0.41442151520152765</v>
      </c>
      <c r="Q44" s="139">
        <v>9.813280815430642E-3</v>
      </c>
      <c r="R44" s="134">
        <v>1713971</v>
      </c>
      <c r="S44" s="139">
        <v>0.42300740152077931</v>
      </c>
      <c r="T44" s="139">
        <v>-3.6599712773701089E-2</v>
      </c>
      <c r="U44" s="134">
        <v>1982650</v>
      </c>
      <c r="V44" s="168">
        <v>2611</v>
      </c>
      <c r="W44" s="168">
        <v>-17836</v>
      </c>
      <c r="X44" s="199">
        <v>-6.2251540058984693E-2</v>
      </c>
      <c r="Y44" s="134">
        <v>225979</v>
      </c>
      <c r="Z44" s="139">
        <v>0.42912185154802052</v>
      </c>
      <c r="AA44" s="134">
        <v>1730815</v>
      </c>
      <c r="AB44" s="139">
        <v>0.43376789107878905</v>
      </c>
      <c r="AC44" s="134">
        <v>1956794</v>
      </c>
      <c r="AD44" s="134">
        <v>209148</v>
      </c>
      <c r="AE44" s="139">
        <v>0.41694759148912419</v>
      </c>
      <c r="AF44" s="139">
        <v>-7.4480372069971101E-2</v>
      </c>
      <c r="AG44" s="134">
        <v>1708786</v>
      </c>
      <c r="AH44" s="139">
        <v>0.42762134180308137</v>
      </c>
      <c r="AI44" s="139">
        <v>-1.2727530094204175E-2</v>
      </c>
      <c r="AJ44" s="134">
        <v>1917934</v>
      </c>
      <c r="AK44" s="134">
        <v>210723</v>
      </c>
      <c r="AL44" s="139">
        <v>0.4138412531324383</v>
      </c>
      <c r="AM44" s="139">
        <v>7.5305525273968669E-3</v>
      </c>
      <c r="AN44" s="134">
        <v>1647138</v>
      </c>
      <c r="AO44" s="139">
        <v>0.42159587930314274</v>
      </c>
      <c r="AP44" s="139">
        <v>-3.6077074601500718E-2</v>
      </c>
      <c r="AQ44" s="134">
        <v>1857861</v>
      </c>
      <c r="AR44" s="168">
        <v>1575</v>
      </c>
      <c r="AS44" s="168">
        <v>-15256</v>
      </c>
      <c r="AT44" s="199">
        <v>-6.7510697896707217E-2</v>
      </c>
      <c r="AU44" s="134">
        <v>60536</v>
      </c>
      <c r="AV44" s="139">
        <v>0.41633253784309815</v>
      </c>
      <c r="AW44" s="134">
        <v>72594</v>
      </c>
      <c r="AX44" s="139">
        <v>0.44857075768997862</v>
      </c>
      <c r="AY44" s="134">
        <v>133130</v>
      </c>
      <c r="AZ44" s="134">
        <v>56920</v>
      </c>
      <c r="BA44" s="139">
        <v>0.39593216566269251</v>
      </c>
      <c r="BB44" s="139">
        <v>-5.9733051407426983E-2</v>
      </c>
      <c r="BC44" s="134">
        <v>70299</v>
      </c>
      <c r="BD44" s="139">
        <v>0.43124252369413857</v>
      </c>
      <c r="BE44" s="139">
        <v>-3.1614182990329781E-2</v>
      </c>
      <c r="BF44" s="134">
        <v>127219</v>
      </c>
      <c r="BG44" s="134">
        <v>57956</v>
      </c>
      <c r="BH44" s="139">
        <v>0.41654508211449309</v>
      </c>
      <c r="BI44" s="139">
        <v>1.8200983836964162E-2</v>
      </c>
      <c r="BJ44" s="134">
        <v>66833</v>
      </c>
      <c r="BK44" s="139">
        <v>0.46105078712454645</v>
      </c>
      <c r="BL44" s="139">
        <v>-4.930368853042006E-2</v>
      </c>
      <c r="BM44" s="134">
        <v>124789</v>
      </c>
      <c r="BN44" s="168">
        <v>1036</v>
      </c>
      <c r="BO44" s="136">
        <v>-2580</v>
      </c>
      <c r="BP44" s="202">
        <v>-4.2619267873661951E-2</v>
      </c>
    </row>
    <row r="45" spans="1:68" x14ac:dyDescent="0.3">
      <c r="A45" s="376"/>
      <c r="B45" s="190" t="s">
        <v>70</v>
      </c>
      <c r="C45" s="134">
        <v>370477</v>
      </c>
      <c r="D45" s="139">
        <v>0.55129603533275495</v>
      </c>
      <c r="E45" s="134">
        <v>2142153</v>
      </c>
      <c r="F45" s="139">
        <v>0.51593019399468354</v>
      </c>
      <c r="G45" s="134">
        <v>2512630</v>
      </c>
      <c r="H45" s="134">
        <v>363385</v>
      </c>
      <c r="I45" s="139">
        <v>0.56305674650089332</v>
      </c>
      <c r="J45" s="139">
        <v>-1.9142888762325328E-2</v>
      </c>
      <c r="K45" s="134">
        <v>2162086</v>
      </c>
      <c r="L45" s="139">
        <v>0.5198520524322795</v>
      </c>
      <c r="M45" s="139">
        <v>9.3051243305216757E-3</v>
      </c>
      <c r="N45" s="134">
        <v>2525471</v>
      </c>
      <c r="O45" s="134">
        <v>363385</v>
      </c>
      <c r="P45" s="139">
        <v>0.56049993598869696</v>
      </c>
      <c r="Q45" s="139">
        <v>0</v>
      </c>
      <c r="R45" s="134">
        <v>2114737</v>
      </c>
      <c r="S45" s="139">
        <v>0.52191630037488868</v>
      </c>
      <c r="T45" s="139">
        <v>-2.1899683916365955E-2</v>
      </c>
      <c r="U45" s="134">
        <v>2478122</v>
      </c>
      <c r="V45" s="168">
        <v>0</v>
      </c>
      <c r="W45" s="168">
        <v>-7092</v>
      </c>
      <c r="X45" s="199">
        <v>-1.9142888762325328E-2</v>
      </c>
      <c r="Y45" s="134">
        <v>288484</v>
      </c>
      <c r="Z45" s="139">
        <v>0.54781545286057176</v>
      </c>
      <c r="AA45" s="134">
        <v>2059638</v>
      </c>
      <c r="AB45" s="139">
        <v>0.51617580830171617</v>
      </c>
      <c r="AC45" s="134">
        <v>2348122</v>
      </c>
      <c r="AD45" s="134">
        <v>279415</v>
      </c>
      <c r="AE45" s="139">
        <v>0.55702856960589453</v>
      </c>
      <c r="AF45" s="139">
        <v>-3.1436752124901206E-2</v>
      </c>
      <c r="AG45" s="134">
        <v>2076651</v>
      </c>
      <c r="AH45" s="139">
        <v>0.51967905113730495</v>
      </c>
      <c r="AI45" s="139">
        <v>8.2601894119257845E-3</v>
      </c>
      <c r="AJ45" s="134">
        <v>2356066</v>
      </c>
      <c r="AK45" s="134">
        <v>285336</v>
      </c>
      <c r="AL45" s="139">
        <v>0.56037455713803153</v>
      </c>
      <c r="AM45" s="139">
        <v>2.1190702002397865E-2</v>
      </c>
      <c r="AN45" s="134">
        <v>2043829</v>
      </c>
      <c r="AO45" s="139">
        <v>0.52313156784693382</v>
      </c>
      <c r="AP45" s="139">
        <v>-1.5805255673678437E-2</v>
      </c>
      <c r="AQ45" s="134">
        <v>2329165</v>
      </c>
      <c r="AR45" s="168">
        <v>5921</v>
      </c>
      <c r="AS45" s="168">
        <v>-3148</v>
      </c>
      <c r="AT45" s="199">
        <v>-1.091221696870537E-2</v>
      </c>
      <c r="AU45" s="134">
        <v>81993</v>
      </c>
      <c r="AV45" s="139">
        <v>0.56390170766765468</v>
      </c>
      <c r="AW45" s="134">
        <v>82515</v>
      </c>
      <c r="AX45" s="139">
        <v>0.50987431565678409</v>
      </c>
      <c r="AY45" s="134">
        <v>164508</v>
      </c>
      <c r="AZ45" s="134">
        <v>83970</v>
      </c>
      <c r="BA45" s="139">
        <v>0.58409037158637189</v>
      </c>
      <c r="BB45" s="139">
        <v>2.4111814423182467E-2</v>
      </c>
      <c r="BC45" s="134">
        <v>85435</v>
      </c>
      <c r="BD45" s="139">
        <v>0.52409287488881395</v>
      </c>
      <c r="BE45" s="139">
        <v>3.5387505302066288E-2</v>
      </c>
      <c r="BF45" s="134">
        <v>169405</v>
      </c>
      <c r="BG45" s="134">
        <v>78049</v>
      </c>
      <c r="BH45" s="139">
        <v>0.56095878103999708</v>
      </c>
      <c r="BI45" s="139">
        <v>-7.0513278551863762E-2</v>
      </c>
      <c r="BJ45" s="134">
        <v>70908</v>
      </c>
      <c r="BK45" s="139">
        <v>0.48916237806813007</v>
      </c>
      <c r="BL45" s="139">
        <v>-0.17003569965470824</v>
      </c>
      <c r="BM45" s="134">
        <v>148957</v>
      </c>
      <c r="BN45" s="168">
        <v>-5921</v>
      </c>
      <c r="BO45" s="136">
        <v>-3944</v>
      </c>
      <c r="BP45" s="202">
        <v>-4.8101667215494005E-2</v>
      </c>
    </row>
    <row r="46" spans="1:68" x14ac:dyDescent="0.3">
      <c r="A46" s="376"/>
      <c r="B46" s="190" t="s">
        <v>76</v>
      </c>
      <c r="C46" s="134">
        <v>15019</v>
      </c>
      <c r="D46" s="139">
        <v>2.2349336543598244E-2</v>
      </c>
      <c r="E46" s="134">
        <v>206459</v>
      </c>
      <c r="F46" s="139">
        <v>4.972494117924741E-2</v>
      </c>
      <c r="G46" s="134">
        <v>221478</v>
      </c>
      <c r="H46" s="134">
        <v>15926</v>
      </c>
      <c r="I46" s="139">
        <v>2.4676972755543643E-2</v>
      </c>
      <c r="J46" s="139">
        <v>6.0390172448232242E-2</v>
      </c>
      <c r="K46" s="134">
        <v>217870</v>
      </c>
      <c r="L46" s="139">
        <v>5.2384672331914975E-2</v>
      </c>
      <c r="M46" s="139">
        <v>5.5270053618393968E-2</v>
      </c>
      <c r="N46" s="134">
        <v>233796</v>
      </c>
      <c r="O46" s="134">
        <v>16259</v>
      </c>
      <c r="P46" s="139">
        <v>2.5078548809775374E-2</v>
      </c>
      <c r="Q46" s="139">
        <v>2.0909205073464776E-2</v>
      </c>
      <c r="R46" s="134">
        <v>223162</v>
      </c>
      <c r="S46" s="139">
        <v>5.5076298104332073E-2</v>
      </c>
      <c r="T46" s="139">
        <v>2.4289714049662642E-2</v>
      </c>
      <c r="U46" s="134">
        <v>239421</v>
      </c>
      <c r="V46" s="168">
        <v>333</v>
      </c>
      <c r="W46" s="168">
        <v>1240</v>
      </c>
      <c r="X46" s="199">
        <v>8.2562088021839009E-2</v>
      </c>
      <c r="Y46" s="134">
        <v>12145</v>
      </c>
      <c r="Z46" s="139">
        <v>2.306269559140765E-2</v>
      </c>
      <c r="AA46" s="134">
        <v>199734</v>
      </c>
      <c r="AB46" s="139">
        <v>5.0056300619494773E-2</v>
      </c>
      <c r="AC46" s="134">
        <v>211879</v>
      </c>
      <c r="AD46" s="134">
        <v>13054</v>
      </c>
      <c r="AE46" s="139">
        <v>2.6023838904981292E-2</v>
      </c>
      <c r="AF46" s="139">
        <v>7.484561547962125E-2</v>
      </c>
      <c r="AG46" s="134">
        <v>210589</v>
      </c>
      <c r="AH46" s="139">
        <v>5.2699607059613726E-2</v>
      </c>
      <c r="AI46" s="139">
        <v>5.4347281884906923E-2</v>
      </c>
      <c r="AJ46" s="134">
        <v>223643</v>
      </c>
      <c r="AK46" s="134">
        <v>13129</v>
      </c>
      <c r="AL46" s="139">
        <v>2.5784189729530154E-2</v>
      </c>
      <c r="AM46" s="139">
        <v>5.7453654052397728E-3</v>
      </c>
      <c r="AN46" s="134">
        <v>215945</v>
      </c>
      <c r="AO46" s="139">
        <v>5.5272552849923419E-2</v>
      </c>
      <c r="AP46" s="139">
        <v>2.5433427197052078E-2</v>
      </c>
      <c r="AQ46" s="134">
        <v>229074</v>
      </c>
      <c r="AR46" s="168">
        <v>75</v>
      </c>
      <c r="AS46" s="168">
        <v>984</v>
      </c>
      <c r="AT46" s="199">
        <v>8.1020996294771511E-2</v>
      </c>
      <c r="AU46" s="134">
        <v>2874</v>
      </c>
      <c r="AV46" s="139">
        <v>1.9765754489247125E-2</v>
      </c>
      <c r="AW46" s="134">
        <v>6725</v>
      </c>
      <c r="AX46" s="139">
        <v>4.1554926653237269E-2</v>
      </c>
      <c r="AY46" s="134">
        <v>9599</v>
      </c>
      <c r="AZ46" s="134">
        <v>2872</v>
      </c>
      <c r="BA46" s="139">
        <v>1.9977462750935576E-2</v>
      </c>
      <c r="BB46" s="139">
        <v>-6.9589422407794019E-4</v>
      </c>
      <c r="BC46" s="134">
        <v>7281</v>
      </c>
      <c r="BD46" s="139">
        <v>4.4664601417047513E-2</v>
      </c>
      <c r="BE46" s="139">
        <v>8.2676579925650556E-2</v>
      </c>
      <c r="BF46" s="134">
        <v>10153</v>
      </c>
      <c r="BG46" s="134">
        <v>3130</v>
      </c>
      <c r="BH46" s="139">
        <v>2.2496136845509756E-2</v>
      </c>
      <c r="BI46" s="139">
        <v>8.9832869080779948E-2</v>
      </c>
      <c r="BJ46" s="134">
        <v>7217</v>
      </c>
      <c r="BK46" s="139">
        <v>4.9786834807323502E-2</v>
      </c>
      <c r="BL46" s="139">
        <v>-8.7900013734377152E-3</v>
      </c>
      <c r="BM46" s="134">
        <v>10347</v>
      </c>
      <c r="BN46" s="168">
        <v>258</v>
      </c>
      <c r="BO46" s="136">
        <v>256</v>
      </c>
      <c r="BP46" s="202">
        <v>8.9074460681976345E-2</v>
      </c>
    </row>
    <row r="47" spans="1:68" x14ac:dyDescent="0.3">
      <c r="A47" s="376"/>
      <c r="B47" s="190" t="s">
        <v>7</v>
      </c>
      <c r="C47" s="134">
        <v>672011</v>
      </c>
      <c r="D47" s="139">
        <v>1</v>
      </c>
      <c r="E47" s="134">
        <v>4152021</v>
      </c>
      <c r="F47" s="139">
        <v>1</v>
      </c>
      <c r="G47" s="134">
        <v>4824032</v>
      </c>
      <c r="H47" s="134">
        <v>645379</v>
      </c>
      <c r="I47" s="139">
        <v>1</v>
      </c>
      <c r="J47" s="139">
        <v>-3.9630303670624437E-2</v>
      </c>
      <c r="K47" s="134">
        <v>4159041</v>
      </c>
      <c r="L47" s="139">
        <v>1</v>
      </c>
      <c r="M47" s="139">
        <v>1.6907428936414339E-3</v>
      </c>
      <c r="N47" s="134">
        <v>4804420</v>
      </c>
      <c r="O47" s="134">
        <v>648323</v>
      </c>
      <c r="P47" s="139">
        <v>1</v>
      </c>
      <c r="Q47" s="139">
        <v>4.561660667607716E-3</v>
      </c>
      <c r="R47" s="134">
        <v>4051870</v>
      </c>
      <c r="S47" s="139">
        <v>1</v>
      </c>
      <c r="T47" s="139">
        <v>-2.5768199928781658E-2</v>
      </c>
      <c r="U47" s="134">
        <v>4700193</v>
      </c>
      <c r="V47" s="168">
        <v>2944</v>
      </c>
      <c r="W47" s="168">
        <v>-23688</v>
      </c>
      <c r="X47" s="199">
        <v>-3.524942300051636E-2</v>
      </c>
      <c r="Y47" s="134">
        <v>526608</v>
      </c>
      <c r="Z47" s="139">
        <v>1</v>
      </c>
      <c r="AA47" s="134">
        <v>3990187</v>
      </c>
      <c r="AB47" s="139">
        <v>1</v>
      </c>
      <c r="AC47" s="134">
        <v>4516795</v>
      </c>
      <c r="AD47" s="134">
        <v>501617</v>
      </c>
      <c r="AE47" s="139">
        <v>1</v>
      </c>
      <c r="AF47" s="139">
        <v>-4.7456552122261721E-2</v>
      </c>
      <c r="AG47" s="134">
        <v>3996026</v>
      </c>
      <c r="AH47" s="139">
        <v>1</v>
      </c>
      <c r="AI47" s="139">
        <v>1.4633399387046272E-3</v>
      </c>
      <c r="AJ47" s="134">
        <v>4497643</v>
      </c>
      <c r="AK47" s="134">
        <v>509188</v>
      </c>
      <c r="AL47" s="139">
        <v>1</v>
      </c>
      <c r="AM47" s="139">
        <v>1.5093188627977122E-2</v>
      </c>
      <c r="AN47" s="134">
        <v>3906912</v>
      </c>
      <c r="AO47" s="139">
        <v>1</v>
      </c>
      <c r="AP47" s="139">
        <v>-2.2300655701439381E-2</v>
      </c>
      <c r="AQ47" s="134">
        <v>4416100</v>
      </c>
      <c r="AR47" s="168">
        <v>7571</v>
      </c>
      <c r="AS47" s="168">
        <v>-17420</v>
      </c>
      <c r="AT47" s="199">
        <v>-3.3079634187099326E-2</v>
      </c>
      <c r="AU47" s="134">
        <v>145403</v>
      </c>
      <c r="AV47" s="139">
        <v>1</v>
      </c>
      <c r="AW47" s="134">
        <v>161834</v>
      </c>
      <c r="AX47" s="139">
        <v>1</v>
      </c>
      <c r="AY47" s="134">
        <v>307237</v>
      </c>
      <c r="AZ47" s="134">
        <v>143762</v>
      </c>
      <c r="BA47" s="139">
        <v>1</v>
      </c>
      <c r="BB47" s="139">
        <v>-1.1285874431751752E-2</v>
      </c>
      <c r="BC47" s="134">
        <v>163015</v>
      </c>
      <c r="BD47" s="139">
        <v>1</v>
      </c>
      <c r="BE47" s="139">
        <v>7.2976012457209236E-3</v>
      </c>
      <c r="BF47" s="134">
        <v>306777</v>
      </c>
      <c r="BG47" s="134">
        <v>139135</v>
      </c>
      <c r="BH47" s="139">
        <v>1</v>
      </c>
      <c r="BI47" s="139">
        <v>-3.2185139327499619E-2</v>
      </c>
      <c r="BJ47" s="134">
        <v>144958</v>
      </c>
      <c r="BK47" s="139">
        <v>1</v>
      </c>
      <c r="BL47" s="139">
        <v>-0.11076894764285496</v>
      </c>
      <c r="BM47" s="134">
        <v>284093</v>
      </c>
      <c r="BN47" s="168">
        <v>-4627</v>
      </c>
      <c r="BO47" s="136">
        <v>-6268</v>
      </c>
      <c r="BP47" s="202">
        <v>-4.3107776318232774E-2</v>
      </c>
    </row>
    <row r="48" spans="1:68" x14ac:dyDescent="0.3">
      <c r="A48" s="376" t="s">
        <v>23</v>
      </c>
      <c r="B48" s="190" t="s">
        <v>69</v>
      </c>
      <c r="C48" s="134">
        <v>86962</v>
      </c>
      <c r="D48" s="139">
        <v>0.38785786602798256</v>
      </c>
      <c r="E48" s="134">
        <v>688356</v>
      </c>
      <c r="F48" s="139">
        <v>0.40820567195458451</v>
      </c>
      <c r="G48" s="134">
        <v>775318</v>
      </c>
      <c r="H48" s="134">
        <v>83764</v>
      </c>
      <c r="I48" s="139">
        <v>0.38247703238297015</v>
      </c>
      <c r="J48" s="139">
        <v>-3.6774683194958718E-2</v>
      </c>
      <c r="K48" s="134">
        <v>683598</v>
      </c>
      <c r="L48" s="139">
        <v>0.40715149760836511</v>
      </c>
      <c r="M48" s="139">
        <v>-6.9121210536408489E-3</v>
      </c>
      <c r="N48" s="134">
        <v>767362</v>
      </c>
      <c r="O48" s="134">
        <v>85978</v>
      </c>
      <c r="P48" s="139">
        <v>0.38780011456562041</v>
      </c>
      <c r="Q48" s="139">
        <v>2.643140251181892E-2</v>
      </c>
      <c r="R48" s="134">
        <v>676025</v>
      </c>
      <c r="S48" s="139">
        <v>0.4073750230495834</v>
      </c>
      <c r="T48" s="139">
        <v>-1.1078148268426765E-2</v>
      </c>
      <c r="U48" s="134">
        <v>762003</v>
      </c>
      <c r="V48" s="168">
        <v>2214</v>
      </c>
      <c r="W48" s="168">
        <v>-984</v>
      </c>
      <c r="X48" s="199">
        <v>-1.1315287136910374E-2</v>
      </c>
      <c r="Y48" s="134">
        <v>55651</v>
      </c>
      <c r="Z48" s="139">
        <v>0.39805304417486836</v>
      </c>
      <c r="AA48" s="134">
        <v>668632</v>
      </c>
      <c r="AB48" s="139">
        <v>0.40791734181910472</v>
      </c>
      <c r="AC48" s="134">
        <v>724283</v>
      </c>
      <c r="AD48" s="134">
        <v>50935</v>
      </c>
      <c r="AE48" s="139">
        <v>0.38680599327161852</v>
      </c>
      <c r="AF48" s="139">
        <v>-8.4742412535264419E-2</v>
      </c>
      <c r="AG48" s="134">
        <v>664176</v>
      </c>
      <c r="AH48" s="139">
        <v>0.40695437988070327</v>
      </c>
      <c r="AI48" s="139">
        <v>-6.6643534859234972E-3</v>
      </c>
      <c r="AJ48" s="134">
        <v>715111</v>
      </c>
      <c r="AK48" s="134">
        <v>55194</v>
      </c>
      <c r="AL48" s="139">
        <v>0.3892164052803791</v>
      </c>
      <c r="AM48" s="139">
        <v>8.3616373809757533E-2</v>
      </c>
      <c r="AN48" s="134">
        <v>649636</v>
      </c>
      <c r="AO48" s="139">
        <v>0.40594029708983931</v>
      </c>
      <c r="AP48" s="139">
        <v>-2.1891787718917876E-2</v>
      </c>
      <c r="AQ48" s="134">
        <v>704830</v>
      </c>
      <c r="AR48" s="168">
        <v>4259</v>
      </c>
      <c r="AS48" s="168">
        <v>-457</v>
      </c>
      <c r="AT48" s="199">
        <v>-8.2118919695962338E-3</v>
      </c>
      <c r="AU48" s="134">
        <v>31311</v>
      </c>
      <c r="AV48" s="139">
        <v>0.37097022617679465</v>
      </c>
      <c r="AW48" s="134">
        <v>19724</v>
      </c>
      <c r="AX48" s="139">
        <v>0.4182269247895507</v>
      </c>
      <c r="AY48" s="134">
        <v>51035</v>
      </c>
      <c r="AZ48" s="134">
        <v>32829</v>
      </c>
      <c r="BA48" s="139">
        <v>0.37594906267535472</v>
      </c>
      <c r="BB48" s="139">
        <v>4.8481364376736613E-2</v>
      </c>
      <c r="BC48" s="134">
        <v>19422</v>
      </c>
      <c r="BD48" s="139">
        <v>0.41400920873124147</v>
      </c>
      <c r="BE48" s="139">
        <v>-1.5311295883187994E-2</v>
      </c>
      <c r="BF48" s="134">
        <v>52251</v>
      </c>
      <c r="BG48" s="134">
        <v>30784</v>
      </c>
      <c r="BH48" s="139">
        <v>0.38528642411043945</v>
      </c>
      <c r="BI48" s="139">
        <v>-6.2292485302628771E-2</v>
      </c>
      <c r="BJ48" s="134">
        <v>26389</v>
      </c>
      <c r="BK48" s="139">
        <v>0.4461972878833993</v>
      </c>
      <c r="BL48" s="139">
        <v>0.35871691895788282</v>
      </c>
      <c r="BM48" s="134">
        <v>57173</v>
      </c>
      <c r="BN48" s="168">
        <v>-2045</v>
      </c>
      <c r="BO48" s="136">
        <v>-527</v>
      </c>
      <c r="BP48" s="202">
        <v>-1.6831145603781419E-2</v>
      </c>
    </row>
    <row r="49" spans="1:68" x14ac:dyDescent="0.3">
      <c r="A49" s="376"/>
      <c r="B49" s="190" t="s">
        <v>70</v>
      </c>
      <c r="C49" s="134">
        <v>135146</v>
      </c>
      <c r="D49" s="139">
        <v>0.60276257632319552</v>
      </c>
      <c r="E49" s="134">
        <v>942480</v>
      </c>
      <c r="F49" s="139">
        <v>0.558905103905184</v>
      </c>
      <c r="G49" s="134">
        <v>1077626</v>
      </c>
      <c r="H49" s="134">
        <v>133085</v>
      </c>
      <c r="I49" s="139">
        <v>0.60768296469470873</v>
      </c>
      <c r="J49" s="139">
        <v>-1.5250173886019564E-2</v>
      </c>
      <c r="K49" s="134">
        <v>939288</v>
      </c>
      <c r="L49" s="139">
        <v>0.55944065940152843</v>
      </c>
      <c r="M49" s="139">
        <v>-3.3868092691622105E-3</v>
      </c>
      <c r="N49" s="134">
        <v>1072373</v>
      </c>
      <c r="O49" s="134">
        <v>133265</v>
      </c>
      <c r="P49" s="139">
        <v>0.60108611816496549</v>
      </c>
      <c r="Q49" s="139">
        <v>1.3525190667618438E-3</v>
      </c>
      <c r="R49" s="134">
        <v>925905</v>
      </c>
      <c r="S49" s="139">
        <v>0.55795358265851791</v>
      </c>
      <c r="T49" s="139">
        <v>-1.4248026164499068E-2</v>
      </c>
      <c r="U49" s="134">
        <v>1059170</v>
      </c>
      <c r="V49" s="168">
        <v>180</v>
      </c>
      <c r="W49" s="168">
        <v>-1881</v>
      </c>
      <c r="X49" s="199">
        <v>-1.3918280970209996E-2</v>
      </c>
      <c r="Y49" s="134">
        <v>82729</v>
      </c>
      <c r="Z49" s="139">
        <v>0.59173294804303045</v>
      </c>
      <c r="AA49" s="134">
        <v>916141</v>
      </c>
      <c r="AB49" s="139">
        <v>0.5589170148175624</v>
      </c>
      <c r="AC49" s="134">
        <v>998870</v>
      </c>
      <c r="AD49" s="134">
        <v>79332</v>
      </c>
      <c r="AE49" s="139">
        <v>0.60245593517667695</v>
      </c>
      <c r="AF49" s="139">
        <v>-4.1061780028768632E-2</v>
      </c>
      <c r="AG49" s="134">
        <v>912876</v>
      </c>
      <c r="AH49" s="139">
        <v>0.55933801656184035</v>
      </c>
      <c r="AI49" s="139">
        <v>-3.5638618946210246E-3</v>
      </c>
      <c r="AJ49" s="134">
        <v>992208</v>
      </c>
      <c r="AK49" s="134">
        <v>84918</v>
      </c>
      <c r="AL49" s="139">
        <v>0.59882376170596863</v>
      </c>
      <c r="AM49" s="139">
        <v>7.0412948116775079E-2</v>
      </c>
      <c r="AN49" s="134">
        <v>895290</v>
      </c>
      <c r="AO49" s="139">
        <v>0.55944296280003303</v>
      </c>
      <c r="AP49" s="139">
        <v>-1.9264390782537825E-2</v>
      </c>
      <c r="AQ49" s="134">
        <v>980208</v>
      </c>
      <c r="AR49" s="168">
        <v>5586</v>
      </c>
      <c r="AS49" s="168">
        <v>2189</v>
      </c>
      <c r="AT49" s="199">
        <v>2.6459887101258326E-2</v>
      </c>
      <c r="AU49" s="134">
        <v>52417</v>
      </c>
      <c r="AV49" s="139">
        <v>0.62103242775730716</v>
      </c>
      <c r="AW49" s="134">
        <v>26339</v>
      </c>
      <c r="AX49" s="139">
        <v>0.5584911261423634</v>
      </c>
      <c r="AY49" s="134">
        <v>78756</v>
      </c>
      <c r="AZ49" s="134">
        <v>53753</v>
      </c>
      <c r="BA49" s="139">
        <v>0.61556520046265017</v>
      </c>
      <c r="BB49" s="139">
        <v>2.5487914226300628E-2</v>
      </c>
      <c r="BC49" s="134">
        <v>26412</v>
      </c>
      <c r="BD49" s="139">
        <v>0.5630115961800819</v>
      </c>
      <c r="BE49" s="139">
        <v>2.7715554880595314E-3</v>
      </c>
      <c r="BF49" s="134">
        <v>80165</v>
      </c>
      <c r="BG49" s="134">
        <v>48347</v>
      </c>
      <c r="BH49" s="139">
        <v>0.60510144056871795</v>
      </c>
      <c r="BI49" s="139">
        <v>-0.10057113091362342</v>
      </c>
      <c r="BJ49" s="134">
        <v>30615</v>
      </c>
      <c r="BK49" s="139">
        <v>0.51765242974535863</v>
      </c>
      <c r="BL49" s="139">
        <v>0.15913221263062244</v>
      </c>
      <c r="BM49" s="134">
        <v>78962</v>
      </c>
      <c r="BN49" s="168">
        <v>-5406</v>
      </c>
      <c r="BO49" s="136">
        <v>-4070</v>
      </c>
      <c r="BP49" s="202">
        <v>-7.7646565045691285E-2</v>
      </c>
    </row>
    <row r="50" spans="1:68" x14ac:dyDescent="0.3">
      <c r="A50" s="376"/>
      <c r="B50" s="190" t="s">
        <v>76</v>
      </c>
      <c r="C50" s="134">
        <v>2103</v>
      </c>
      <c r="D50" s="139">
        <v>9.3795576488218679E-3</v>
      </c>
      <c r="E50" s="134">
        <v>55461</v>
      </c>
      <c r="F50" s="139">
        <v>3.2889224140231522E-2</v>
      </c>
      <c r="G50" s="134">
        <v>57564</v>
      </c>
      <c r="H50" s="134">
        <v>2155</v>
      </c>
      <c r="I50" s="139">
        <v>9.8400029223210533E-3</v>
      </c>
      <c r="J50" s="139">
        <v>2.4726581074655255E-2</v>
      </c>
      <c r="K50" s="134">
        <v>56091</v>
      </c>
      <c r="L50" s="139">
        <v>3.3407842990106476E-2</v>
      </c>
      <c r="M50" s="139">
        <v>1.1359333585762969E-2</v>
      </c>
      <c r="N50" s="134">
        <v>58246</v>
      </c>
      <c r="O50" s="134">
        <v>2464</v>
      </c>
      <c r="P50" s="139">
        <v>1.1113767269414137E-2</v>
      </c>
      <c r="Q50" s="139">
        <v>0.14338747099767982</v>
      </c>
      <c r="R50" s="134">
        <v>57536</v>
      </c>
      <c r="S50" s="139">
        <v>3.4671394291898722E-2</v>
      </c>
      <c r="T50" s="139">
        <v>2.5761708652011907E-2</v>
      </c>
      <c r="U50" s="134">
        <v>60000</v>
      </c>
      <c r="V50" s="168">
        <v>309</v>
      </c>
      <c r="W50" s="168">
        <v>361</v>
      </c>
      <c r="X50" s="199">
        <v>0.17165953399904899</v>
      </c>
      <c r="Y50" s="134">
        <v>1428</v>
      </c>
      <c r="Z50" s="139">
        <v>1.0214007782101167E-2</v>
      </c>
      <c r="AA50" s="134">
        <v>54363</v>
      </c>
      <c r="AB50" s="139">
        <v>3.3165643363332879E-2</v>
      </c>
      <c r="AC50" s="134">
        <v>55791</v>
      </c>
      <c r="AD50" s="134">
        <v>1414</v>
      </c>
      <c r="AE50" s="139">
        <v>1.0738071551704498E-2</v>
      </c>
      <c r="AF50" s="139">
        <v>-9.8039215686274508E-3</v>
      </c>
      <c r="AG50" s="134">
        <v>55013</v>
      </c>
      <c r="AH50" s="139">
        <v>3.3707603557456355E-2</v>
      </c>
      <c r="AI50" s="139">
        <v>1.1956661700053346E-2</v>
      </c>
      <c r="AJ50" s="134">
        <v>56427</v>
      </c>
      <c r="AK50" s="134">
        <v>1696</v>
      </c>
      <c r="AL50" s="139">
        <v>1.1959833013652263E-2</v>
      </c>
      <c r="AM50" s="139">
        <v>0.19943422913719944</v>
      </c>
      <c r="AN50" s="134">
        <v>55398</v>
      </c>
      <c r="AO50" s="139">
        <v>3.4616740110127699E-2</v>
      </c>
      <c r="AP50" s="139">
        <v>6.9983458455274211E-3</v>
      </c>
      <c r="AQ50" s="134">
        <v>57094</v>
      </c>
      <c r="AR50" s="168">
        <v>282</v>
      </c>
      <c r="AS50" s="168">
        <v>268</v>
      </c>
      <c r="AT50" s="199">
        <v>0.1876750700280112</v>
      </c>
      <c r="AU50" s="134">
        <v>675</v>
      </c>
      <c r="AV50" s="139">
        <v>7.9973460658981314E-3</v>
      </c>
      <c r="AW50" s="134">
        <v>1098</v>
      </c>
      <c r="AX50" s="139">
        <v>2.3281949068085919E-2</v>
      </c>
      <c r="AY50" s="134">
        <v>1773</v>
      </c>
      <c r="AZ50" s="134">
        <v>741</v>
      </c>
      <c r="BA50" s="139">
        <v>8.4857368619951218E-3</v>
      </c>
      <c r="BB50" s="139">
        <v>9.7777777777777783E-2</v>
      </c>
      <c r="BC50" s="134">
        <v>1078</v>
      </c>
      <c r="BD50" s="139">
        <v>2.2979195088676671E-2</v>
      </c>
      <c r="BE50" s="139">
        <v>-1.8214936247723135E-2</v>
      </c>
      <c r="BF50" s="134">
        <v>1819</v>
      </c>
      <c r="BG50" s="134">
        <v>768</v>
      </c>
      <c r="BH50" s="139">
        <v>9.6121353208425634E-3</v>
      </c>
      <c r="BI50" s="139">
        <v>3.643724696356275E-2</v>
      </c>
      <c r="BJ50" s="134">
        <v>2138</v>
      </c>
      <c r="BK50" s="139">
        <v>3.6150282371242098E-2</v>
      </c>
      <c r="BL50" s="139">
        <v>0.98330241187384049</v>
      </c>
      <c r="BM50" s="134">
        <v>2906</v>
      </c>
      <c r="BN50" s="168">
        <v>27</v>
      </c>
      <c r="BO50" s="136">
        <v>93</v>
      </c>
      <c r="BP50" s="202">
        <v>0.13777777777777778</v>
      </c>
    </row>
    <row r="51" spans="1:68" x14ac:dyDescent="0.3">
      <c r="A51" s="376"/>
      <c r="B51" s="190" t="s">
        <v>7</v>
      </c>
      <c r="C51" s="134">
        <v>224211</v>
      </c>
      <c r="D51" s="139">
        <v>1</v>
      </c>
      <c r="E51" s="134">
        <v>1686297</v>
      </c>
      <c r="F51" s="139">
        <v>1</v>
      </c>
      <c r="G51" s="134">
        <v>1910508</v>
      </c>
      <c r="H51" s="134">
        <v>219004</v>
      </c>
      <c r="I51" s="139">
        <v>1</v>
      </c>
      <c r="J51" s="139">
        <v>-2.3223659856117674E-2</v>
      </c>
      <c r="K51" s="134">
        <v>1678977</v>
      </c>
      <c r="L51" s="139">
        <v>1</v>
      </c>
      <c r="M51" s="139">
        <v>-4.3408723374352204E-3</v>
      </c>
      <c r="N51" s="134">
        <v>1897981</v>
      </c>
      <c r="O51" s="134">
        <v>221707</v>
      </c>
      <c r="P51" s="139">
        <v>1</v>
      </c>
      <c r="Q51" s="139">
        <v>1.2342240324377637E-2</v>
      </c>
      <c r="R51" s="134">
        <v>1659466</v>
      </c>
      <c r="S51" s="139">
        <v>1</v>
      </c>
      <c r="T51" s="139">
        <v>-1.162076669305178E-2</v>
      </c>
      <c r="U51" s="134">
        <v>1881173</v>
      </c>
      <c r="V51" s="168">
        <v>2703</v>
      </c>
      <c r="W51" s="168">
        <v>-2504</v>
      </c>
      <c r="X51" s="199">
        <v>-1.1168051522895843E-2</v>
      </c>
      <c r="Y51" s="134">
        <v>139808</v>
      </c>
      <c r="Z51" s="139">
        <v>1</v>
      </c>
      <c r="AA51" s="134">
        <v>1639136</v>
      </c>
      <c r="AB51" s="139">
        <v>1</v>
      </c>
      <c r="AC51" s="134">
        <v>1778944</v>
      </c>
      <c r="AD51" s="134">
        <v>131681</v>
      </c>
      <c r="AE51" s="139">
        <v>1</v>
      </c>
      <c r="AF51" s="139">
        <v>-5.8129720759899292E-2</v>
      </c>
      <c r="AG51" s="134">
        <v>1632065</v>
      </c>
      <c r="AH51" s="139">
        <v>1</v>
      </c>
      <c r="AI51" s="139">
        <v>-4.3138580325244522E-3</v>
      </c>
      <c r="AJ51" s="134">
        <v>1763746</v>
      </c>
      <c r="AK51" s="134">
        <v>141808</v>
      </c>
      <c r="AL51" s="139">
        <v>1</v>
      </c>
      <c r="AM51" s="139">
        <v>7.6905552053827056E-2</v>
      </c>
      <c r="AN51" s="134">
        <v>1600324</v>
      </c>
      <c r="AO51" s="139">
        <v>1</v>
      </c>
      <c r="AP51" s="139">
        <v>-1.9448367558890119E-2</v>
      </c>
      <c r="AQ51" s="134">
        <v>1742132</v>
      </c>
      <c r="AR51" s="168">
        <v>10127</v>
      </c>
      <c r="AS51" s="168">
        <v>2000</v>
      </c>
      <c r="AT51" s="199">
        <v>1.4305333028152895E-2</v>
      </c>
      <c r="AU51" s="134">
        <v>84403</v>
      </c>
      <c r="AV51" s="139">
        <v>1</v>
      </c>
      <c r="AW51" s="134">
        <v>47161</v>
      </c>
      <c r="AX51" s="139">
        <v>1</v>
      </c>
      <c r="AY51" s="134">
        <v>131564</v>
      </c>
      <c r="AZ51" s="134">
        <v>87323</v>
      </c>
      <c r="BA51" s="139">
        <v>1</v>
      </c>
      <c r="BB51" s="139">
        <v>3.4595926685070437E-2</v>
      </c>
      <c r="BC51" s="134">
        <v>46912</v>
      </c>
      <c r="BD51" s="139">
        <v>1</v>
      </c>
      <c r="BE51" s="139">
        <v>-5.2797862640741287E-3</v>
      </c>
      <c r="BF51" s="134">
        <v>134235</v>
      </c>
      <c r="BG51" s="134">
        <v>79899</v>
      </c>
      <c r="BH51" s="139">
        <v>1</v>
      </c>
      <c r="BI51" s="139">
        <v>-8.5017692933133313E-2</v>
      </c>
      <c r="BJ51" s="134">
        <v>59142</v>
      </c>
      <c r="BK51" s="139">
        <v>1</v>
      </c>
      <c r="BL51" s="139">
        <v>0.26070088676671216</v>
      </c>
      <c r="BM51" s="134">
        <v>139041</v>
      </c>
      <c r="BN51" s="168">
        <v>-7424</v>
      </c>
      <c r="BO51" s="136">
        <v>-4504</v>
      </c>
      <c r="BP51" s="202">
        <v>-5.3363032119711384E-2</v>
      </c>
    </row>
    <row r="52" spans="1:68" x14ac:dyDescent="0.3">
      <c r="A52" s="376" t="s">
        <v>14</v>
      </c>
      <c r="B52" s="190" t="s">
        <v>69</v>
      </c>
      <c r="C52" s="134">
        <v>20409</v>
      </c>
      <c r="D52" s="139">
        <v>0.28812434706496881</v>
      </c>
      <c r="E52" s="134">
        <v>90976</v>
      </c>
      <c r="F52" s="139">
        <v>0.33596513903763064</v>
      </c>
      <c r="G52" s="134">
        <v>111385</v>
      </c>
      <c r="H52" s="134">
        <v>19766</v>
      </c>
      <c r="I52" s="139">
        <v>0.29996661304519379</v>
      </c>
      <c r="J52" s="139">
        <v>-3.1505708265961094E-2</v>
      </c>
      <c r="K52" s="134">
        <v>92581</v>
      </c>
      <c r="L52" s="139">
        <v>0.32800598042897533</v>
      </c>
      <c r="M52" s="139">
        <v>1.7642015476609214E-2</v>
      </c>
      <c r="N52" s="134">
        <v>112347</v>
      </c>
      <c r="O52" s="134">
        <v>17257</v>
      </c>
      <c r="P52" s="139">
        <v>0.31468480460985793</v>
      </c>
      <c r="Q52" s="139">
        <v>-0.12693514115147222</v>
      </c>
      <c r="R52" s="134">
        <v>82423</v>
      </c>
      <c r="S52" s="139">
        <v>0.34147139732202042</v>
      </c>
      <c r="T52" s="139">
        <v>-0.10972013696114753</v>
      </c>
      <c r="U52" s="134">
        <v>99680</v>
      </c>
      <c r="V52" s="168">
        <v>-2509</v>
      </c>
      <c r="W52" s="168">
        <v>-3152</v>
      </c>
      <c r="X52" s="199">
        <v>-0.15444166789161645</v>
      </c>
      <c r="Y52" s="134">
        <v>4860</v>
      </c>
      <c r="Z52" s="139">
        <v>0.28107107743913018</v>
      </c>
      <c r="AA52" s="134">
        <v>81720</v>
      </c>
      <c r="AB52" s="139">
        <v>0.32602191033200617</v>
      </c>
      <c r="AC52" s="134">
        <v>86580</v>
      </c>
      <c r="AD52" s="134">
        <v>4059</v>
      </c>
      <c r="AE52" s="139">
        <v>0.27557879014189696</v>
      </c>
      <c r="AF52" s="139">
        <v>-0.1648148148148148</v>
      </c>
      <c r="AG52" s="134">
        <v>83180</v>
      </c>
      <c r="AH52" s="139">
        <v>0.31883046942976184</v>
      </c>
      <c r="AI52" s="139">
        <v>1.7865883504650026E-2</v>
      </c>
      <c r="AJ52" s="134">
        <v>87239</v>
      </c>
      <c r="AK52" s="134">
        <v>3949</v>
      </c>
      <c r="AL52" s="139">
        <v>0.27700617283950618</v>
      </c>
      <c r="AM52" s="139">
        <v>-2.7100271002710029E-2</v>
      </c>
      <c r="AN52" s="134">
        <v>73954</v>
      </c>
      <c r="AO52" s="139">
        <v>0.33303911590665503</v>
      </c>
      <c r="AP52" s="139">
        <v>-0.11091608559749939</v>
      </c>
      <c r="AQ52" s="134">
        <v>77903</v>
      </c>
      <c r="AR52" s="168">
        <v>-110</v>
      </c>
      <c r="AS52" s="168">
        <v>-911</v>
      </c>
      <c r="AT52" s="199">
        <v>-0.18744855967078189</v>
      </c>
      <c r="AU52" s="134">
        <v>15549</v>
      </c>
      <c r="AV52" s="139">
        <v>0.29040210671796501</v>
      </c>
      <c r="AW52" s="134">
        <v>9256</v>
      </c>
      <c r="AX52" s="139">
        <v>0.45976554738724418</v>
      </c>
      <c r="AY52" s="134">
        <v>24805</v>
      </c>
      <c r="AZ52" s="134">
        <v>15707</v>
      </c>
      <c r="BA52" s="139">
        <v>0.30698719828007426</v>
      </c>
      <c r="BB52" s="139">
        <v>1.0161425172036788E-2</v>
      </c>
      <c r="BC52" s="134">
        <v>9401</v>
      </c>
      <c r="BD52" s="139">
        <v>0.44005991667836913</v>
      </c>
      <c r="BE52" s="139">
        <v>1.5665514261019878E-2</v>
      </c>
      <c r="BF52" s="134">
        <v>25108</v>
      </c>
      <c r="BG52" s="134">
        <v>13308</v>
      </c>
      <c r="BH52" s="139">
        <v>0.32792055786905849</v>
      </c>
      <c r="BI52" s="139">
        <v>-0.15273444960845484</v>
      </c>
      <c r="BJ52" s="134">
        <v>8469</v>
      </c>
      <c r="BK52" s="139">
        <v>0.43839942022983747</v>
      </c>
      <c r="BL52" s="139">
        <v>-9.9138389533028407E-2</v>
      </c>
      <c r="BM52" s="134">
        <v>21777</v>
      </c>
      <c r="BN52" s="168">
        <v>-2399</v>
      </c>
      <c r="BO52" s="136">
        <v>-2241</v>
      </c>
      <c r="BP52" s="202">
        <v>-0.14412502411730657</v>
      </c>
    </row>
    <row r="53" spans="1:68" x14ac:dyDescent="0.3">
      <c r="A53" s="376"/>
      <c r="B53" s="190" t="s">
        <v>70</v>
      </c>
      <c r="C53" s="134">
        <v>49082</v>
      </c>
      <c r="D53" s="139">
        <v>0.69291583138041057</v>
      </c>
      <c r="E53" s="134">
        <v>171822</v>
      </c>
      <c r="F53" s="139">
        <v>0.63452121570220466</v>
      </c>
      <c r="G53" s="134">
        <v>220904</v>
      </c>
      <c r="H53" s="134">
        <v>45026</v>
      </c>
      <c r="I53" s="139">
        <v>0.68330955777460767</v>
      </c>
      <c r="J53" s="139">
        <v>-8.2637219347214866E-2</v>
      </c>
      <c r="K53" s="134">
        <v>181502</v>
      </c>
      <c r="L53" s="139">
        <v>0.64304491698966182</v>
      </c>
      <c r="M53" s="139">
        <v>5.6337372397015514E-2</v>
      </c>
      <c r="N53" s="134">
        <v>226528</v>
      </c>
      <c r="O53" s="134">
        <v>36803</v>
      </c>
      <c r="P53" s="139">
        <v>0.67110997647659509</v>
      </c>
      <c r="Q53" s="139">
        <v>-0.18262781504019901</v>
      </c>
      <c r="R53" s="134">
        <v>152324</v>
      </c>
      <c r="S53" s="139">
        <v>0.63106522603738568</v>
      </c>
      <c r="T53" s="139">
        <v>-0.16075855913433459</v>
      </c>
      <c r="U53" s="134">
        <v>189127</v>
      </c>
      <c r="V53" s="168">
        <v>-8223</v>
      </c>
      <c r="W53" s="168">
        <v>-12279</v>
      </c>
      <c r="X53" s="199">
        <v>-0.25017317957703433</v>
      </c>
      <c r="Y53" s="134">
        <v>12247</v>
      </c>
      <c r="Z53" s="139">
        <v>0.70828754843560238</v>
      </c>
      <c r="AA53" s="134">
        <v>161342</v>
      </c>
      <c r="AB53" s="139">
        <v>0.64367385042567959</v>
      </c>
      <c r="AC53" s="134">
        <v>173589</v>
      </c>
      <c r="AD53" s="134">
        <v>10537</v>
      </c>
      <c r="AE53" s="139">
        <v>0.71539140471179308</v>
      </c>
      <c r="AF53" s="139">
        <v>-0.13962603086470157</v>
      </c>
      <c r="AG53" s="134">
        <v>169974</v>
      </c>
      <c r="AH53" s="139">
        <v>0.65151346731010273</v>
      </c>
      <c r="AI53" s="139">
        <v>5.3501258196873722E-2</v>
      </c>
      <c r="AJ53" s="134">
        <v>180511</v>
      </c>
      <c r="AK53" s="134">
        <v>10173</v>
      </c>
      <c r="AL53" s="139">
        <v>0.71359427609427606</v>
      </c>
      <c r="AM53" s="139">
        <v>-3.4544936889057604E-2</v>
      </c>
      <c r="AN53" s="134">
        <v>141892</v>
      </c>
      <c r="AO53" s="139">
        <v>0.63898621080978846</v>
      </c>
      <c r="AP53" s="139">
        <v>-0.16521350324167225</v>
      </c>
      <c r="AQ53" s="134">
        <v>152065</v>
      </c>
      <c r="AR53" s="168">
        <v>-364</v>
      </c>
      <c r="AS53" s="168">
        <v>-2074</v>
      </c>
      <c r="AT53" s="199">
        <v>-0.16934759532946844</v>
      </c>
      <c r="AU53" s="134">
        <v>36835</v>
      </c>
      <c r="AV53" s="139">
        <v>0.68795173972321311</v>
      </c>
      <c r="AW53" s="134">
        <v>10480</v>
      </c>
      <c r="AX53" s="139">
        <v>0.52056427577985298</v>
      </c>
      <c r="AY53" s="134">
        <v>47315</v>
      </c>
      <c r="AZ53" s="134">
        <v>34489</v>
      </c>
      <c r="BA53" s="139">
        <v>0.67407407407407405</v>
      </c>
      <c r="BB53" s="139">
        <v>-6.3689425817836293E-2</v>
      </c>
      <c r="BC53" s="134">
        <v>11528</v>
      </c>
      <c r="BD53" s="139">
        <v>0.53962458456209339</v>
      </c>
      <c r="BE53" s="139">
        <v>0.1</v>
      </c>
      <c r="BF53" s="134">
        <v>46017</v>
      </c>
      <c r="BG53" s="134">
        <v>26630</v>
      </c>
      <c r="BH53" s="139">
        <v>0.65618608777074139</v>
      </c>
      <c r="BI53" s="139">
        <v>-0.22786975557424105</v>
      </c>
      <c r="BJ53" s="134">
        <v>10432</v>
      </c>
      <c r="BK53" s="139">
        <v>0.54001449425406356</v>
      </c>
      <c r="BL53" s="139">
        <v>-9.5072866065232478E-2</v>
      </c>
      <c r="BM53" s="134">
        <v>37062</v>
      </c>
      <c r="BN53" s="168">
        <v>-7859</v>
      </c>
      <c r="BO53" s="136">
        <v>-10205</v>
      </c>
      <c r="BP53" s="202">
        <v>-0.27704628749830323</v>
      </c>
    </row>
    <row r="54" spans="1:68" x14ac:dyDescent="0.3">
      <c r="A54" s="376"/>
      <c r="B54" s="190" t="s">
        <v>76</v>
      </c>
      <c r="C54" s="134">
        <v>1343</v>
      </c>
      <c r="D54" s="139">
        <v>1.8959821554620664E-2</v>
      </c>
      <c r="E54" s="134">
        <v>7992</v>
      </c>
      <c r="F54" s="139">
        <v>2.9513645260164704E-2</v>
      </c>
      <c r="G54" s="134">
        <v>9335</v>
      </c>
      <c r="H54" s="134">
        <v>1102</v>
      </c>
      <c r="I54" s="139">
        <v>1.6723829180198501E-2</v>
      </c>
      <c r="J54" s="139">
        <v>-0.17944899478778853</v>
      </c>
      <c r="K54" s="134">
        <v>8171</v>
      </c>
      <c r="L54" s="139">
        <v>2.8949102581362886E-2</v>
      </c>
      <c r="M54" s="139">
        <v>2.2397397397397396E-2</v>
      </c>
      <c r="N54" s="134">
        <v>9273</v>
      </c>
      <c r="O54" s="134">
        <v>779</v>
      </c>
      <c r="P54" s="139">
        <v>1.4205218913546928E-2</v>
      </c>
      <c r="Q54" s="139">
        <v>-0.29310344827586204</v>
      </c>
      <c r="R54" s="134">
        <v>6629</v>
      </c>
      <c r="S54" s="139">
        <v>2.746337664059393E-2</v>
      </c>
      <c r="T54" s="139">
        <v>-0.18871619140864032</v>
      </c>
      <c r="U54" s="134">
        <v>7408</v>
      </c>
      <c r="V54" s="168">
        <v>-323</v>
      </c>
      <c r="W54" s="168">
        <v>-564</v>
      </c>
      <c r="X54" s="199">
        <v>-0.41995532390171258</v>
      </c>
      <c r="Y54" s="134">
        <v>184</v>
      </c>
      <c r="Z54" s="139">
        <v>1.0641374125267481E-2</v>
      </c>
      <c r="AA54" s="134">
        <v>7596</v>
      </c>
      <c r="AB54" s="139">
        <v>3.0304239242314228E-2</v>
      </c>
      <c r="AC54" s="134">
        <v>7780</v>
      </c>
      <c r="AD54" s="134">
        <v>133</v>
      </c>
      <c r="AE54" s="139">
        <v>9.0298051463100007E-3</v>
      </c>
      <c r="AF54" s="139">
        <v>-0.27717391304347827</v>
      </c>
      <c r="AG54" s="134">
        <v>7737</v>
      </c>
      <c r="AH54" s="139">
        <v>2.9656063260135458E-2</v>
      </c>
      <c r="AI54" s="139">
        <v>1.8562401263823063E-2</v>
      </c>
      <c r="AJ54" s="134">
        <v>7870</v>
      </c>
      <c r="AK54" s="134">
        <v>134</v>
      </c>
      <c r="AL54" s="139">
        <v>9.3995510662177335E-3</v>
      </c>
      <c r="AM54" s="139">
        <v>7.5187969924812026E-3</v>
      </c>
      <c r="AN54" s="134">
        <v>6212</v>
      </c>
      <c r="AO54" s="139">
        <v>2.7974673283556548E-2</v>
      </c>
      <c r="AP54" s="139">
        <v>-0.19710482099004784</v>
      </c>
      <c r="AQ54" s="134">
        <v>6346</v>
      </c>
      <c r="AR54" s="168">
        <v>1</v>
      </c>
      <c r="AS54" s="168">
        <v>-50</v>
      </c>
      <c r="AT54" s="199">
        <v>-0.27173913043478259</v>
      </c>
      <c r="AU54" s="134">
        <v>1159</v>
      </c>
      <c r="AV54" s="139">
        <v>2.1646153558821882E-2</v>
      </c>
      <c r="AW54" s="134">
        <v>396</v>
      </c>
      <c r="AX54" s="139">
        <v>1.9670176832902841E-2</v>
      </c>
      <c r="AY54" s="134">
        <v>1555</v>
      </c>
      <c r="AZ54" s="134">
        <v>969</v>
      </c>
      <c r="BA54" s="139">
        <v>1.8938727645851656E-2</v>
      </c>
      <c r="BB54" s="139">
        <v>-0.16393442622950818</v>
      </c>
      <c r="BC54" s="134">
        <v>434</v>
      </c>
      <c r="BD54" s="139">
        <v>2.0315498759537517E-2</v>
      </c>
      <c r="BE54" s="139">
        <v>9.5959595959595953E-2</v>
      </c>
      <c r="BF54" s="134">
        <v>1403</v>
      </c>
      <c r="BG54" s="134">
        <v>645</v>
      </c>
      <c r="BH54" s="139">
        <v>1.5893354360200083E-2</v>
      </c>
      <c r="BI54" s="139">
        <v>-0.33436532507739936</v>
      </c>
      <c r="BJ54" s="134">
        <v>417</v>
      </c>
      <c r="BK54" s="139">
        <v>2.1586085516098974E-2</v>
      </c>
      <c r="BL54" s="139">
        <v>-3.9170506912442393E-2</v>
      </c>
      <c r="BM54" s="134">
        <v>1062</v>
      </c>
      <c r="BN54" s="168">
        <v>-324</v>
      </c>
      <c r="BO54" s="136">
        <v>-514</v>
      </c>
      <c r="BP54" s="202">
        <v>-0.44348576358930114</v>
      </c>
    </row>
    <row r="55" spans="1:68" x14ac:dyDescent="0.3">
      <c r="A55" s="376"/>
      <c r="B55" s="190" t="s">
        <v>7</v>
      </c>
      <c r="C55" s="134">
        <v>70834</v>
      </c>
      <c r="D55" s="139">
        <v>1</v>
      </c>
      <c r="E55" s="134">
        <v>270790</v>
      </c>
      <c r="F55" s="139">
        <v>1</v>
      </c>
      <c r="G55" s="134">
        <v>341624</v>
      </c>
      <c r="H55" s="134">
        <v>65894</v>
      </c>
      <c r="I55" s="139">
        <v>1</v>
      </c>
      <c r="J55" s="139">
        <v>-6.9740520089222685E-2</v>
      </c>
      <c r="K55" s="134">
        <v>282254</v>
      </c>
      <c r="L55" s="139">
        <v>1</v>
      </c>
      <c r="M55" s="139">
        <v>4.2335389046862883E-2</v>
      </c>
      <c r="N55" s="134">
        <v>348148</v>
      </c>
      <c r="O55" s="134">
        <v>54839</v>
      </c>
      <c r="P55" s="139">
        <v>1</v>
      </c>
      <c r="Q55" s="139">
        <v>-0.16776944790117462</v>
      </c>
      <c r="R55" s="134">
        <v>241376</v>
      </c>
      <c r="S55" s="139">
        <v>1</v>
      </c>
      <c r="T55" s="139">
        <v>-0.14482699979451133</v>
      </c>
      <c r="U55" s="134">
        <v>296215</v>
      </c>
      <c r="V55" s="168">
        <v>-11055</v>
      </c>
      <c r="W55" s="168">
        <v>-15995</v>
      </c>
      <c r="X55" s="199">
        <v>-0.22580963943868765</v>
      </c>
      <c r="Y55" s="134">
        <v>17291</v>
      </c>
      <c r="Z55" s="139">
        <v>1</v>
      </c>
      <c r="AA55" s="134">
        <v>250658</v>
      </c>
      <c r="AB55" s="139">
        <v>1</v>
      </c>
      <c r="AC55" s="134">
        <v>267949</v>
      </c>
      <c r="AD55" s="134">
        <v>14729</v>
      </c>
      <c r="AE55" s="139">
        <v>1</v>
      </c>
      <c r="AF55" s="139">
        <v>-0.14816956798334394</v>
      </c>
      <c r="AG55" s="134">
        <v>260891</v>
      </c>
      <c r="AH55" s="139">
        <v>1</v>
      </c>
      <c r="AI55" s="139">
        <v>4.0824549784965969E-2</v>
      </c>
      <c r="AJ55" s="134">
        <v>275620</v>
      </c>
      <c r="AK55" s="134">
        <v>14256</v>
      </c>
      <c r="AL55" s="139">
        <v>1</v>
      </c>
      <c r="AM55" s="139">
        <v>-3.2113517550410753E-2</v>
      </c>
      <c r="AN55" s="134">
        <v>222058</v>
      </c>
      <c r="AO55" s="139">
        <v>1</v>
      </c>
      <c r="AP55" s="139">
        <v>-0.14884760302195169</v>
      </c>
      <c r="AQ55" s="134">
        <v>236314</v>
      </c>
      <c r="AR55" s="168">
        <v>-473</v>
      </c>
      <c r="AS55" s="168">
        <v>-3035</v>
      </c>
      <c r="AT55" s="199">
        <v>-0.1755248395118848</v>
      </c>
      <c r="AU55" s="134">
        <v>53543</v>
      </c>
      <c r="AV55" s="139">
        <v>1</v>
      </c>
      <c r="AW55" s="134">
        <v>20132</v>
      </c>
      <c r="AX55" s="139">
        <v>1</v>
      </c>
      <c r="AY55" s="134">
        <v>73675</v>
      </c>
      <c r="AZ55" s="134">
        <v>51165</v>
      </c>
      <c r="BA55" s="139">
        <v>1</v>
      </c>
      <c r="BB55" s="139">
        <v>-4.4412901779877854E-2</v>
      </c>
      <c r="BC55" s="134">
        <v>21363</v>
      </c>
      <c r="BD55" s="139">
        <v>1</v>
      </c>
      <c r="BE55" s="139">
        <v>6.1146433538644941E-2</v>
      </c>
      <c r="BF55" s="134">
        <v>72528</v>
      </c>
      <c r="BG55" s="134">
        <v>40583</v>
      </c>
      <c r="BH55" s="139">
        <v>1</v>
      </c>
      <c r="BI55" s="139">
        <v>-0.20682106909019837</v>
      </c>
      <c r="BJ55" s="134">
        <v>19318</v>
      </c>
      <c r="BK55" s="139">
        <v>1</v>
      </c>
      <c r="BL55" s="139">
        <v>-9.5726255675700977E-2</v>
      </c>
      <c r="BM55" s="134">
        <v>59901</v>
      </c>
      <c r="BN55" s="168">
        <v>-10582</v>
      </c>
      <c r="BO55" s="136">
        <v>-12960</v>
      </c>
      <c r="BP55" s="202">
        <v>-0.24204844704256392</v>
      </c>
    </row>
    <row r="56" spans="1:68" x14ac:dyDescent="0.3">
      <c r="A56" s="376" t="s">
        <v>15</v>
      </c>
      <c r="B56" s="190" t="s">
        <v>69</v>
      </c>
      <c r="C56" s="134">
        <v>212352</v>
      </c>
      <c r="D56" s="139">
        <v>0.40913872629676584</v>
      </c>
      <c r="E56" s="134">
        <v>1202086</v>
      </c>
      <c r="F56" s="139">
        <v>0.40329443151295719</v>
      </c>
      <c r="G56" s="134">
        <v>1414438</v>
      </c>
      <c r="H56" s="134">
        <v>159582</v>
      </c>
      <c r="I56" s="139">
        <v>0.38031935176358439</v>
      </c>
      <c r="J56" s="139">
        <v>-0.24850248643761302</v>
      </c>
      <c r="K56" s="134">
        <v>1048629</v>
      </c>
      <c r="L56" s="139">
        <v>0.38020391070567461</v>
      </c>
      <c r="M56" s="139">
        <v>-0.12765891957813336</v>
      </c>
      <c r="N56" s="134">
        <v>1208211</v>
      </c>
      <c r="O56" s="134">
        <v>163180</v>
      </c>
      <c r="P56" s="139">
        <v>0.39480687899815153</v>
      </c>
      <c r="Q56" s="139">
        <v>2.2546402476469777E-2</v>
      </c>
      <c r="R56" s="134">
        <v>970142</v>
      </c>
      <c r="S56" s="139">
        <v>0.37930754054673282</v>
      </c>
      <c r="T56" s="139">
        <v>-7.4847252936930023E-2</v>
      </c>
      <c r="U56" s="134">
        <v>1133322</v>
      </c>
      <c r="V56" s="168">
        <v>3598</v>
      </c>
      <c r="W56" s="168">
        <v>-49172</v>
      </c>
      <c r="X56" s="199">
        <v>-0.23155892103676914</v>
      </c>
      <c r="Y56" s="134">
        <v>101322</v>
      </c>
      <c r="Z56" s="139">
        <v>0.42007636847582286</v>
      </c>
      <c r="AA56" s="134">
        <v>1044483</v>
      </c>
      <c r="AB56" s="139">
        <v>0.40652181358774087</v>
      </c>
      <c r="AC56" s="134">
        <v>1145805</v>
      </c>
      <c r="AD56" s="134">
        <v>72028</v>
      </c>
      <c r="AE56" s="139">
        <v>0.39718987118404797</v>
      </c>
      <c r="AF56" s="139">
        <v>-0.28911786186612976</v>
      </c>
      <c r="AG56" s="134">
        <v>925061</v>
      </c>
      <c r="AH56" s="139">
        <v>0.38479002457086264</v>
      </c>
      <c r="AI56" s="139">
        <v>-0.11433599206497377</v>
      </c>
      <c r="AJ56" s="134">
        <v>997089</v>
      </c>
      <c r="AK56" s="134">
        <v>72952</v>
      </c>
      <c r="AL56" s="139">
        <v>0.39825091030183263</v>
      </c>
      <c r="AM56" s="139">
        <v>1.2828344532681736E-2</v>
      </c>
      <c r="AN56" s="134">
        <v>822943</v>
      </c>
      <c r="AO56" s="139">
        <v>0.37834372356467688</v>
      </c>
      <c r="AP56" s="139">
        <v>-0.11039055802806517</v>
      </c>
      <c r="AQ56" s="134">
        <v>895895</v>
      </c>
      <c r="AR56" s="168">
        <v>924</v>
      </c>
      <c r="AS56" s="168">
        <v>-28370</v>
      </c>
      <c r="AT56" s="199">
        <v>-0.27999842087601901</v>
      </c>
      <c r="AU56" s="134">
        <v>111030</v>
      </c>
      <c r="AV56" s="139">
        <v>0.3996429381296725</v>
      </c>
      <c r="AW56" s="134">
        <v>157603</v>
      </c>
      <c r="AX56" s="139">
        <v>0.38313601555852678</v>
      </c>
      <c r="AY56" s="134">
        <v>268633</v>
      </c>
      <c r="AZ56" s="134">
        <v>87554</v>
      </c>
      <c r="BA56" s="139">
        <v>0.36747867839634679</v>
      </c>
      <c r="BB56" s="139">
        <v>-0.21143834999549671</v>
      </c>
      <c r="BC56" s="134">
        <v>123568</v>
      </c>
      <c r="BD56" s="139">
        <v>0.34905918876393704</v>
      </c>
      <c r="BE56" s="139">
        <v>-0.21595401102770886</v>
      </c>
      <c r="BF56" s="134">
        <v>211122</v>
      </c>
      <c r="BG56" s="134">
        <v>90228</v>
      </c>
      <c r="BH56" s="139">
        <v>0.39206552675603451</v>
      </c>
      <c r="BI56" s="139">
        <v>3.0541151746350824E-2</v>
      </c>
      <c r="BJ56" s="134">
        <v>147199</v>
      </c>
      <c r="BK56" s="139">
        <v>0.38478771180459342</v>
      </c>
      <c r="BL56" s="139">
        <v>0.19123883206008027</v>
      </c>
      <c r="BM56" s="134">
        <v>237427</v>
      </c>
      <c r="BN56" s="168">
        <v>2674</v>
      </c>
      <c r="BO56" s="136">
        <v>-20802</v>
      </c>
      <c r="BP56" s="202">
        <v>-0.18735476898135639</v>
      </c>
    </row>
    <row r="57" spans="1:68" x14ac:dyDescent="0.3">
      <c r="A57" s="376"/>
      <c r="B57" s="190" t="s">
        <v>70</v>
      </c>
      <c r="C57" s="134">
        <v>295891</v>
      </c>
      <c r="D57" s="139">
        <v>0.57009336791118681</v>
      </c>
      <c r="E57" s="134">
        <v>1668143</v>
      </c>
      <c r="F57" s="139">
        <v>0.55965445306518746</v>
      </c>
      <c r="G57" s="134">
        <v>1964034</v>
      </c>
      <c r="H57" s="134">
        <v>251533</v>
      </c>
      <c r="I57" s="139">
        <v>0.59945900857959966</v>
      </c>
      <c r="J57" s="139">
        <v>-0.14991331267257199</v>
      </c>
      <c r="K57" s="134">
        <v>1600172</v>
      </c>
      <c r="L57" s="139">
        <v>0.58017816806680034</v>
      </c>
      <c r="M57" s="139">
        <v>-4.0746506744325874E-2</v>
      </c>
      <c r="N57" s="134">
        <v>1851705</v>
      </c>
      <c r="O57" s="134">
        <v>241289</v>
      </c>
      <c r="P57" s="139">
        <v>0.58378819111769198</v>
      </c>
      <c r="Q57" s="139">
        <v>-4.0726266533615871E-2</v>
      </c>
      <c r="R57" s="134">
        <v>1476561</v>
      </c>
      <c r="S57" s="139">
        <v>0.57730798313775133</v>
      </c>
      <c r="T57" s="139">
        <v>-7.7248570778641293E-2</v>
      </c>
      <c r="U57" s="134">
        <v>1717850</v>
      </c>
      <c r="V57" s="168">
        <v>-10244</v>
      </c>
      <c r="W57" s="168">
        <v>-54602</v>
      </c>
      <c r="X57" s="199">
        <v>-0.1845341696773474</v>
      </c>
      <c r="Y57" s="134">
        <v>134959</v>
      </c>
      <c r="Z57" s="139">
        <v>0.55953382891305514</v>
      </c>
      <c r="AA57" s="134">
        <v>1429710</v>
      </c>
      <c r="AB57" s="139">
        <v>0.55645549243456238</v>
      </c>
      <c r="AC57" s="134">
        <v>1564669</v>
      </c>
      <c r="AD57" s="134">
        <v>105736</v>
      </c>
      <c r="AE57" s="139">
        <v>0.58306864302099881</v>
      </c>
      <c r="AF57" s="139">
        <v>-0.21653242836713371</v>
      </c>
      <c r="AG57" s="134">
        <v>1383116</v>
      </c>
      <c r="AH57" s="139">
        <v>0.57532339988860548</v>
      </c>
      <c r="AI57" s="139">
        <v>-3.2589825908750723E-2</v>
      </c>
      <c r="AJ57" s="134">
        <v>1488852</v>
      </c>
      <c r="AK57" s="134">
        <v>106279</v>
      </c>
      <c r="AL57" s="139">
        <v>0.58018571795109752</v>
      </c>
      <c r="AM57" s="139">
        <v>5.135431641068321E-3</v>
      </c>
      <c r="AN57" s="134">
        <v>1256978</v>
      </c>
      <c r="AO57" s="139">
        <v>0.57788903600720876</v>
      </c>
      <c r="AP57" s="139">
        <v>-9.1198424427163013E-2</v>
      </c>
      <c r="AQ57" s="134">
        <v>1363257</v>
      </c>
      <c r="AR57" s="168">
        <v>543</v>
      </c>
      <c r="AS57" s="168">
        <v>-28680</v>
      </c>
      <c r="AT57" s="199">
        <v>-0.21250898421001935</v>
      </c>
      <c r="AU57" s="134">
        <v>160932</v>
      </c>
      <c r="AV57" s="139">
        <v>0.57926089632607813</v>
      </c>
      <c r="AW57" s="134">
        <v>238433</v>
      </c>
      <c r="AX57" s="139">
        <v>0.57963534702807828</v>
      </c>
      <c r="AY57" s="134">
        <v>399365</v>
      </c>
      <c r="AZ57" s="134">
        <v>145797</v>
      </c>
      <c r="BA57" s="139">
        <v>0.61193422201329661</v>
      </c>
      <c r="BB57" s="139">
        <v>-9.4045932443516514E-2</v>
      </c>
      <c r="BC57" s="134">
        <v>217056</v>
      </c>
      <c r="BD57" s="139">
        <v>0.61314734620893041</v>
      </c>
      <c r="BE57" s="139">
        <v>-8.965621369525191E-2</v>
      </c>
      <c r="BF57" s="134">
        <v>362853</v>
      </c>
      <c r="BG57" s="134">
        <v>135010</v>
      </c>
      <c r="BH57" s="139">
        <v>0.5866556586351489</v>
      </c>
      <c r="BI57" s="139">
        <v>-7.3986433191355103E-2</v>
      </c>
      <c r="BJ57" s="134">
        <v>219583</v>
      </c>
      <c r="BK57" s="139">
        <v>0.57400417204728316</v>
      </c>
      <c r="BL57" s="139">
        <v>1.1642156862745098E-2</v>
      </c>
      <c r="BM57" s="134">
        <v>354593</v>
      </c>
      <c r="BN57" s="168">
        <v>-10787</v>
      </c>
      <c r="BO57" s="136">
        <v>-25922</v>
      </c>
      <c r="BP57" s="202">
        <v>-0.16107424253722069</v>
      </c>
    </row>
    <row r="58" spans="1:68" x14ac:dyDescent="0.3">
      <c r="A58" s="376"/>
      <c r="B58" s="190" t="s">
        <v>76</v>
      </c>
      <c r="C58" s="134">
        <v>10779</v>
      </c>
      <c r="D58" s="139">
        <v>2.0767905792047351E-2</v>
      </c>
      <c r="E58" s="134">
        <v>110437</v>
      </c>
      <c r="F58" s="139">
        <v>3.7051115421855386E-2</v>
      </c>
      <c r="G58" s="134">
        <v>121216</v>
      </c>
      <c r="H58" s="134">
        <v>8485</v>
      </c>
      <c r="I58" s="139">
        <v>2.0221639656816014E-2</v>
      </c>
      <c r="J58" s="139">
        <v>-0.21282122645885518</v>
      </c>
      <c r="K58" s="134">
        <v>109269</v>
      </c>
      <c r="L58" s="139">
        <v>3.9617921227525048E-2</v>
      </c>
      <c r="M58" s="139">
        <v>-1.0576165596675027E-2</v>
      </c>
      <c r="N58" s="134">
        <v>117754</v>
      </c>
      <c r="O58" s="134">
        <v>8847</v>
      </c>
      <c r="P58" s="139">
        <v>2.1404929884156432E-2</v>
      </c>
      <c r="Q58" s="139">
        <v>4.2663523865645259E-2</v>
      </c>
      <c r="R58" s="134">
        <v>110963</v>
      </c>
      <c r="S58" s="139">
        <v>4.3384476315515785E-2</v>
      </c>
      <c r="T58" s="139">
        <v>1.5503024645599392E-2</v>
      </c>
      <c r="U58" s="134">
        <v>119810</v>
      </c>
      <c r="V58" s="168">
        <v>362</v>
      </c>
      <c r="W58" s="168">
        <v>-1932</v>
      </c>
      <c r="X58" s="199">
        <v>-0.17923740606735319</v>
      </c>
      <c r="Y58" s="134">
        <v>4918</v>
      </c>
      <c r="Z58" s="139">
        <v>2.0389802611121936E-2</v>
      </c>
      <c r="AA58" s="134">
        <v>95123</v>
      </c>
      <c r="AB58" s="139">
        <v>3.7022693977696787E-2</v>
      </c>
      <c r="AC58" s="134">
        <v>100041</v>
      </c>
      <c r="AD58" s="134">
        <v>3580</v>
      </c>
      <c r="AE58" s="139">
        <v>1.9741485794953238E-2</v>
      </c>
      <c r="AF58" s="139">
        <v>-0.27206181374542499</v>
      </c>
      <c r="AG58" s="134">
        <v>95890</v>
      </c>
      <c r="AH58" s="139">
        <v>3.9886575540531939E-2</v>
      </c>
      <c r="AI58" s="139">
        <v>8.0632444308947355E-3</v>
      </c>
      <c r="AJ58" s="134">
        <v>99470</v>
      </c>
      <c r="AK58" s="134">
        <v>3950</v>
      </c>
      <c r="AL58" s="139">
        <v>2.1563371747069838E-2</v>
      </c>
      <c r="AM58" s="139">
        <v>0.10335195530726257</v>
      </c>
      <c r="AN58" s="134">
        <v>95199</v>
      </c>
      <c r="AO58" s="139">
        <v>4.3767240428114314E-2</v>
      </c>
      <c r="AP58" s="139">
        <v>-7.2061737407446034E-3</v>
      </c>
      <c r="AQ58" s="134">
        <v>99149</v>
      </c>
      <c r="AR58" s="168">
        <v>370</v>
      </c>
      <c r="AS58" s="168">
        <v>-968</v>
      </c>
      <c r="AT58" s="199">
        <v>-0.19682797885319236</v>
      </c>
      <c r="AU58" s="134">
        <v>5861</v>
      </c>
      <c r="AV58" s="139">
        <v>2.1096165544249396E-2</v>
      </c>
      <c r="AW58" s="134">
        <v>15314</v>
      </c>
      <c r="AX58" s="139">
        <v>3.7228637413394917E-2</v>
      </c>
      <c r="AY58" s="134">
        <v>21175</v>
      </c>
      <c r="AZ58" s="134">
        <v>4905</v>
      </c>
      <c r="BA58" s="139">
        <v>2.0587099590356591E-2</v>
      </c>
      <c r="BB58" s="139">
        <v>-0.16311209691178979</v>
      </c>
      <c r="BC58" s="134">
        <v>13379</v>
      </c>
      <c r="BD58" s="139">
        <v>3.7793465027132538E-2</v>
      </c>
      <c r="BE58" s="139">
        <v>-0.1263549693091289</v>
      </c>
      <c r="BF58" s="134">
        <v>18284</v>
      </c>
      <c r="BG58" s="134">
        <v>4897</v>
      </c>
      <c r="BH58" s="139">
        <v>2.1278814608816563E-2</v>
      </c>
      <c r="BI58" s="139">
        <v>-1.6309887869520897E-3</v>
      </c>
      <c r="BJ58" s="134">
        <v>15764</v>
      </c>
      <c r="BK58" s="139">
        <v>4.1208116148123364E-2</v>
      </c>
      <c r="BL58" s="139">
        <v>0.17826444427834667</v>
      </c>
      <c r="BM58" s="134">
        <v>20661</v>
      </c>
      <c r="BN58" s="168">
        <v>-8</v>
      </c>
      <c r="BO58" s="136">
        <v>-964</v>
      </c>
      <c r="BP58" s="202">
        <v>-0.16447705169766252</v>
      </c>
    </row>
    <row r="59" spans="1:68" x14ac:dyDescent="0.3">
      <c r="A59" s="376"/>
      <c r="B59" s="190" t="s">
        <v>7</v>
      </c>
      <c r="C59" s="134">
        <v>519022</v>
      </c>
      <c r="D59" s="139">
        <v>1</v>
      </c>
      <c r="E59" s="134">
        <v>2980666</v>
      </c>
      <c r="F59" s="139">
        <v>1</v>
      </c>
      <c r="G59" s="134">
        <v>3499688</v>
      </c>
      <c r="H59" s="134">
        <v>419600</v>
      </c>
      <c r="I59" s="139">
        <v>1</v>
      </c>
      <c r="J59" s="139">
        <v>-0.19155642728053918</v>
      </c>
      <c r="K59" s="134">
        <v>2758070</v>
      </c>
      <c r="L59" s="139">
        <v>1</v>
      </c>
      <c r="M59" s="139">
        <v>-7.4679954077377333E-2</v>
      </c>
      <c r="N59" s="134">
        <v>3177670</v>
      </c>
      <c r="O59" s="134">
        <v>413316</v>
      </c>
      <c r="P59" s="139">
        <v>1</v>
      </c>
      <c r="Q59" s="139">
        <v>-1.4976167778836988E-2</v>
      </c>
      <c r="R59" s="134">
        <v>2557666</v>
      </c>
      <c r="S59" s="139">
        <v>1</v>
      </c>
      <c r="T59" s="139">
        <v>-7.2660954943130518E-2</v>
      </c>
      <c r="U59" s="134">
        <v>2970982</v>
      </c>
      <c r="V59" s="168">
        <v>-6284</v>
      </c>
      <c r="W59" s="168">
        <v>-105706</v>
      </c>
      <c r="X59" s="199">
        <v>-0.20366381386530821</v>
      </c>
      <c r="Y59" s="134">
        <v>241199</v>
      </c>
      <c r="Z59" s="139">
        <v>1</v>
      </c>
      <c r="AA59" s="134">
        <v>2569316</v>
      </c>
      <c r="AB59" s="139">
        <v>1</v>
      </c>
      <c r="AC59" s="134">
        <v>2810515</v>
      </c>
      <c r="AD59" s="134">
        <v>181344</v>
      </c>
      <c r="AE59" s="139">
        <v>1</v>
      </c>
      <c r="AF59" s="139">
        <v>-0.24815608688261559</v>
      </c>
      <c r="AG59" s="134">
        <v>2404067</v>
      </c>
      <c r="AH59" s="139">
        <v>1</v>
      </c>
      <c r="AI59" s="139">
        <v>-6.4316339445984846E-2</v>
      </c>
      <c r="AJ59" s="134">
        <v>2585411</v>
      </c>
      <c r="AK59" s="134">
        <v>183181</v>
      </c>
      <c r="AL59" s="139">
        <v>1</v>
      </c>
      <c r="AM59" s="139">
        <v>1.0129918828304217E-2</v>
      </c>
      <c r="AN59" s="134">
        <v>2175120</v>
      </c>
      <c r="AO59" s="139">
        <v>1</v>
      </c>
      <c r="AP59" s="139">
        <v>-9.5233202735198308E-2</v>
      </c>
      <c r="AQ59" s="134">
        <v>2358301</v>
      </c>
      <c r="AR59" s="168">
        <v>1837</v>
      </c>
      <c r="AS59" s="168">
        <v>-58018</v>
      </c>
      <c r="AT59" s="199">
        <v>-0.24053996907118189</v>
      </c>
      <c r="AU59" s="134">
        <v>277823</v>
      </c>
      <c r="AV59" s="139">
        <v>1</v>
      </c>
      <c r="AW59" s="134">
        <v>411350</v>
      </c>
      <c r="AX59" s="139">
        <v>1</v>
      </c>
      <c r="AY59" s="134">
        <v>689173</v>
      </c>
      <c r="AZ59" s="134">
        <v>238256</v>
      </c>
      <c r="BA59" s="139">
        <v>1</v>
      </c>
      <c r="BB59" s="139">
        <v>-0.14241801434726425</v>
      </c>
      <c r="BC59" s="134">
        <v>354003</v>
      </c>
      <c r="BD59" s="139">
        <v>1</v>
      </c>
      <c r="BE59" s="139">
        <v>-0.13941169320529961</v>
      </c>
      <c r="BF59" s="134">
        <v>592259</v>
      </c>
      <c r="BG59" s="134">
        <v>230135</v>
      </c>
      <c r="BH59" s="139">
        <v>1</v>
      </c>
      <c r="BI59" s="139">
        <v>-3.4085185682627091E-2</v>
      </c>
      <c r="BJ59" s="134">
        <v>382546</v>
      </c>
      <c r="BK59" s="139">
        <v>1</v>
      </c>
      <c r="BL59" s="139">
        <v>8.0629260204009567E-2</v>
      </c>
      <c r="BM59" s="134">
        <v>612681</v>
      </c>
      <c r="BN59" s="168">
        <v>-8121</v>
      </c>
      <c r="BO59" s="136">
        <v>-47688</v>
      </c>
      <c r="BP59" s="202">
        <v>-0.17164885556631379</v>
      </c>
    </row>
    <row r="60" spans="1:68" x14ac:dyDescent="0.3">
      <c r="B60" s="190"/>
      <c r="C60" s="134"/>
      <c r="D60" s="139"/>
      <c r="E60" s="134"/>
      <c r="F60" s="139"/>
      <c r="G60" s="134"/>
      <c r="H60" s="134"/>
      <c r="I60" s="139"/>
      <c r="J60" s="139"/>
      <c r="K60" s="134"/>
      <c r="L60" s="139"/>
      <c r="M60" s="139"/>
      <c r="N60" s="134"/>
      <c r="O60" s="134"/>
      <c r="P60" s="139"/>
      <c r="Q60" s="139"/>
      <c r="R60" s="134"/>
      <c r="S60" s="139"/>
      <c r="T60" s="139"/>
      <c r="U60" s="134"/>
      <c r="V60" s="168"/>
      <c r="X60" s="199"/>
      <c r="AT60" s="199"/>
      <c r="BN60" s="168"/>
      <c r="BP60" s="202"/>
    </row>
    <row r="61" spans="1:68" x14ac:dyDescent="0.3">
      <c r="A61" s="369" t="s">
        <v>281</v>
      </c>
      <c r="B61" s="369"/>
      <c r="C61" s="134"/>
      <c r="D61" s="139"/>
      <c r="E61" s="134"/>
      <c r="F61" s="139"/>
      <c r="G61" s="134"/>
      <c r="H61" s="134"/>
      <c r="I61" s="139"/>
      <c r="J61" s="139"/>
      <c r="K61" s="134"/>
      <c r="L61" s="139"/>
      <c r="M61" s="139"/>
      <c r="N61" s="134"/>
      <c r="O61" s="134"/>
      <c r="P61" s="139"/>
      <c r="Q61" s="139"/>
      <c r="R61" s="134"/>
      <c r="S61" s="139"/>
      <c r="T61" s="139"/>
      <c r="U61" s="134"/>
      <c r="V61" s="168"/>
      <c r="X61" s="199"/>
      <c r="AT61" s="199"/>
      <c r="BN61" s="168"/>
      <c r="BP61" s="202"/>
    </row>
    <row r="62" spans="1:68" ht="28.8" x14ac:dyDescent="0.3">
      <c r="A62" s="190" t="s">
        <v>12</v>
      </c>
      <c r="B62" s="190" t="s">
        <v>38</v>
      </c>
      <c r="C62" s="134">
        <v>342669</v>
      </c>
      <c r="D62" s="138">
        <v>0.50991576030749497</v>
      </c>
      <c r="E62" s="134">
        <v>2068048</v>
      </c>
      <c r="F62" s="138">
        <v>0.49808225921786042</v>
      </c>
      <c r="G62" s="134">
        <v>2410717</v>
      </c>
      <c r="H62" s="134">
        <v>318672</v>
      </c>
      <c r="I62" s="138">
        <v>0.49377497563447215</v>
      </c>
      <c r="J62" s="139">
        <v>-7.0029678786233951E-2</v>
      </c>
      <c r="K62" s="134">
        <v>2007439</v>
      </c>
      <c r="L62" s="138">
        <v>0.48266872098640046</v>
      </c>
      <c r="M62" s="139">
        <v>-2.9307346831408169E-2</v>
      </c>
      <c r="N62" s="134">
        <v>2326111</v>
      </c>
      <c r="O62" s="134">
        <v>316093</v>
      </c>
      <c r="P62" s="138">
        <v>0.48755481449832877</v>
      </c>
      <c r="Q62" s="139">
        <v>-8.0929607872671592E-3</v>
      </c>
      <c r="R62" s="134">
        <v>1879528</v>
      </c>
      <c r="S62" s="138">
        <v>0.46386680717792034</v>
      </c>
      <c r="T62" s="139">
        <v>-6.3718499042810267E-2</v>
      </c>
      <c r="U62" s="134">
        <v>2195621</v>
      </c>
      <c r="V62" s="168">
        <v>-2579</v>
      </c>
      <c r="W62" s="168">
        <v>-26576</v>
      </c>
      <c r="X62" s="199">
        <v>-7.7555892129139201E-2</v>
      </c>
      <c r="Y62" s="134">
        <v>272487</v>
      </c>
      <c r="Z62" s="138">
        <v>0.51743801841217751</v>
      </c>
      <c r="AA62" s="134">
        <v>1994477</v>
      </c>
      <c r="AB62" s="138">
        <v>0.49984549596297118</v>
      </c>
      <c r="AC62" s="134">
        <v>2266964</v>
      </c>
      <c r="AD62" s="134">
        <v>250209</v>
      </c>
      <c r="AE62" s="138">
        <v>0.49880486506637534</v>
      </c>
      <c r="AF62" s="139">
        <v>-8.1758028823393405E-2</v>
      </c>
      <c r="AG62" s="134">
        <v>1936263</v>
      </c>
      <c r="AH62" s="138">
        <v>0.48454714759113177</v>
      </c>
      <c r="AI62" s="139">
        <v>-2.918760156171267E-2</v>
      </c>
      <c r="AJ62" s="134">
        <v>2186472</v>
      </c>
      <c r="AK62" s="134">
        <v>251585</v>
      </c>
      <c r="AL62" s="138">
        <v>0.49409059129437455</v>
      </c>
      <c r="AM62" s="139">
        <v>5.4994024995104092E-3</v>
      </c>
      <c r="AN62" s="134">
        <v>1820784</v>
      </c>
      <c r="AO62" s="138">
        <v>0.4660417229771236</v>
      </c>
      <c r="AP62" s="139">
        <v>-5.9640141860893899E-2</v>
      </c>
      <c r="AQ62" s="134">
        <v>2072369</v>
      </c>
      <c r="AR62" s="168">
        <v>1376</v>
      </c>
      <c r="AS62" s="168">
        <v>-20902</v>
      </c>
      <c r="AT62" s="199">
        <v>-7.6708246631949417E-2</v>
      </c>
      <c r="AU62" s="134">
        <v>70182</v>
      </c>
      <c r="AV62" s="138">
        <v>0.48267229699524772</v>
      </c>
      <c r="AW62" s="134">
        <v>73571</v>
      </c>
      <c r="AX62" s="138">
        <v>0.45460780800079093</v>
      </c>
      <c r="AY62" s="134">
        <v>143753</v>
      </c>
      <c r="AZ62" s="134">
        <v>68463</v>
      </c>
      <c r="BA62" s="138">
        <v>0.47622459342524448</v>
      </c>
      <c r="BB62" s="139">
        <v>-2.4493459861502951E-2</v>
      </c>
      <c r="BC62" s="134">
        <v>71176</v>
      </c>
      <c r="BD62" s="138">
        <v>0.43662239671195902</v>
      </c>
      <c r="BE62" s="139">
        <v>-3.2553587690802084E-2</v>
      </c>
      <c r="BF62" s="134">
        <v>139639</v>
      </c>
      <c r="BG62" s="134">
        <v>64508</v>
      </c>
      <c r="BH62" s="138">
        <v>0.4636360369425378</v>
      </c>
      <c r="BI62" s="139">
        <v>-5.7768429662737535E-2</v>
      </c>
      <c r="BJ62" s="134">
        <v>58744</v>
      </c>
      <c r="BK62" s="138">
        <v>0.40524841678279228</v>
      </c>
      <c r="BL62" s="139">
        <v>-0.17466561762391816</v>
      </c>
      <c r="BM62" s="134">
        <v>123252</v>
      </c>
      <c r="BN62" s="168">
        <v>-3955</v>
      </c>
      <c r="BO62" s="136">
        <v>-5674</v>
      </c>
      <c r="BP62" s="202">
        <v>-8.0846940811034163E-2</v>
      </c>
    </row>
    <row r="63" spans="1:68" x14ac:dyDescent="0.3">
      <c r="B63" s="190" t="s">
        <v>39</v>
      </c>
      <c r="C63" s="134">
        <v>43354</v>
      </c>
      <c r="D63" s="138">
        <v>6.4513824922508706E-2</v>
      </c>
      <c r="E63" s="134">
        <v>300562</v>
      </c>
      <c r="F63" s="138">
        <v>7.2389325583854219E-2</v>
      </c>
      <c r="G63" s="134">
        <v>343916</v>
      </c>
      <c r="H63" s="134">
        <v>45251</v>
      </c>
      <c r="I63" s="138">
        <v>7.0115389561792377E-2</v>
      </c>
      <c r="J63" s="139">
        <v>4.3756054804631635E-2</v>
      </c>
      <c r="K63" s="134">
        <v>300132</v>
      </c>
      <c r="L63" s="138">
        <v>7.2163751210916172E-2</v>
      </c>
      <c r="M63" s="139">
        <v>-1.4306532429249207E-3</v>
      </c>
      <c r="N63" s="134">
        <v>345383</v>
      </c>
      <c r="O63" s="134">
        <v>43727</v>
      </c>
      <c r="P63" s="138">
        <v>6.7446319195832938E-2</v>
      </c>
      <c r="Q63" s="139">
        <v>-3.3678813727873416E-2</v>
      </c>
      <c r="R63" s="134">
        <v>291464</v>
      </c>
      <c r="S63" s="138">
        <v>7.1933206149259479E-2</v>
      </c>
      <c r="T63" s="139">
        <v>-2.8880625857955831E-2</v>
      </c>
      <c r="U63" s="134">
        <v>335191</v>
      </c>
      <c r="V63" s="168">
        <v>-1524</v>
      </c>
      <c r="W63" s="168">
        <v>373</v>
      </c>
      <c r="X63" s="199">
        <v>8.6035890575264107E-3</v>
      </c>
      <c r="Y63" s="134">
        <v>37410</v>
      </c>
      <c r="Z63" s="138">
        <v>7.1039558836933733E-2</v>
      </c>
      <c r="AA63" s="134">
        <v>294029</v>
      </c>
      <c r="AB63" s="138">
        <v>7.3688025147693584E-2</v>
      </c>
      <c r="AC63" s="134">
        <v>331439</v>
      </c>
      <c r="AD63" s="134">
        <v>39504</v>
      </c>
      <c r="AE63" s="138">
        <v>7.8753311789672195E-2</v>
      </c>
      <c r="AF63" s="139">
        <v>5.5974338412189253E-2</v>
      </c>
      <c r="AG63" s="134">
        <v>293483</v>
      </c>
      <c r="AH63" s="138">
        <v>7.3443716332176015E-2</v>
      </c>
      <c r="AI63" s="139">
        <v>-1.8569596876498577E-3</v>
      </c>
      <c r="AJ63" s="134">
        <v>332987</v>
      </c>
      <c r="AK63" s="134">
        <v>38010</v>
      </c>
      <c r="AL63" s="138">
        <v>7.4648263509744933E-2</v>
      </c>
      <c r="AM63" s="139">
        <v>-3.7818955042527337E-2</v>
      </c>
      <c r="AN63" s="134">
        <v>284987</v>
      </c>
      <c r="AO63" s="138">
        <v>7.2944309981898742E-2</v>
      </c>
      <c r="AP63" s="139">
        <v>-2.894886586275866E-2</v>
      </c>
      <c r="AQ63" s="134">
        <v>322997</v>
      </c>
      <c r="AR63" s="168">
        <v>-1494</v>
      </c>
      <c r="AS63" s="168">
        <v>600</v>
      </c>
      <c r="AT63" s="199">
        <v>1.6038492381716118E-2</v>
      </c>
      <c r="AU63" s="134">
        <v>5944</v>
      </c>
      <c r="AV63" s="138">
        <v>4.0879486668088001E-2</v>
      </c>
      <c r="AW63" s="134">
        <v>6533</v>
      </c>
      <c r="AX63" s="138">
        <v>4.0368525773323283E-2</v>
      </c>
      <c r="AY63" s="134">
        <v>12477</v>
      </c>
      <c r="AZ63" s="134">
        <v>5747</v>
      </c>
      <c r="BA63" s="138">
        <v>3.9975793325078952E-2</v>
      </c>
      <c r="BB63" s="139">
        <v>-3.3142664872139974E-2</v>
      </c>
      <c r="BC63" s="134">
        <v>6649</v>
      </c>
      <c r="BD63" s="138">
        <v>4.0787657577523541E-2</v>
      </c>
      <c r="BE63" s="139">
        <v>1.7756007959589776E-2</v>
      </c>
      <c r="BF63" s="134">
        <v>12396</v>
      </c>
      <c r="BG63" s="134">
        <v>5717</v>
      </c>
      <c r="BH63" s="138">
        <v>4.1089589247852804E-2</v>
      </c>
      <c r="BI63" s="139">
        <v>-5.2201148425265352E-3</v>
      </c>
      <c r="BJ63" s="134">
        <v>6477</v>
      </c>
      <c r="BK63" s="138">
        <v>4.4681907862967205E-2</v>
      </c>
      <c r="BL63" s="139">
        <v>-2.5868551661904046E-2</v>
      </c>
      <c r="BM63" s="134">
        <v>12194</v>
      </c>
      <c r="BN63" s="168">
        <v>-30</v>
      </c>
      <c r="BO63" s="136">
        <v>-227</v>
      </c>
      <c r="BP63" s="202">
        <v>-3.818977119784657E-2</v>
      </c>
    </row>
    <row r="64" spans="1:68" x14ac:dyDescent="0.3">
      <c r="B64" s="190" t="s">
        <v>40</v>
      </c>
      <c r="C64" s="134">
        <v>77180</v>
      </c>
      <c r="D64" s="138">
        <v>0.11484931050235785</v>
      </c>
      <c r="E64" s="134">
        <v>411576</v>
      </c>
      <c r="F64" s="138">
        <v>9.9126666266861369E-2</v>
      </c>
      <c r="G64" s="134">
        <v>488756</v>
      </c>
      <c r="H64" s="134">
        <v>71126</v>
      </c>
      <c r="I64" s="138">
        <v>0.11020811027318832</v>
      </c>
      <c r="J64" s="139">
        <v>-7.8440010365379634E-2</v>
      </c>
      <c r="K64" s="134">
        <v>407156</v>
      </c>
      <c r="L64" s="138">
        <v>9.7896606453266505E-2</v>
      </c>
      <c r="M64" s="139">
        <v>-1.0739207339592202E-2</v>
      </c>
      <c r="N64" s="134">
        <v>478282</v>
      </c>
      <c r="O64" s="134">
        <v>69393</v>
      </c>
      <c r="P64" s="138">
        <v>0.10703461083441433</v>
      </c>
      <c r="Q64" s="139">
        <v>-2.4365211033939769E-2</v>
      </c>
      <c r="R64" s="134">
        <v>379673</v>
      </c>
      <c r="S64" s="138">
        <v>9.3703154346018017E-2</v>
      </c>
      <c r="T64" s="139">
        <v>-6.749992631816798E-2</v>
      </c>
      <c r="U64" s="134">
        <v>449066</v>
      </c>
      <c r="V64" s="168">
        <v>-1733</v>
      </c>
      <c r="W64" s="168">
        <v>-7787</v>
      </c>
      <c r="X64" s="199">
        <v>-0.1008940139932625</v>
      </c>
      <c r="Y64" s="134">
        <v>54463</v>
      </c>
      <c r="Z64" s="138">
        <v>0.10342227995017167</v>
      </c>
      <c r="AA64" s="134">
        <v>388375</v>
      </c>
      <c r="AB64" s="138">
        <v>9.7332531031753655E-2</v>
      </c>
      <c r="AC64" s="134">
        <v>442838</v>
      </c>
      <c r="AD64" s="134">
        <v>49759</v>
      </c>
      <c r="AE64" s="138">
        <v>9.9197196267271637E-2</v>
      </c>
      <c r="AF64" s="139">
        <v>-8.6370563501826925E-2</v>
      </c>
      <c r="AG64" s="134">
        <v>382511</v>
      </c>
      <c r="AH64" s="138">
        <v>9.5722850652122882E-2</v>
      </c>
      <c r="AI64" s="139">
        <v>-1.5098809140650146E-2</v>
      </c>
      <c r="AJ64" s="134">
        <v>432270</v>
      </c>
      <c r="AK64" s="134">
        <v>48791</v>
      </c>
      <c r="AL64" s="138">
        <v>9.5821189815942245E-2</v>
      </c>
      <c r="AM64" s="139">
        <v>-1.9453767157700114E-2</v>
      </c>
      <c r="AN64" s="134">
        <v>358757</v>
      </c>
      <c r="AO64" s="138">
        <v>9.1826230025145172E-2</v>
      </c>
      <c r="AP64" s="139">
        <v>-6.2100174896931065E-2</v>
      </c>
      <c r="AQ64" s="134">
        <v>407548</v>
      </c>
      <c r="AR64" s="168">
        <v>-968</v>
      </c>
      <c r="AS64" s="168">
        <v>-5672</v>
      </c>
      <c r="AT64" s="199">
        <v>-0.10414409782788316</v>
      </c>
      <c r="AU64" s="134">
        <v>22717</v>
      </c>
      <c r="AV64" s="138">
        <v>0.15623474068623069</v>
      </c>
      <c r="AW64" s="134">
        <v>23201</v>
      </c>
      <c r="AX64" s="138">
        <v>0.14336295216085618</v>
      </c>
      <c r="AY64" s="134">
        <v>45918</v>
      </c>
      <c r="AZ64" s="134">
        <v>21367</v>
      </c>
      <c r="BA64" s="138">
        <v>0.14862759282703356</v>
      </c>
      <c r="BB64" s="139">
        <v>-5.9426860941145396E-2</v>
      </c>
      <c r="BC64" s="134">
        <v>24645</v>
      </c>
      <c r="BD64" s="138">
        <v>0.15118240652700671</v>
      </c>
      <c r="BE64" s="139">
        <v>6.2238696607904834E-2</v>
      </c>
      <c r="BF64" s="134">
        <v>46012</v>
      </c>
      <c r="BG64" s="134">
        <v>20602</v>
      </c>
      <c r="BH64" s="138">
        <v>0.1480720163869623</v>
      </c>
      <c r="BI64" s="139">
        <v>-3.5802873590115601E-2</v>
      </c>
      <c r="BJ64" s="134">
        <v>20916</v>
      </c>
      <c r="BK64" s="138">
        <v>0.14429007022723822</v>
      </c>
      <c r="BL64" s="139">
        <v>-0.15130858186244675</v>
      </c>
      <c r="BM64" s="134">
        <v>41518</v>
      </c>
      <c r="BN64" s="168">
        <v>-765</v>
      </c>
      <c r="BO64" s="136">
        <v>-2115</v>
      </c>
      <c r="BP64" s="202">
        <v>-9.3102082141127793E-2</v>
      </c>
    </row>
    <row r="65" spans="1:68" x14ac:dyDescent="0.3">
      <c r="B65" s="190" t="s">
        <v>264</v>
      </c>
      <c r="C65" s="134">
        <v>120097</v>
      </c>
      <c r="D65" s="138">
        <v>0.17871284845039739</v>
      </c>
      <c r="E65" s="134">
        <v>604143</v>
      </c>
      <c r="F65" s="138">
        <v>0.14550576695060069</v>
      </c>
      <c r="G65" s="134">
        <v>724240</v>
      </c>
      <c r="H65" s="134">
        <v>119946</v>
      </c>
      <c r="I65" s="138">
        <v>0.18585358370817767</v>
      </c>
      <c r="J65" s="139">
        <v>-1.2573170020899773E-3</v>
      </c>
      <c r="K65" s="134">
        <v>613487</v>
      </c>
      <c r="L65" s="138">
        <v>0.14750684112034482</v>
      </c>
      <c r="M65" s="139">
        <v>1.5466536896065997E-2</v>
      </c>
      <c r="N65" s="134">
        <v>733433</v>
      </c>
      <c r="O65" s="134">
        <v>115844</v>
      </c>
      <c r="P65" s="138">
        <v>0.17868253941322459</v>
      </c>
      <c r="Q65" s="139">
        <v>-3.419872275857469E-2</v>
      </c>
      <c r="R65" s="134">
        <v>600870</v>
      </c>
      <c r="S65" s="138">
        <v>0.14829449118555135</v>
      </c>
      <c r="T65" s="139">
        <v>-2.056604296423559E-2</v>
      </c>
      <c r="U65" s="134">
        <v>716714</v>
      </c>
      <c r="V65" s="168">
        <v>-4102</v>
      </c>
      <c r="W65" s="168">
        <v>-4253</v>
      </c>
      <c r="X65" s="199">
        <v>-3.5413041125090555E-2</v>
      </c>
      <c r="Y65" s="134">
        <v>95643</v>
      </c>
      <c r="Z65" s="138">
        <v>0.18162086409625375</v>
      </c>
      <c r="AA65" s="134">
        <v>578370</v>
      </c>
      <c r="AB65" s="138">
        <v>0.1449480939113881</v>
      </c>
      <c r="AC65" s="134">
        <v>674013</v>
      </c>
      <c r="AD65" s="134">
        <v>95165</v>
      </c>
      <c r="AE65" s="138">
        <v>0.18971645697813272</v>
      </c>
      <c r="AF65" s="139">
        <v>-4.9977520571291159E-3</v>
      </c>
      <c r="AG65" s="134">
        <v>585505</v>
      </c>
      <c r="AH65" s="138">
        <v>0.14652181942760131</v>
      </c>
      <c r="AI65" s="139">
        <v>1.2336393658038972E-2</v>
      </c>
      <c r="AJ65" s="134">
        <v>680670</v>
      </c>
      <c r="AK65" s="134">
        <v>91587</v>
      </c>
      <c r="AL65" s="138">
        <v>0.17986873217750615</v>
      </c>
      <c r="AM65" s="139">
        <v>-3.7597856354752275E-2</v>
      </c>
      <c r="AN65" s="134">
        <v>573831</v>
      </c>
      <c r="AO65" s="138">
        <v>0.14687584465685433</v>
      </c>
      <c r="AP65" s="139">
        <v>-1.9938343822853775E-2</v>
      </c>
      <c r="AQ65" s="134">
        <v>665418</v>
      </c>
      <c r="AR65" s="168">
        <v>-3578</v>
      </c>
      <c r="AS65" s="168">
        <v>-4056</v>
      </c>
      <c r="AT65" s="199">
        <v>-4.2407703647940782E-2</v>
      </c>
      <c r="AU65" s="134">
        <v>24454</v>
      </c>
      <c r="AV65" s="138">
        <v>0.1681808490883957</v>
      </c>
      <c r="AW65" s="134">
        <v>25773</v>
      </c>
      <c r="AX65" s="138">
        <v>0.15925578061470397</v>
      </c>
      <c r="AY65" s="134">
        <v>50227</v>
      </c>
      <c r="AZ65" s="134">
        <v>24781</v>
      </c>
      <c r="BA65" s="138">
        <v>0.17237517563751201</v>
      </c>
      <c r="BB65" s="139">
        <v>1.337204547313323E-2</v>
      </c>
      <c r="BC65" s="134">
        <v>27982</v>
      </c>
      <c r="BD65" s="138">
        <v>0.17165291537588565</v>
      </c>
      <c r="BE65" s="139">
        <v>8.5709851394870598E-2</v>
      </c>
      <c r="BF65" s="134">
        <v>52763</v>
      </c>
      <c r="BG65" s="134">
        <v>24257</v>
      </c>
      <c r="BH65" s="138">
        <v>0.17434146692061667</v>
      </c>
      <c r="BI65" s="139">
        <v>-2.1145232234373108E-2</v>
      </c>
      <c r="BJ65" s="134">
        <v>27039</v>
      </c>
      <c r="BK65" s="138">
        <v>0.18652989141682419</v>
      </c>
      <c r="BL65" s="139">
        <v>-3.3700235865913801E-2</v>
      </c>
      <c r="BM65" s="134">
        <v>51296</v>
      </c>
      <c r="BN65" s="168">
        <v>-524</v>
      </c>
      <c r="BO65" s="136">
        <v>-197</v>
      </c>
      <c r="BP65" s="202">
        <v>-8.0559417682178787E-3</v>
      </c>
    </row>
    <row r="66" spans="1:68" x14ac:dyDescent="0.3">
      <c r="B66" s="190" t="s">
        <v>121</v>
      </c>
      <c r="C66" s="134">
        <v>6675</v>
      </c>
      <c r="D66" s="138">
        <v>9.9328731226125764E-3</v>
      </c>
      <c r="E66" s="134">
        <v>35413</v>
      </c>
      <c r="F66" s="138">
        <v>8.5290994433795016E-3</v>
      </c>
      <c r="G66" s="134">
        <v>42088</v>
      </c>
      <c r="H66" s="134">
        <v>6204</v>
      </c>
      <c r="I66" s="138">
        <v>9.6129561079613679E-3</v>
      </c>
      <c r="J66" s="139">
        <v>-7.0561797752808991E-2</v>
      </c>
      <c r="K66" s="134">
        <v>33772</v>
      </c>
      <c r="L66" s="138">
        <v>8.1201411575408857E-3</v>
      </c>
      <c r="M66" s="139">
        <v>-4.6338915087679663E-2</v>
      </c>
      <c r="N66" s="134">
        <v>39976</v>
      </c>
      <c r="O66" s="134">
        <v>6262</v>
      </c>
      <c r="P66" s="138">
        <v>9.6587657695315458E-3</v>
      </c>
      <c r="Q66" s="139">
        <v>9.348807221147646E-3</v>
      </c>
      <c r="R66" s="134">
        <v>31665</v>
      </c>
      <c r="S66" s="138">
        <v>7.8149101525962078E-3</v>
      </c>
      <c r="T66" s="139">
        <v>-6.2388961269690867E-2</v>
      </c>
      <c r="U66" s="134">
        <v>37927</v>
      </c>
      <c r="V66" s="168">
        <v>58</v>
      </c>
      <c r="W66" s="168">
        <v>-413</v>
      </c>
      <c r="X66" s="199">
        <v>-6.1872659176029965E-2</v>
      </c>
      <c r="Y66" s="134">
        <v>4656</v>
      </c>
      <c r="Z66" s="138">
        <v>8.8414912040834931E-3</v>
      </c>
      <c r="AA66" s="134">
        <v>32982</v>
      </c>
      <c r="AB66" s="138">
        <v>8.2657780199273875E-3</v>
      </c>
      <c r="AC66" s="134">
        <v>37638</v>
      </c>
      <c r="AD66" s="134">
        <v>4232</v>
      </c>
      <c r="AE66" s="138">
        <v>8.4367156615505461E-3</v>
      </c>
      <c r="AF66" s="139">
        <v>-9.1065292096219927E-2</v>
      </c>
      <c r="AG66" s="134">
        <v>31226</v>
      </c>
      <c r="AH66" s="138">
        <v>7.8142634707581982E-3</v>
      </c>
      <c r="AI66" s="139">
        <v>-5.3241161845855318E-2</v>
      </c>
      <c r="AJ66" s="134">
        <v>35458</v>
      </c>
      <c r="AK66" s="134">
        <v>4231</v>
      </c>
      <c r="AL66" s="138">
        <v>8.3093081533736068E-3</v>
      </c>
      <c r="AM66" s="139">
        <v>-2.3629489603024575E-4</v>
      </c>
      <c r="AN66" s="134">
        <v>29244</v>
      </c>
      <c r="AO66" s="138">
        <v>7.4851954689534855E-3</v>
      </c>
      <c r="AP66" s="139">
        <v>-6.3472747069749563E-2</v>
      </c>
      <c r="AQ66" s="134">
        <v>33475</v>
      </c>
      <c r="AR66" s="168">
        <v>-1</v>
      </c>
      <c r="AS66" s="168">
        <v>-425</v>
      </c>
      <c r="AT66" s="199">
        <v>-9.1280068728522332E-2</v>
      </c>
      <c r="AU66" s="134">
        <v>2019</v>
      </c>
      <c r="AV66" s="138">
        <v>1.3885545690253983E-2</v>
      </c>
      <c r="AW66" s="134">
        <v>2431</v>
      </c>
      <c r="AX66" s="138">
        <v>1.5021565307660937E-2</v>
      </c>
      <c r="AY66" s="134">
        <v>4450</v>
      </c>
      <c r="AZ66" s="134">
        <v>1972</v>
      </c>
      <c r="BA66" s="138">
        <v>1.3717115788595038E-2</v>
      </c>
      <c r="BB66" s="139">
        <v>-2.3278850916295196E-2</v>
      </c>
      <c r="BC66" s="134">
        <v>2546</v>
      </c>
      <c r="BD66" s="138">
        <v>1.5618194644664601E-2</v>
      </c>
      <c r="BE66" s="139">
        <v>4.7305635540929661E-2</v>
      </c>
      <c r="BF66" s="134">
        <v>4518</v>
      </c>
      <c r="BG66" s="134">
        <v>2031</v>
      </c>
      <c r="BH66" s="138">
        <v>1.459733352499371E-2</v>
      </c>
      <c r="BI66" s="139">
        <v>2.9918864097363083E-2</v>
      </c>
      <c r="BJ66" s="134">
        <v>2421</v>
      </c>
      <c r="BK66" s="138">
        <v>1.6701389367954855E-2</v>
      </c>
      <c r="BL66" s="139">
        <v>-4.9096622152395915E-2</v>
      </c>
      <c r="BM66" s="134">
        <v>4452</v>
      </c>
      <c r="BN66" s="168">
        <v>59</v>
      </c>
      <c r="BO66" s="136">
        <v>12</v>
      </c>
      <c r="BP66" s="202">
        <v>5.9435364041604752E-3</v>
      </c>
    </row>
    <row r="67" spans="1:68" x14ac:dyDescent="0.3">
      <c r="B67" s="190" t="s">
        <v>310</v>
      </c>
      <c r="C67" s="134">
        <v>82036</v>
      </c>
      <c r="D67" s="173">
        <v>0.1220753826946285</v>
      </c>
      <c r="E67" s="134">
        <v>732279</v>
      </c>
      <c r="F67" s="139">
        <v>0.17636688253744381</v>
      </c>
      <c r="G67" s="134">
        <v>814315</v>
      </c>
      <c r="H67" s="134">
        <v>84180</v>
      </c>
      <c r="I67" s="139">
        <v>0.13043498471440812</v>
      </c>
      <c r="J67" s="139">
        <v>2.6134867619094056E-2</v>
      </c>
      <c r="K67" s="134">
        <v>797055</v>
      </c>
      <c r="L67" s="139">
        <v>0.19164393907153116</v>
      </c>
      <c r="M67" s="139">
        <v>8.8458087696083057E-2</v>
      </c>
      <c r="N67" s="134">
        <v>881235</v>
      </c>
      <c r="O67" s="134">
        <v>97004</v>
      </c>
      <c r="P67" s="139">
        <v>0.14962295028866784</v>
      </c>
      <c r="Q67" s="139">
        <v>0.15234022333095748</v>
      </c>
      <c r="R67" s="134">
        <v>868670</v>
      </c>
      <c r="S67" s="139">
        <v>0.21438743098865462</v>
      </c>
      <c r="T67" s="139">
        <v>8.9849508503177328E-2</v>
      </c>
      <c r="U67" s="134">
        <v>965674</v>
      </c>
      <c r="V67" s="168">
        <v>12824</v>
      </c>
      <c r="W67" s="168">
        <v>14968</v>
      </c>
      <c r="X67" s="199">
        <v>0.18245648251986932</v>
      </c>
      <c r="Y67" s="134">
        <v>61949</v>
      </c>
      <c r="Z67" s="173">
        <v>0.11763778750037979</v>
      </c>
      <c r="AA67" s="134">
        <v>701954</v>
      </c>
      <c r="AB67" s="139">
        <v>0.1759200759262661</v>
      </c>
      <c r="AC67" s="134">
        <v>763903</v>
      </c>
      <c r="AD67" s="134">
        <v>62748</v>
      </c>
      <c r="AE67" s="139">
        <v>0.12509145423699755</v>
      </c>
      <c r="AF67" s="139">
        <v>1.289770617766227E-2</v>
      </c>
      <c r="AG67" s="134">
        <v>767038</v>
      </c>
      <c r="AH67" s="139">
        <v>0.19195020252620978</v>
      </c>
      <c r="AI67" s="139">
        <v>9.2718326272091908E-2</v>
      </c>
      <c r="AJ67" s="134">
        <v>829786</v>
      </c>
      <c r="AK67" s="134">
        <v>74984</v>
      </c>
      <c r="AL67" s="139">
        <v>0.1472619150490585</v>
      </c>
      <c r="AM67" s="139">
        <v>0.19500223114680945</v>
      </c>
      <c r="AN67" s="134">
        <v>839309</v>
      </c>
      <c r="AO67" s="139">
        <v>0.21482669689002465</v>
      </c>
      <c r="AP67" s="139">
        <v>9.4220886057796355E-2</v>
      </c>
      <c r="AQ67" s="134">
        <v>914293</v>
      </c>
      <c r="AR67" s="168">
        <v>12236</v>
      </c>
      <c r="AS67" s="168">
        <v>13035</v>
      </c>
      <c r="AT67" s="199">
        <v>0.21041501880579186</v>
      </c>
      <c r="AU67" s="134">
        <v>20087</v>
      </c>
      <c r="AV67" s="173">
        <v>0.13814708087178393</v>
      </c>
      <c r="AW67" s="134">
        <v>30325</v>
      </c>
      <c r="AX67" s="139">
        <v>0.18738336814266471</v>
      </c>
      <c r="AY67" s="134">
        <v>50412</v>
      </c>
      <c r="AZ67" s="134">
        <v>21432</v>
      </c>
      <c r="BA67" s="139">
        <v>0.14907972899653593</v>
      </c>
      <c r="BB67" s="139">
        <v>6.6958729526559471E-2</v>
      </c>
      <c r="BC67" s="134">
        <v>30017</v>
      </c>
      <c r="BD67" s="139">
        <v>0.18413642916296047</v>
      </c>
      <c r="BE67" s="139">
        <v>-1.0156636438582028E-2</v>
      </c>
      <c r="BF67" s="134">
        <v>51449</v>
      </c>
      <c r="BG67" s="134">
        <v>22020</v>
      </c>
      <c r="BH67" s="139">
        <v>0.1582635569770367</v>
      </c>
      <c r="BI67" s="139">
        <v>2.7435610302351622E-2</v>
      </c>
      <c r="BJ67" s="134">
        <v>29361</v>
      </c>
      <c r="BK67" s="139">
        <v>0.20254832434222325</v>
      </c>
      <c r="BL67" s="139">
        <v>-2.1854282573208515E-2</v>
      </c>
      <c r="BM67" s="134">
        <v>51381</v>
      </c>
      <c r="BN67" s="168">
        <v>588</v>
      </c>
      <c r="BO67" s="168">
        <v>1933</v>
      </c>
      <c r="BP67" s="199">
        <v>9.623139343854234E-2</v>
      </c>
    </row>
    <row r="68" spans="1:68" x14ac:dyDescent="0.3">
      <c r="B68" s="190" t="s">
        <v>7</v>
      </c>
      <c r="C68" s="134">
        <v>672011</v>
      </c>
      <c r="D68" s="138">
        <v>1</v>
      </c>
      <c r="E68" s="134">
        <v>4152021</v>
      </c>
      <c r="F68" s="138">
        <v>1</v>
      </c>
      <c r="G68" s="134">
        <v>4824032</v>
      </c>
      <c r="H68" s="134">
        <v>645379</v>
      </c>
      <c r="I68" s="138">
        <v>1</v>
      </c>
      <c r="J68" s="139">
        <v>-3.9630303670624437E-2</v>
      </c>
      <c r="K68" s="134">
        <v>4159041</v>
      </c>
      <c r="L68" s="138">
        <v>1</v>
      </c>
      <c r="M68" s="139">
        <v>1.6907428936414339E-3</v>
      </c>
      <c r="N68" s="134">
        <v>4804420</v>
      </c>
      <c r="O68" s="134">
        <v>648323</v>
      </c>
      <c r="P68" s="138">
        <v>1</v>
      </c>
      <c r="Q68" s="139">
        <v>4.561660667607716E-3</v>
      </c>
      <c r="R68" s="134">
        <v>4051870</v>
      </c>
      <c r="S68" s="138">
        <v>1</v>
      </c>
      <c r="T68" s="139">
        <v>-2.5768199928781658E-2</v>
      </c>
      <c r="U68" s="134">
        <v>4700193</v>
      </c>
      <c r="V68" s="168">
        <v>2944</v>
      </c>
      <c r="W68" s="168">
        <v>-23688</v>
      </c>
      <c r="X68" s="199">
        <v>-3.524942300051636E-2</v>
      </c>
      <c r="Y68" s="134">
        <v>526608</v>
      </c>
      <c r="Z68" s="138">
        <v>1</v>
      </c>
      <c r="AA68" s="134">
        <v>3990187</v>
      </c>
      <c r="AB68" s="138">
        <v>1</v>
      </c>
      <c r="AC68" s="134">
        <v>4516795</v>
      </c>
      <c r="AD68" s="134">
        <v>501617</v>
      </c>
      <c r="AE68" s="138">
        <v>1</v>
      </c>
      <c r="AF68" s="139">
        <v>-4.7456552122261721E-2</v>
      </c>
      <c r="AG68" s="134">
        <v>3996026</v>
      </c>
      <c r="AH68" s="138">
        <v>1</v>
      </c>
      <c r="AI68" s="139">
        <v>1.4633399387046272E-3</v>
      </c>
      <c r="AJ68" s="134">
        <v>4497643</v>
      </c>
      <c r="AK68" s="134">
        <v>509188</v>
      </c>
      <c r="AL68" s="138">
        <v>1</v>
      </c>
      <c r="AM68" s="139">
        <v>1.5093188627977122E-2</v>
      </c>
      <c r="AN68" s="134">
        <v>3906912</v>
      </c>
      <c r="AO68" s="138">
        <v>1</v>
      </c>
      <c r="AP68" s="139">
        <v>-2.2300655701439381E-2</v>
      </c>
      <c r="AQ68" s="134">
        <v>4416100</v>
      </c>
      <c r="AR68" s="168">
        <v>7571</v>
      </c>
      <c r="AS68" s="168">
        <v>-17420</v>
      </c>
      <c r="AT68" s="199">
        <v>-3.3079634187099326E-2</v>
      </c>
      <c r="AU68" s="134">
        <v>145403</v>
      </c>
      <c r="AV68" s="138">
        <v>1</v>
      </c>
      <c r="AW68" s="134">
        <v>161834</v>
      </c>
      <c r="AX68" s="138">
        <v>1</v>
      </c>
      <c r="AY68" s="134">
        <v>307237</v>
      </c>
      <c r="AZ68" s="134">
        <v>143762</v>
      </c>
      <c r="BA68" s="138">
        <v>1</v>
      </c>
      <c r="BB68" s="139">
        <v>-1.1285874431751752E-2</v>
      </c>
      <c r="BC68" s="134">
        <v>163015</v>
      </c>
      <c r="BD68" s="138">
        <v>1</v>
      </c>
      <c r="BE68" s="139">
        <v>7.2976012457209236E-3</v>
      </c>
      <c r="BF68" s="134">
        <v>306777</v>
      </c>
      <c r="BG68" s="134">
        <v>139135</v>
      </c>
      <c r="BH68" s="138">
        <v>1</v>
      </c>
      <c r="BI68" s="139">
        <v>-3.2185139327499619E-2</v>
      </c>
      <c r="BJ68" s="134">
        <v>144958</v>
      </c>
      <c r="BK68" s="138">
        <v>1</v>
      </c>
      <c r="BL68" s="139">
        <v>-0.11076894764285496</v>
      </c>
      <c r="BM68" s="134">
        <v>284093</v>
      </c>
      <c r="BN68" s="168">
        <v>-4627</v>
      </c>
      <c r="BO68" s="136">
        <v>-6268</v>
      </c>
      <c r="BP68" s="202">
        <v>-4.3107776318232774E-2</v>
      </c>
    </row>
    <row r="69" spans="1:68" ht="43.2" x14ac:dyDescent="0.3">
      <c r="A69" s="190" t="s">
        <v>23</v>
      </c>
      <c r="B69" s="190" t="s">
        <v>38</v>
      </c>
      <c r="C69" s="134">
        <v>115896</v>
      </c>
      <c r="D69" s="138">
        <v>0.51690595019869678</v>
      </c>
      <c r="E69" s="134">
        <v>857433</v>
      </c>
      <c r="F69" s="138">
        <v>0.50847092771913849</v>
      </c>
      <c r="G69" s="134">
        <v>973329</v>
      </c>
      <c r="H69" s="134">
        <v>110387</v>
      </c>
      <c r="I69" s="138">
        <v>0.50404102208178847</v>
      </c>
      <c r="J69" s="139">
        <v>-4.7533995996410575E-2</v>
      </c>
      <c r="K69" s="134">
        <v>821611</v>
      </c>
      <c r="L69" s="138">
        <v>0.48935214717056874</v>
      </c>
      <c r="M69" s="139">
        <v>-4.1778191415539172E-2</v>
      </c>
      <c r="N69" s="134">
        <v>931998</v>
      </c>
      <c r="O69" s="134">
        <v>112848</v>
      </c>
      <c r="P69" s="138">
        <v>0.5089961074751812</v>
      </c>
      <c r="Q69" s="139">
        <v>2.2294291900314348E-2</v>
      </c>
      <c r="R69" s="134">
        <v>777178</v>
      </c>
      <c r="S69" s="138">
        <v>0.46833017368237734</v>
      </c>
      <c r="T69" s="139">
        <v>-5.4080337288570868E-2</v>
      </c>
      <c r="U69" s="134">
        <v>890026</v>
      </c>
      <c r="V69" s="168">
        <v>2461</v>
      </c>
      <c r="W69" s="168">
        <v>-3048</v>
      </c>
      <c r="X69" s="199">
        <v>-2.6299440878028577E-2</v>
      </c>
      <c r="Y69" s="134">
        <v>78925</v>
      </c>
      <c r="Z69" s="138">
        <v>0.56452420462348363</v>
      </c>
      <c r="AA69" s="134">
        <v>836676</v>
      </c>
      <c r="AB69" s="138">
        <v>0.51043720594264297</v>
      </c>
      <c r="AC69" s="134">
        <v>915601</v>
      </c>
      <c r="AD69" s="134">
        <v>72684</v>
      </c>
      <c r="AE69" s="138">
        <v>0.55197029184164759</v>
      </c>
      <c r="AF69" s="139">
        <v>-7.9075071270193226E-2</v>
      </c>
      <c r="AG69" s="134">
        <v>801839</v>
      </c>
      <c r="AH69" s="138">
        <v>0.49130334882495491</v>
      </c>
      <c r="AI69" s="139">
        <v>-4.1637384124798608E-2</v>
      </c>
      <c r="AJ69" s="134">
        <v>874523</v>
      </c>
      <c r="AK69" s="134">
        <v>78146</v>
      </c>
      <c r="AL69" s="138">
        <v>0.55106905111136184</v>
      </c>
      <c r="AM69" s="139">
        <v>7.5147212591491944E-2</v>
      </c>
      <c r="AN69" s="134">
        <v>753718</v>
      </c>
      <c r="AO69" s="138">
        <v>0.47097837687868205</v>
      </c>
      <c r="AP69" s="139">
        <v>-6.0013294439407415E-2</v>
      </c>
      <c r="AQ69" s="134">
        <v>831864</v>
      </c>
      <c r="AR69" s="168">
        <v>5462</v>
      </c>
      <c r="AS69" s="168">
        <v>-779</v>
      </c>
      <c r="AT69" s="199">
        <v>-9.870129870129871E-3</v>
      </c>
      <c r="AU69" s="134">
        <v>36971</v>
      </c>
      <c r="AV69" s="138">
        <v>0.43802945392936271</v>
      </c>
      <c r="AW69" s="134">
        <v>20757</v>
      </c>
      <c r="AX69" s="138">
        <v>0.44013061639914336</v>
      </c>
      <c r="AY69" s="134">
        <v>57728</v>
      </c>
      <c r="AZ69" s="134">
        <v>37703</v>
      </c>
      <c r="BA69" s="138">
        <v>0.4317648271360352</v>
      </c>
      <c r="BB69" s="139">
        <v>1.979930215574369E-2</v>
      </c>
      <c r="BC69" s="134">
        <v>19772</v>
      </c>
      <c r="BD69" s="138">
        <v>0.42146998635743521</v>
      </c>
      <c r="BE69" s="139">
        <v>-4.7453870983282749E-2</v>
      </c>
      <c r="BF69" s="134">
        <v>57475</v>
      </c>
      <c r="BG69" s="134">
        <v>34702</v>
      </c>
      <c r="BH69" s="138">
        <v>0.43432333320817534</v>
      </c>
      <c r="BI69" s="139">
        <v>-7.9595788133570267E-2</v>
      </c>
      <c r="BJ69" s="134">
        <v>23460</v>
      </c>
      <c r="BK69" s="138">
        <v>0.39667241554225424</v>
      </c>
      <c r="BL69" s="139">
        <v>0.18652640097107021</v>
      </c>
      <c r="BM69" s="134">
        <v>58162</v>
      </c>
      <c r="BN69" s="168">
        <v>-3001</v>
      </c>
      <c r="BO69" s="136">
        <v>-2269</v>
      </c>
      <c r="BP69" s="202">
        <v>-6.1372427037407695E-2</v>
      </c>
    </row>
    <row r="70" spans="1:68" x14ac:dyDescent="0.3">
      <c r="B70" s="190" t="s">
        <v>39</v>
      </c>
      <c r="C70" s="134">
        <v>8998</v>
      </c>
      <c r="D70" s="138">
        <v>4.0131840097051438E-2</v>
      </c>
      <c r="E70" s="134">
        <v>88912</v>
      </c>
      <c r="F70" s="138">
        <v>5.2726180500825177E-2</v>
      </c>
      <c r="G70" s="134">
        <v>97910</v>
      </c>
      <c r="H70" s="134">
        <v>9666</v>
      </c>
      <c r="I70" s="138">
        <v>4.4136180161092949E-2</v>
      </c>
      <c r="J70" s="139">
        <v>7.4238719715492327E-2</v>
      </c>
      <c r="K70" s="134">
        <v>87127</v>
      </c>
      <c r="L70" s="138">
        <v>5.1892908598509688E-2</v>
      </c>
      <c r="M70" s="139">
        <v>-2.0076030232139642E-2</v>
      </c>
      <c r="N70" s="134">
        <v>96793</v>
      </c>
      <c r="O70" s="134">
        <v>9639</v>
      </c>
      <c r="P70" s="138">
        <v>4.3476299801088823E-2</v>
      </c>
      <c r="Q70" s="139">
        <v>-2.7932960893854749E-3</v>
      </c>
      <c r="R70" s="134">
        <v>88438</v>
      </c>
      <c r="S70" s="138">
        <v>5.3293047281474881E-2</v>
      </c>
      <c r="T70" s="139">
        <v>1.504700035580245E-2</v>
      </c>
      <c r="U70" s="134">
        <v>98077</v>
      </c>
      <c r="V70" s="168">
        <v>-27</v>
      </c>
      <c r="W70" s="168">
        <v>641</v>
      </c>
      <c r="X70" s="199">
        <v>7.1238052900644583E-2</v>
      </c>
      <c r="Y70" s="134">
        <v>6982</v>
      </c>
      <c r="Z70" s="138">
        <v>4.9939917601281761E-2</v>
      </c>
      <c r="AA70" s="134">
        <v>87258</v>
      </c>
      <c r="AB70" s="138">
        <v>5.3234142865509634E-2</v>
      </c>
      <c r="AC70" s="134">
        <v>94240</v>
      </c>
      <c r="AD70" s="134">
        <v>7434</v>
      </c>
      <c r="AE70" s="138">
        <v>5.6454613801535526E-2</v>
      </c>
      <c r="AF70" s="139">
        <v>6.4737897450587223E-2</v>
      </c>
      <c r="AG70" s="134">
        <v>85556</v>
      </c>
      <c r="AH70" s="138">
        <v>5.2421931724533029E-2</v>
      </c>
      <c r="AI70" s="139">
        <v>-1.950537486534186E-2</v>
      </c>
      <c r="AJ70" s="134">
        <v>92990</v>
      </c>
      <c r="AK70" s="134">
        <v>7522</v>
      </c>
      <c r="AL70" s="138">
        <v>5.3043551844747829E-2</v>
      </c>
      <c r="AM70" s="139">
        <v>1.1837503362927092E-2</v>
      </c>
      <c r="AN70" s="134">
        <v>85489</v>
      </c>
      <c r="AO70" s="138">
        <v>5.3419807488983478E-2</v>
      </c>
      <c r="AP70" s="139">
        <v>-7.831128149983637E-4</v>
      </c>
      <c r="AQ70" s="134">
        <v>93011</v>
      </c>
      <c r="AR70" s="168">
        <v>88</v>
      </c>
      <c r="AS70" s="168">
        <v>540</v>
      </c>
      <c r="AT70" s="199">
        <v>7.7341735892294469E-2</v>
      </c>
      <c r="AU70" s="134">
        <v>2016</v>
      </c>
      <c r="AV70" s="138">
        <v>2.3885406916815753E-2</v>
      </c>
      <c r="AW70" s="134">
        <v>1654</v>
      </c>
      <c r="AX70" s="138">
        <v>3.5071351328428153E-2</v>
      </c>
      <c r="AY70" s="134">
        <v>3670</v>
      </c>
      <c r="AZ70" s="134">
        <v>2232</v>
      </c>
      <c r="BA70" s="138">
        <v>2.5560276215888141E-2</v>
      </c>
      <c r="BB70" s="139">
        <v>0.10714285714285714</v>
      </c>
      <c r="BC70" s="134">
        <v>1571</v>
      </c>
      <c r="BD70" s="138">
        <v>3.3488233287858118E-2</v>
      </c>
      <c r="BE70" s="139">
        <v>-5.0181378476420797E-2</v>
      </c>
      <c r="BF70" s="134">
        <v>3803</v>
      </c>
      <c r="BG70" s="134">
        <v>2117</v>
      </c>
      <c r="BH70" s="138">
        <v>2.6495951138312119E-2</v>
      </c>
      <c r="BI70" s="139">
        <v>-5.1523297491039427E-2</v>
      </c>
      <c r="BJ70" s="134">
        <v>2949</v>
      </c>
      <c r="BK70" s="138">
        <v>4.9863041493354979E-2</v>
      </c>
      <c r="BL70" s="139">
        <v>0.8771483131763208</v>
      </c>
      <c r="BM70" s="134">
        <v>5066</v>
      </c>
      <c r="BN70" s="168">
        <v>-115</v>
      </c>
      <c r="BO70" s="136">
        <v>101</v>
      </c>
      <c r="BP70" s="202">
        <v>5.0099206349206352E-2</v>
      </c>
    </row>
    <row r="71" spans="1:68" x14ac:dyDescent="0.3">
      <c r="B71" s="190" t="s">
        <v>40</v>
      </c>
      <c r="C71" s="134">
        <v>29490</v>
      </c>
      <c r="D71" s="138">
        <v>0.13152789113825816</v>
      </c>
      <c r="E71" s="134">
        <v>151648</v>
      </c>
      <c r="F71" s="138">
        <v>8.9929591287892935E-2</v>
      </c>
      <c r="G71" s="134">
        <v>181138</v>
      </c>
      <c r="H71" s="134">
        <v>27267</v>
      </c>
      <c r="I71" s="138">
        <v>0.12450457525889938</v>
      </c>
      <c r="J71" s="139">
        <v>-7.5381485249237032E-2</v>
      </c>
      <c r="K71" s="134">
        <v>148704</v>
      </c>
      <c r="L71" s="138">
        <v>8.85682174324008E-2</v>
      </c>
      <c r="M71" s="139">
        <v>-1.9413378349862839E-2</v>
      </c>
      <c r="N71" s="134">
        <v>175971</v>
      </c>
      <c r="O71" s="134">
        <v>26609</v>
      </c>
      <c r="P71" s="138">
        <v>0.12001876350318212</v>
      </c>
      <c r="Q71" s="139">
        <v>-2.4131734330876151E-2</v>
      </c>
      <c r="R71" s="134">
        <v>140158</v>
      </c>
      <c r="S71" s="138">
        <v>8.4459699686525669E-2</v>
      </c>
      <c r="T71" s="139">
        <v>-5.7469873036367546E-2</v>
      </c>
      <c r="U71" s="134">
        <v>166767</v>
      </c>
      <c r="V71" s="168">
        <v>-658</v>
      </c>
      <c r="W71" s="168">
        <v>-2881</v>
      </c>
      <c r="X71" s="199">
        <v>-9.7694133604611738E-2</v>
      </c>
      <c r="Y71" s="134">
        <v>15550</v>
      </c>
      <c r="Z71" s="138">
        <v>0.11122396429388876</v>
      </c>
      <c r="AA71" s="134">
        <v>145358</v>
      </c>
      <c r="AB71" s="138">
        <v>8.8679645862210332E-2</v>
      </c>
      <c r="AC71" s="134">
        <v>160908</v>
      </c>
      <c r="AD71" s="134">
        <v>13864</v>
      </c>
      <c r="AE71" s="138">
        <v>0.10528474115476037</v>
      </c>
      <c r="AF71" s="139">
        <v>-0.10842443729903536</v>
      </c>
      <c r="AG71" s="134">
        <v>142060</v>
      </c>
      <c r="AH71" s="138">
        <v>8.7043101837243009E-2</v>
      </c>
      <c r="AI71" s="139">
        <v>-2.2688809697436675E-2</v>
      </c>
      <c r="AJ71" s="134">
        <v>155924</v>
      </c>
      <c r="AK71" s="134">
        <v>14222</v>
      </c>
      <c r="AL71" s="138">
        <v>0.10029053367934108</v>
      </c>
      <c r="AM71" s="139">
        <v>2.5822273514137333E-2</v>
      </c>
      <c r="AN71" s="134">
        <v>132978</v>
      </c>
      <c r="AO71" s="138">
        <v>8.3094423379265703E-2</v>
      </c>
      <c r="AP71" s="139">
        <v>-6.3930733492890329E-2</v>
      </c>
      <c r="AQ71" s="134">
        <v>147200</v>
      </c>
      <c r="AR71" s="168">
        <v>358</v>
      </c>
      <c r="AS71" s="168">
        <v>-1328</v>
      </c>
      <c r="AT71" s="199">
        <v>-8.5401929260450163E-2</v>
      </c>
      <c r="AU71" s="134">
        <v>13940</v>
      </c>
      <c r="AV71" s="138">
        <v>0.16516000616091844</v>
      </c>
      <c r="AW71" s="134">
        <v>6290</v>
      </c>
      <c r="AX71" s="138">
        <v>0.13337291406034646</v>
      </c>
      <c r="AY71" s="134">
        <v>20230</v>
      </c>
      <c r="AZ71" s="134">
        <v>13403</v>
      </c>
      <c r="BA71" s="138">
        <v>0.15348762639854333</v>
      </c>
      <c r="BB71" s="139">
        <v>-3.8522238163558105E-2</v>
      </c>
      <c r="BC71" s="134">
        <v>6644</v>
      </c>
      <c r="BD71" s="138">
        <v>0.14162687585266029</v>
      </c>
      <c r="BE71" s="139">
        <v>5.6279809220985688E-2</v>
      </c>
      <c r="BF71" s="134">
        <v>20047</v>
      </c>
      <c r="BG71" s="134">
        <v>12387</v>
      </c>
      <c r="BH71" s="138">
        <v>0.15503322945218337</v>
      </c>
      <c r="BI71" s="139">
        <v>-7.5803924494516159E-2</v>
      </c>
      <c r="BJ71" s="134">
        <v>7180</v>
      </c>
      <c r="BK71" s="138">
        <v>0.12140272564336681</v>
      </c>
      <c r="BL71" s="139">
        <v>8.0674292594822394E-2</v>
      </c>
      <c r="BM71" s="134">
        <v>19567</v>
      </c>
      <c r="BN71" s="168">
        <v>-1016</v>
      </c>
      <c r="BO71" s="136">
        <v>-1553</v>
      </c>
      <c r="BP71" s="202">
        <v>-0.11140602582496413</v>
      </c>
    </row>
    <row r="72" spans="1:68" x14ac:dyDescent="0.3">
      <c r="B72" s="190" t="s">
        <v>264</v>
      </c>
      <c r="C72" s="134">
        <v>28762</v>
      </c>
      <c r="D72" s="138">
        <v>0.12828094964118619</v>
      </c>
      <c r="E72" s="134">
        <v>163225</v>
      </c>
      <c r="F72" s="138">
        <v>9.6794929955992329E-2</v>
      </c>
      <c r="G72" s="134">
        <v>191987</v>
      </c>
      <c r="H72" s="134">
        <v>28907</v>
      </c>
      <c r="I72" s="138">
        <v>0.13199302295848478</v>
      </c>
      <c r="J72" s="139">
        <v>5.0413740351853142E-3</v>
      </c>
      <c r="K72" s="134">
        <v>168509</v>
      </c>
      <c r="L72" s="138">
        <v>0.10036409075288107</v>
      </c>
      <c r="M72" s="139">
        <v>3.2372491958952365E-2</v>
      </c>
      <c r="N72" s="134">
        <v>197416</v>
      </c>
      <c r="O72" s="134">
        <v>28790</v>
      </c>
      <c r="P72" s="138">
        <v>0.1298560713013121</v>
      </c>
      <c r="Q72" s="139">
        <v>-4.0474625523229668E-3</v>
      </c>
      <c r="R72" s="134">
        <v>169421</v>
      </c>
      <c r="S72" s="138">
        <v>0.10209368555908949</v>
      </c>
      <c r="T72" s="139">
        <v>5.4121738304778975E-3</v>
      </c>
      <c r="U72" s="134">
        <v>198211</v>
      </c>
      <c r="V72" s="168">
        <v>-117</v>
      </c>
      <c r="W72" s="168">
        <v>28</v>
      </c>
      <c r="X72" s="199">
        <v>9.7350671024268136E-4</v>
      </c>
      <c r="Y72" s="134">
        <v>19002</v>
      </c>
      <c r="Z72" s="138">
        <v>0.13591496910048065</v>
      </c>
      <c r="AA72" s="134">
        <v>158533</v>
      </c>
      <c r="AB72" s="138">
        <v>9.6717416980653226E-2</v>
      </c>
      <c r="AC72" s="134">
        <v>177535</v>
      </c>
      <c r="AD72" s="134">
        <v>18060</v>
      </c>
      <c r="AE72" s="138">
        <v>0.1371496267494931</v>
      </c>
      <c r="AF72" s="139">
        <v>-4.9573729081149355E-2</v>
      </c>
      <c r="AG72" s="134">
        <v>163630</v>
      </c>
      <c r="AH72" s="138">
        <v>0.10025948721405091</v>
      </c>
      <c r="AI72" s="139">
        <v>3.2151034800325481E-2</v>
      </c>
      <c r="AJ72" s="134">
        <v>181690</v>
      </c>
      <c r="AK72" s="134">
        <v>18725</v>
      </c>
      <c r="AL72" s="138">
        <v>0.13204473654518786</v>
      </c>
      <c r="AM72" s="139">
        <v>3.6821705426356592E-2</v>
      </c>
      <c r="AN72" s="134">
        <v>163285</v>
      </c>
      <c r="AO72" s="138">
        <v>0.1020324634261562</v>
      </c>
      <c r="AP72" s="139">
        <v>-2.1084153272627267E-3</v>
      </c>
      <c r="AQ72" s="134">
        <v>182010</v>
      </c>
      <c r="AR72" s="168">
        <v>665</v>
      </c>
      <c r="AS72" s="168">
        <v>-277</v>
      </c>
      <c r="AT72" s="199">
        <v>-1.4577412903904852E-2</v>
      </c>
      <c r="AU72" s="134">
        <v>9760</v>
      </c>
      <c r="AV72" s="138">
        <v>0.11563570015283817</v>
      </c>
      <c r="AW72" s="134">
        <v>4692</v>
      </c>
      <c r="AX72" s="138">
        <v>9.9488984542312503E-2</v>
      </c>
      <c r="AY72" s="134">
        <v>14452</v>
      </c>
      <c r="AZ72" s="134">
        <v>10847</v>
      </c>
      <c r="BA72" s="138">
        <v>0.12421698750615531</v>
      </c>
      <c r="BB72" s="139">
        <v>0.11137295081967213</v>
      </c>
      <c r="BC72" s="134">
        <v>4879</v>
      </c>
      <c r="BD72" s="138">
        <v>0.10400324010914051</v>
      </c>
      <c r="BE72" s="139">
        <v>3.9855072463768113E-2</v>
      </c>
      <c r="BF72" s="134">
        <v>15726</v>
      </c>
      <c r="BG72" s="134">
        <v>10065</v>
      </c>
      <c r="BH72" s="138">
        <v>0.12597153906807343</v>
      </c>
      <c r="BI72" s="139">
        <v>-7.209366645155342E-2</v>
      </c>
      <c r="BJ72" s="134">
        <v>6136</v>
      </c>
      <c r="BK72" s="138">
        <v>0.10375029589800819</v>
      </c>
      <c r="BL72" s="139">
        <v>0.25763476122156181</v>
      </c>
      <c r="BM72" s="134">
        <v>16201</v>
      </c>
      <c r="BN72" s="168">
        <v>-782</v>
      </c>
      <c r="BO72" s="136">
        <v>305</v>
      </c>
      <c r="BP72" s="202">
        <v>3.125E-2</v>
      </c>
    </row>
    <row r="73" spans="1:68" x14ac:dyDescent="0.3">
      <c r="B73" s="190" t="s">
        <v>121</v>
      </c>
      <c r="C73" s="134">
        <v>1507</v>
      </c>
      <c r="D73" s="138">
        <v>6.7213473023179059E-3</v>
      </c>
      <c r="E73" s="134">
        <v>7660</v>
      </c>
      <c r="F73" s="138">
        <v>4.5424975552942337E-3</v>
      </c>
      <c r="G73" s="134">
        <v>9167</v>
      </c>
      <c r="H73" s="134">
        <v>1504</v>
      </c>
      <c r="I73" s="138">
        <v>6.8674544757173382E-3</v>
      </c>
      <c r="J73" s="139">
        <v>-1.9907100199071004E-3</v>
      </c>
      <c r="K73" s="134">
        <v>7117</v>
      </c>
      <c r="L73" s="138">
        <v>4.2388907054712486E-3</v>
      </c>
      <c r="M73" s="139">
        <v>-7.0887728459530022E-2</v>
      </c>
      <c r="N73" s="134">
        <v>8621</v>
      </c>
      <c r="O73" s="134">
        <v>1407</v>
      </c>
      <c r="P73" s="138">
        <v>6.3462136964552319E-3</v>
      </c>
      <c r="Q73" s="139">
        <v>-6.4494680851063829E-2</v>
      </c>
      <c r="R73" s="134">
        <v>6702</v>
      </c>
      <c r="S73" s="138">
        <v>4.0386485773134251E-3</v>
      </c>
      <c r="T73" s="139">
        <v>-5.8311086131797106E-2</v>
      </c>
      <c r="U73" s="134">
        <v>8109</v>
      </c>
      <c r="V73" s="168">
        <v>-97</v>
      </c>
      <c r="W73" s="168">
        <v>-100</v>
      </c>
      <c r="X73" s="199">
        <v>-6.6357000663570004E-2</v>
      </c>
      <c r="Y73" s="134">
        <v>858</v>
      </c>
      <c r="Z73" s="138">
        <v>6.136987869077592E-3</v>
      </c>
      <c r="AA73" s="134">
        <v>7383</v>
      </c>
      <c r="AB73" s="138">
        <v>4.504202213849247E-3</v>
      </c>
      <c r="AC73" s="134">
        <v>8241</v>
      </c>
      <c r="AD73" s="134">
        <v>779</v>
      </c>
      <c r="AE73" s="138">
        <v>5.915811696448235E-3</v>
      </c>
      <c r="AF73" s="139">
        <v>-9.2074592074592079E-2</v>
      </c>
      <c r="AG73" s="134">
        <v>6782</v>
      </c>
      <c r="AH73" s="138">
        <v>4.1554717489805859E-3</v>
      </c>
      <c r="AI73" s="139">
        <v>-8.1403223621833942E-2</v>
      </c>
      <c r="AJ73" s="134">
        <v>7561</v>
      </c>
      <c r="AK73" s="134">
        <v>820</v>
      </c>
      <c r="AL73" s="138">
        <v>5.7824664334875323E-3</v>
      </c>
      <c r="AM73" s="139">
        <v>5.2631578947368418E-2</v>
      </c>
      <c r="AN73" s="134">
        <v>6380</v>
      </c>
      <c r="AO73" s="138">
        <v>3.9866926947293175E-3</v>
      </c>
      <c r="AP73" s="139">
        <v>-5.9274550280153347E-2</v>
      </c>
      <c r="AQ73" s="134">
        <v>7200</v>
      </c>
      <c r="AR73" s="168">
        <v>41</v>
      </c>
      <c r="AS73" s="168">
        <v>-38</v>
      </c>
      <c r="AT73" s="199">
        <v>-4.4289044289044288E-2</v>
      </c>
      <c r="AU73" s="134">
        <v>649</v>
      </c>
      <c r="AV73" s="138">
        <v>7.6893001433598332E-3</v>
      </c>
      <c r="AW73" s="134">
        <v>277</v>
      </c>
      <c r="AX73" s="138">
        <v>5.8734971692712195E-3</v>
      </c>
      <c r="AY73" s="134">
        <v>926</v>
      </c>
      <c r="AZ73" s="134">
        <v>725</v>
      </c>
      <c r="BA73" s="138">
        <v>8.3025090755012992E-3</v>
      </c>
      <c r="BB73" s="139">
        <v>0.11710323574730354</v>
      </c>
      <c r="BC73" s="134">
        <v>335</v>
      </c>
      <c r="BD73" s="138">
        <v>7.141030013642565E-3</v>
      </c>
      <c r="BE73" s="139">
        <v>0.20938628158844766</v>
      </c>
      <c r="BF73" s="134">
        <v>1060</v>
      </c>
      <c r="BG73" s="134">
        <v>587</v>
      </c>
      <c r="BH73" s="138">
        <v>7.346775303821074E-3</v>
      </c>
      <c r="BI73" s="139">
        <v>-0.19034482758620688</v>
      </c>
      <c r="BJ73" s="134">
        <v>322</v>
      </c>
      <c r="BK73" s="138">
        <v>5.4445233505799598E-3</v>
      </c>
      <c r="BL73" s="139">
        <v>-3.880597014925373E-2</v>
      </c>
      <c r="BM73" s="134">
        <v>909</v>
      </c>
      <c r="BN73" s="168">
        <v>-138</v>
      </c>
      <c r="BO73" s="136">
        <v>-62</v>
      </c>
      <c r="BP73" s="202">
        <v>-9.5531587057010786E-2</v>
      </c>
    </row>
    <row r="74" spans="1:68" x14ac:dyDescent="0.3">
      <c r="B74" s="190" t="s">
        <v>310</v>
      </c>
      <c r="C74" s="134">
        <v>39558</v>
      </c>
      <c r="D74" s="173">
        <v>0.17643202162248953</v>
      </c>
      <c r="E74" s="134">
        <v>417419</v>
      </c>
      <c r="F74" s="139">
        <v>0.24753587298085686</v>
      </c>
      <c r="G74" s="134">
        <v>456977</v>
      </c>
      <c r="H74" s="134">
        <v>41273</v>
      </c>
      <c r="I74" s="139">
        <v>0.18845774506401711</v>
      </c>
      <c r="J74" s="139">
        <v>4.3354062389402905E-2</v>
      </c>
      <c r="K74" s="134">
        <v>445909</v>
      </c>
      <c r="L74" s="139">
        <v>0.26558374534016843</v>
      </c>
      <c r="M74" s="139">
        <v>6.825276281146761E-2</v>
      </c>
      <c r="N74" s="134">
        <v>487182</v>
      </c>
      <c r="O74" s="134">
        <v>42414</v>
      </c>
      <c r="P74" s="139">
        <v>0.19130654422278051</v>
      </c>
      <c r="Q74" s="139">
        <v>2.7645191771860537E-2</v>
      </c>
      <c r="R74" s="134">
        <v>477569</v>
      </c>
      <c r="S74" s="139">
        <v>0.28778474521321917</v>
      </c>
      <c r="T74" s="139">
        <v>7.1001033843228104E-2</v>
      </c>
      <c r="U74" s="134">
        <v>519983</v>
      </c>
      <c r="V74" s="168">
        <v>1141</v>
      </c>
      <c r="W74" s="168">
        <v>2856</v>
      </c>
      <c r="X74" s="199">
        <v>7.2197785530107694E-2</v>
      </c>
      <c r="Y74" s="134">
        <v>18491</v>
      </c>
      <c r="Z74" s="173">
        <v>0.1322599565117876</v>
      </c>
      <c r="AA74" s="134">
        <v>403928</v>
      </c>
      <c r="AB74" s="139">
        <v>0.2464273861351346</v>
      </c>
      <c r="AC74" s="134">
        <v>422419</v>
      </c>
      <c r="AD74" s="134">
        <v>18860</v>
      </c>
      <c r="AE74" s="139">
        <v>0.14322491475611515</v>
      </c>
      <c r="AF74" s="139">
        <v>1.9955654101995565E-2</v>
      </c>
      <c r="AG74" s="134">
        <v>432198</v>
      </c>
      <c r="AH74" s="139">
        <v>0.26481665865023757</v>
      </c>
      <c r="AI74" s="139">
        <v>6.9987720583866431E-2</v>
      </c>
      <c r="AJ74" s="134">
        <v>451058</v>
      </c>
      <c r="AK74" s="134">
        <v>22373</v>
      </c>
      <c r="AL74" s="139">
        <v>0.15776966038587387</v>
      </c>
      <c r="AM74" s="139">
        <v>0.18626723223753977</v>
      </c>
      <c r="AN74" s="134">
        <v>458474</v>
      </c>
      <c r="AO74" s="139">
        <v>0.28648823613218322</v>
      </c>
      <c r="AP74" s="139">
        <v>6.0796209144882672E-2</v>
      </c>
      <c r="AQ74" s="134">
        <v>480847</v>
      </c>
      <c r="AR74" s="168">
        <v>3513</v>
      </c>
      <c r="AS74" s="168">
        <v>3882</v>
      </c>
      <c r="AT74" s="199">
        <v>0.20993997079660376</v>
      </c>
      <c r="AU74" s="134">
        <v>21067</v>
      </c>
      <c r="AV74" s="173">
        <v>0.24960013269670508</v>
      </c>
      <c r="AW74" s="134">
        <v>13491</v>
      </c>
      <c r="AX74" s="139">
        <v>0.28606263650049829</v>
      </c>
      <c r="AY74" s="134">
        <v>34558</v>
      </c>
      <c r="AZ74" s="134">
        <v>22413</v>
      </c>
      <c r="BA74" s="139">
        <v>0.25666777366787674</v>
      </c>
      <c r="BB74" s="139">
        <v>6.3891394123510706E-2</v>
      </c>
      <c r="BC74" s="134">
        <v>13711</v>
      </c>
      <c r="BD74" s="139">
        <v>0.29227063437926332</v>
      </c>
      <c r="BE74" s="139">
        <v>1.6307167741457268E-2</v>
      </c>
      <c r="BF74" s="134">
        <v>36124</v>
      </c>
      <c r="BG74" s="134">
        <v>20041</v>
      </c>
      <c r="BH74" s="139">
        <v>0.25082917182943465</v>
      </c>
      <c r="BI74" s="139">
        <v>-0.10583143711239013</v>
      </c>
      <c r="BJ74" s="134">
        <v>19095</v>
      </c>
      <c r="BK74" s="139">
        <v>0.32286699807243585</v>
      </c>
      <c r="BL74" s="139">
        <v>0.39267741229669606</v>
      </c>
      <c r="BM74" s="134">
        <v>39136</v>
      </c>
      <c r="BN74" s="168">
        <v>-2372</v>
      </c>
      <c r="BO74" s="168">
        <v>-1026</v>
      </c>
      <c r="BP74" s="199">
        <v>-4.8701761048084685E-2</v>
      </c>
    </row>
    <row r="75" spans="1:68" x14ac:dyDescent="0.3">
      <c r="B75" s="190" t="s">
        <v>7</v>
      </c>
      <c r="C75" s="134">
        <v>224211</v>
      </c>
      <c r="D75" s="138">
        <v>1</v>
      </c>
      <c r="E75" s="134">
        <v>1686297</v>
      </c>
      <c r="F75" s="138">
        <v>1</v>
      </c>
      <c r="G75" s="134">
        <v>1910508</v>
      </c>
      <c r="H75" s="134">
        <v>219004</v>
      </c>
      <c r="I75" s="138">
        <v>1</v>
      </c>
      <c r="J75" s="139">
        <v>-2.3223659856117674E-2</v>
      </c>
      <c r="K75" s="134">
        <v>1678977</v>
      </c>
      <c r="L75" s="138">
        <v>1</v>
      </c>
      <c r="M75" s="139">
        <v>-4.3408723374352204E-3</v>
      </c>
      <c r="N75" s="134">
        <v>1897981</v>
      </c>
      <c r="O75" s="134">
        <v>221707</v>
      </c>
      <c r="P75" s="138">
        <v>1</v>
      </c>
      <c r="Q75" s="139">
        <v>1.2342240324377637E-2</v>
      </c>
      <c r="R75" s="134">
        <v>1659466</v>
      </c>
      <c r="S75" s="138">
        <v>1</v>
      </c>
      <c r="T75" s="139">
        <v>-1.162076669305178E-2</v>
      </c>
      <c r="U75" s="134">
        <v>1881173</v>
      </c>
      <c r="V75" s="168">
        <v>2703</v>
      </c>
      <c r="W75" s="168">
        <v>-2504</v>
      </c>
      <c r="X75" s="199">
        <v>-1.1168051522895843E-2</v>
      </c>
      <c r="Y75" s="134">
        <v>139808</v>
      </c>
      <c r="Z75" s="138">
        <v>1</v>
      </c>
      <c r="AA75" s="134">
        <v>1639136</v>
      </c>
      <c r="AB75" s="138">
        <v>1</v>
      </c>
      <c r="AC75" s="134">
        <v>1778944</v>
      </c>
      <c r="AD75" s="134">
        <v>131681</v>
      </c>
      <c r="AE75" s="138">
        <v>1</v>
      </c>
      <c r="AF75" s="139">
        <v>-5.8129720759899292E-2</v>
      </c>
      <c r="AG75" s="134">
        <v>1632065</v>
      </c>
      <c r="AH75" s="138">
        <v>1</v>
      </c>
      <c r="AI75" s="139">
        <v>-4.3138580325244522E-3</v>
      </c>
      <c r="AJ75" s="134">
        <v>1763746</v>
      </c>
      <c r="AK75" s="134">
        <v>141808</v>
      </c>
      <c r="AL75" s="138">
        <v>1</v>
      </c>
      <c r="AM75" s="139">
        <v>7.6905552053827056E-2</v>
      </c>
      <c r="AN75" s="134">
        <v>1600324</v>
      </c>
      <c r="AO75" s="138">
        <v>1</v>
      </c>
      <c r="AP75" s="139">
        <v>-1.9448367558890119E-2</v>
      </c>
      <c r="AQ75" s="134">
        <v>1742132</v>
      </c>
      <c r="AR75" s="168">
        <v>10127</v>
      </c>
      <c r="AS75" s="168">
        <v>2000</v>
      </c>
      <c r="AT75" s="199">
        <v>1.4305333028152895E-2</v>
      </c>
      <c r="AU75" s="134">
        <v>84403</v>
      </c>
      <c r="AV75" s="138">
        <v>1</v>
      </c>
      <c r="AW75" s="134">
        <v>47161</v>
      </c>
      <c r="AX75" s="138">
        <v>1</v>
      </c>
      <c r="AY75" s="134">
        <v>131564</v>
      </c>
      <c r="AZ75" s="134">
        <v>87323</v>
      </c>
      <c r="BA75" s="138">
        <v>1</v>
      </c>
      <c r="BB75" s="139">
        <v>3.4595926685070437E-2</v>
      </c>
      <c r="BC75" s="134">
        <v>46912</v>
      </c>
      <c r="BD75" s="138">
        <v>1</v>
      </c>
      <c r="BE75" s="139">
        <v>-5.2797862640741287E-3</v>
      </c>
      <c r="BF75" s="134">
        <v>134235</v>
      </c>
      <c r="BG75" s="134">
        <v>79899</v>
      </c>
      <c r="BH75" s="138">
        <v>1</v>
      </c>
      <c r="BI75" s="139">
        <v>-8.5017692933133313E-2</v>
      </c>
      <c r="BJ75" s="134">
        <v>59142</v>
      </c>
      <c r="BK75" s="138">
        <v>1</v>
      </c>
      <c r="BL75" s="139">
        <v>0.26070088676671216</v>
      </c>
      <c r="BM75" s="134">
        <v>139041</v>
      </c>
      <c r="BN75" s="168">
        <v>-7424</v>
      </c>
      <c r="BO75" s="136">
        <v>-4504</v>
      </c>
      <c r="BP75" s="202">
        <v>-5.3363032119711384E-2</v>
      </c>
    </row>
    <row r="76" spans="1:68" ht="28.8" x14ac:dyDescent="0.3">
      <c r="A76" s="190" t="s">
        <v>15</v>
      </c>
      <c r="B76" s="190" t="s">
        <v>38</v>
      </c>
      <c r="C76" s="134">
        <v>217871</v>
      </c>
      <c r="D76" s="138">
        <v>0.41977218692078561</v>
      </c>
      <c r="E76" s="134">
        <v>1172757</v>
      </c>
      <c r="F76" s="138">
        <v>0.39345468428867908</v>
      </c>
      <c r="G76" s="134">
        <v>1390628</v>
      </c>
      <c r="H76" s="134">
        <v>181139</v>
      </c>
      <c r="I76" s="138">
        <v>0.43169447092469015</v>
      </c>
      <c r="J76" s="139">
        <v>-0.16859517788048892</v>
      </c>
      <c r="K76" s="134">
        <v>1061395</v>
      </c>
      <c r="L76" s="138">
        <v>0.3848325096897468</v>
      </c>
      <c r="M76" s="139">
        <v>-9.4957437900605152E-2</v>
      </c>
      <c r="N76" s="134">
        <v>1242534</v>
      </c>
      <c r="O76" s="134">
        <v>168462</v>
      </c>
      <c r="P76" s="138">
        <v>0.40758644717359116</v>
      </c>
      <c r="Q76" s="139">
        <v>-6.9984928701163199E-2</v>
      </c>
      <c r="R76" s="134">
        <v>941850</v>
      </c>
      <c r="S76" s="138">
        <v>0.36824589293519949</v>
      </c>
      <c r="T76" s="139">
        <v>-0.11263007645598481</v>
      </c>
      <c r="U76" s="134">
        <v>1110312</v>
      </c>
      <c r="V76" s="168">
        <v>-12677</v>
      </c>
      <c r="W76" s="168">
        <v>-49409</v>
      </c>
      <c r="X76" s="199">
        <v>-0.22678098507832617</v>
      </c>
      <c r="Y76" s="134">
        <v>104235</v>
      </c>
      <c r="Z76" s="138">
        <v>0.43215353297484649</v>
      </c>
      <c r="AA76" s="134">
        <v>1017234</v>
      </c>
      <c r="AB76" s="138">
        <v>0.39591626720886025</v>
      </c>
      <c r="AC76" s="134">
        <v>1121469</v>
      </c>
      <c r="AD76" s="134">
        <v>80632</v>
      </c>
      <c r="AE76" s="138">
        <v>0.44463560967001942</v>
      </c>
      <c r="AF76" s="139">
        <v>-0.22644025519259367</v>
      </c>
      <c r="AG76" s="134">
        <v>926221</v>
      </c>
      <c r="AH76" s="138">
        <v>0.38527254024118296</v>
      </c>
      <c r="AI76" s="139">
        <v>-8.947105582393039E-2</v>
      </c>
      <c r="AJ76" s="134">
        <v>1006853</v>
      </c>
      <c r="AK76" s="134">
        <v>77161</v>
      </c>
      <c r="AL76" s="138">
        <v>0.42122818414573565</v>
      </c>
      <c r="AM76" s="139">
        <v>-4.3047425339815461E-2</v>
      </c>
      <c r="AN76" s="134">
        <v>807335</v>
      </c>
      <c r="AO76" s="138">
        <v>0.37116802751112582</v>
      </c>
      <c r="AP76" s="139">
        <v>-0.12835597551772202</v>
      </c>
      <c r="AQ76" s="134">
        <v>884496</v>
      </c>
      <c r="AR76" s="168">
        <v>-3471</v>
      </c>
      <c r="AS76" s="168">
        <v>-27074</v>
      </c>
      <c r="AT76" s="199">
        <v>-0.25974001055307716</v>
      </c>
      <c r="AU76" s="134">
        <v>113636</v>
      </c>
      <c r="AV76" s="138">
        <v>0.40902301105380046</v>
      </c>
      <c r="AW76" s="134">
        <v>155523</v>
      </c>
      <c r="AX76" s="138">
        <v>0.37807949434787891</v>
      </c>
      <c r="AY76" s="134">
        <v>269159</v>
      </c>
      <c r="AZ76" s="134">
        <v>100507</v>
      </c>
      <c r="BA76" s="138">
        <v>0.42184457054596736</v>
      </c>
      <c r="BB76" s="139">
        <v>-0.11553556971382309</v>
      </c>
      <c r="BC76" s="134">
        <v>135174</v>
      </c>
      <c r="BD76" s="138">
        <v>0.38184422165913851</v>
      </c>
      <c r="BE76" s="139">
        <v>-0.13084238344167742</v>
      </c>
      <c r="BF76" s="134">
        <v>235681</v>
      </c>
      <c r="BG76" s="134">
        <v>91301</v>
      </c>
      <c r="BH76" s="138">
        <v>0.39672800747387404</v>
      </c>
      <c r="BI76" s="139">
        <v>-9.1595610256002075E-2</v>
      </c>
      <c r="BJ76" s="134">
        <v>134515</v>
      </c>
      <c r="BK76" s="138">
        <v>0.3516309149749311</v>
      </c>
      <c r="BL76" s="139">
        <v>-4.8751978930859485E-3</v>
      </c>
      <c r="BM76" s="134">
        <v>225816</v>
      </c>
      <c r="BN76" s="168">
        <v>-9206</v>
      </c>
      <c r="BO76" s="136">
        <v>-22335</v>
      </c>
      <c r="BP76" s="202">
        <v>-0.19654862895561265</v>
      </c>
    </row>
    <row r="77" spans="1:68" x14ac:dyDescent="0.3">
      <c r="B77" s="190" t="s">
        <v>39</v>
      </c>
      <c r="C77" s="134">
        <v>24530</v>
      </c>
      <c r="D77" s="138">
        <v>4.7261965774090503E-2</v>
      </c>
      <c r="E77" s="134">
        <v>151261</v>
      </c>
      <c r="F77" s="138">
        <v>5.0747383302926261E-2</v>
      </c>
      <c r="G77" s="134">
        <v>175791</v>
      </c>
      <c r="H77" s="134">
        <v>19429</v>
      </c>
      <c r="I77" s="138">
        <v>4.6303622497616777E-2</v>
      </c>
      <c r="J77" s="139">
        <v>-0.20794944965348552</v>
      </c>
      <c r="K77" s="134">
        <v>138850</v>
      </c>
      <c r="L77" s="138">
        <v>5.0343174756260718E-2</v>
      </c>
      <c r="M77" s="139">
        <v>-8.2050231057575973E-2</v>
      </c>
      <c r="N77" s="134">
        <v>158279</v>
      </c>
      <c r="O77" s="134">
        <v>17795</v>
      </c>
      <c r="P77" s="138">
        <v>4.3054224854590678E-2</v>
      </c>
      <c r="Q77" s="139">
        <v>-8.4101086005455766E-2</v>
      </c>
      <c r="R77" s="134">
        <v>118991</v>
      </c>
      <c r="S77" s="138">
        <v>4.6523275517600812E-2</v>
      </c>
      <c r="T77" s="139">
        <v>-0.14302484695714801</v>
      </c>
      <c r="U77" s="134">
        <v>136786</v>
      </c>
      <c r="V77" s="168">
        <v>-1634</v>
      </c>
      <c r="W77" s="168">
        <v>-6735</v>
      </c>
      <c r="X77" s="199">
        <v>-0.27456176110884634</v>
      </c>
      <c r="Y77" s="134">
        <v>15391</v>
      </c>
      <c r="Z77" s="138">
        <v>6.38103806400524E-2</v>
      </c>
      <c r="AA77" s="134">
        <v>137083</v>
      </c>
      <c r="AB77" s="138">
        <v>5.3353888739259787E-2</v>
      </c>
      <c r="AC77" s="134">
        <v>152474</v>
      </c>
      <c r="AD77" s="134">
        <v>11720</v>
      </c>
      <c r="AE77" s="138">
        <v>6.4628551261690495E-2</v>
      </c>
      <c r="AF77" s="139">
        <v>-0.23851601585342083</v>
      </c>
      <c r="AG77" s="134">
        <v>126642</v>
      </c>
      <c r="AH77" s="138">
        <v>5.2678232345437961E-2</v>
      </c>
      <c r="AI77" s="139">
        <v>-7.6165534749020672E-2</v>
      </c>
      <c r="AJ77" s="134">
        <v>138362</v>
      </c>
      <c r="AK77" s="134">
        <v>10769</v>
      </c>
      <c r="AL77" s="138">
        <v>5.8788848188403818E-2</v>
      </c>
      <c r="AM77" s="139">
        <v>-8.1143344709897605E-2</v>
      </c>
      <c r="AN77" s="134">
        <v>106003</v>
      </c>
      <c r="AO77" s="138">
        <v>4.8734322704034723E-2</v>
      </c>
      <c r="AP77" s="139">
        <v>-0.16297121018303565</v>
      </c>
      <c r="AQ77" s="134">
        <v>116772</v>
      </c>
      <c r="AR77" s="168">
        <v>-951</v>
      </c>
      <c r="AS77" s="168">
        <v>-4622</v>
      </c>
      <c r="AT77" s="199">
        <v>-0.30030537327009293</v>
      </c>
      <c r="AU77" s="134">
        <v>9139</v>
      </c>
      <c r="AV77" s="138">
        <v>3.2895044686725002E-2</v>
      </c>
      <c r="AW77" s="134">
        <v>14178</v>
      </c>
      <c r="AX77" s="138">
        <v>3.4466998906041081E-2</v>
      </c>
      <c r="AY77" s="134">
        <v>23317</v>
      </c>
      <c r="AZ77" s="134">
        <v>7709</v>
      </c>
      <c r="BA77" s="138">
        <v>3.2355953260358603E-2</v>
      </c>
      <c r="BB77" s="139">
        <v>-0.15647226173541964</v>
      </c>
      <c r="BC77" s="134">
        <v>12208</v>
      </c>
      <c r="BD77" s="138">
        <v>3.4485583455507438E-2</v>
      </c>
      <c r="BE77" s="139">
        <v>-0.13894766539709408</v>
      </c>
      <c r="BF77" s="134">
        <v>19917</v>
      </c>
      <c r="BG77" s="134">
        <v>7026</v>
      </c>
      <c r="BH77" s="138">
        <v>3.0529906359310841E-2</v>
      </c>
      <c r="BI77" s="139">
        <v>-8.859774289791153E-2</v>
      </c>
      <c r="BJ77" s="134">
        <v>12988</v>
      </c>
      <c r="BK77" s="138">
        <v>3.3951472502653277E-2</v>
      </c>
      <c r="BL77" s="139">
        <v>6.3892529488859762E-2</v>
      </c>
      <c r="BM77" s="134">
        <v>20014</v>
      </c>
      <c r="BN77" s="168">
        <v>-683</v>
      </c>
      <c r="BO77" s="136">
        <v>-2113</v>
      </c>
      <c r="BP77" s="202">
        <v>-0.23120691541744173</v>
      </c>
    </row>
    <row r="78" spans="1:68" x14ac:dyDescent="0.3">
      <c r="B78" s="190" t="s">
        <v>40</v>
      </c>
      <c r="C78" s="134">
        <v>88957</v>
      </c>
      <c r="D78" s="138">
        <v>0.17139350547760981</v>
      </c>
      <c r="E78" s="134">
        <v>371305</v>
      </c>
      <c r="F78" s="138">
        <v>0.1245711528899917</v>
      </c>
      <c r="G78" s="134">
        <v>460262</v>
      </c>
      <c r="H78" s="134">
        <v>67695</v>
      </c>
      <c r="I78" s="138">
        <v>0.16133222116301238</v>
      </c>
      <c r="J78" s="139">
        <v>-0.23901435525028947</v>
      </c>
      <c r="K78" s="134">
        <v>344086</v>
      </c>
      <c r="L78" s="138">
        <v>0.12475607943235668</v>
      </c>
      <c r="M78" s="139">
        <v>-7.3306311522872036E-2</v>
      </c>
      <c r="N78" s="134">
        <v>411781</v>
      </c>
      <c r="O78" s="134">
        <v>69642</v>
      </c>
      <c r="P78" s="138">
        <v>0.16849577562930057</v>
      </c>
      <c r="Q78" s="139">
        <v>2.8761356082428541E-2</v>
      </c>
      <c r="R78" s="134">
        <v>317076</v>
      </c>
      <c r="S78" s="138">
        <v>0.12397083903840454</v>
      </c>
      <c r="T78" s="139">
        <v>-7.8497817406113585E-2</v>
      </c>
      <c r="U78" s="134">
        <v>386718</v>
      </c>
      <c r="V78" s="168">
        <v>1947</v>
      </c>
      <c r="W78" s="168">
        <v>-19315</v>
      </c>
      <c r="X78" s="199">
        <v>-0.21712737614802657</v>
      </c>
      <c r="Y78" s="134">
        <v>34782</v>
      </c>
      <c r="Z78" s="138">
        <v>0.1442045779625952</v>
      </c>
      <c r="AA78" s="134">
        <v>310183</v>
      </c>
      <c r="AB78" s="138">
        <v>0.12072590526038837</v>
      </c>
      <c r="AC78" s="134">
        <v>344965</v>
      </c>
      <c r="AD78" s="134">
        <v>23550</v>
      </c>
      <c r="AE78" s="138">
        <v>0.1298636844891477</v>
      </c>
      <c r="AF78" s="139">
        <v>-0.32292565119889599</v>
      </c>
      <c r="AG78" s="134">
        <v>292158</v>
      </c>
      <c r="AH78" s="138">
        <v>0.12152656311159381</v>
      </c>
      <c r="AI78" s="139">
        <v>-5.8110857139172682E-2</v>
      </c>
      <c r="AJ78" s="134">
        <v>315708</v>
      </c>
      <c r="AK78" s="134">
        <v>25411</v>
      </c>
      <c r="AL78" s="138">
        <v>0.13872071885184598</v>
      </c>
      <c r="AM78" s="139">
        <v>7.9023354564755843E-2</v>
      </c>
      <c r="AN78" s="134">
        <v>260117</v>
      </c>
      <c r="AO78" s="138">
        <v>0.1195874250616058</v>
      </c>
      <c r="AP78" s="139">
        <v>-0.10967011000896774</v>
      </c>
      <c r="AQ78" s="134">
        <v>285528</v>
      </c>
      <c r="AR78" s="168">
        <v>1861</v>
      </c>
      <c r="AS78" s="168">
        <v>-9371</v>
      </c>
      <c r="AT78" s="199">
        <v>-0.26942096486688516</v>
      </c>
      <c r="AU78" s="134">
        <v>54175</v>
      </c>
      <c r="AV78" s="138">
        <v>0.19499825428420253</v>
      </c>
      <c r="AW78" s="134">
        <v>61122</v>
      </c>
      <c r="AX78" s="138">
        <v>0.14858879299866293</v>
      </c>
      <c r="AY78" s="134">
        <v>115297</v>
      </c>
      <c r="AZ78" s="134">
        <v>44145</v>
      </c>
      <c r="BA78" s="138">
        <v>0.18528389631320932</v>
      </c>
      <c r="BB78" s="139">
        <v>-0.18514074757729579</v>
      </c>
      <c r="BC78" s="134">
        <v>51928</v>
      </c>
      <c r="BD78" s="138">
        <v>0.14668802241788911</v>
      </c>
      <c r="BE78" s="139">
        <v>-0.15042047053434116</v>
      </c>
      <c r="BF78" s="134">
        <v>96073</v>
      </c>
      <c r="BG78" s="134">
        <v>44231</v>
      </c>
      <c r="BH78" s="138">
        <v>0.19219588502400764</v>
      </c>
      <c r="BI78" s="139">
        <v>1.9481254955261071E-3</v>
      </c>
      <c r="BJ78" s="134">
        <v>56959</v>
      </c>
      <c r="BK78" s="138">
        <v>0.14889451203253987</v>
      </c>
      <c r="BL78" s="139">
        <v>9.6884147280850402E-2</v>
      </c>
      <c r="BM78" s="134">
        <v>101190</v>
      </c>
      <c r="BN78" s="168">
        <v>86</v>
      </c>
      <c r="BO78" s="136">
        <v>-9944</v>
      </c>
      <c r="BP78" s="202">
        <v>-0.18355329949238577</v>
      </c>
    </row>
    <row r="79" spans="1:68" x14ac:dyDescent="0.3">
      <c r="B79" s="190" t="s">
        <v>264</v>
      </c>
      <c r="C79" s="134">
        <v>108837</v>
      </c>
      <c r="D79" s="138">
        <v>0.2096963134510676</v>
      </c>
      <c r="E79" s="134">
        <v>734899</v>
      </c>
      <c r="F79" s="138">
        <v>0.24655530005710133</v>
      </c>
      <c r="G79" s="134">
        <v>843736</v>
      </c>
      <c r="H79" s="134">
        <v>86218</v>
      </c>
      <c r="I79" s="138">
        <v>0.20547664442326025</v>
      </c>
      <c r="J79" s="139">
        <v>-0.20782454496173178</v>
      </c>
      <c r="K79" s="134">
        <v>678647</v>
      </c>
      <c r="L79" s="138">
        <v>0.24605865695939552</v>
      </c>
      <c r="M79" s="139">
        <v>-7.6543851604097976E-2</v>
      </c>
      <c r="N79" s="134">
        <v>764865</v>
      </c>
      <c r="O79" s="134">
        <v>84095</v>
      </c>
      <c r="P79" s="138">
        <v>0.20346417753002546</v>
      </c>
      <c r="Q79" s="139">
        <v>-2.4623628476652209E-2</v>
      </c>
      <c r="R79" s="134">
        <v>618874</v>
      </c>
      <c r="S79" s="138">
        <v>0.24196826325251225</v>
      </c>
      <c r="T79" s="139">
        <v>-8.8076717350846614E-2</v>
      </c>
      <c r="U79" s="134">
        <v>702969</v>
      </c>
      <c r="V79" s="168">
        <v>-2123</v>
      </c>
      <c r="W79" s="168">
        <v>-24742</v>
      </c>
      <c r="X79" s="199">
        <v>-0.227330779054917</v>
      </c>
      <c r="Y79" s="134">
        <v>54581</v>
      </c>
      <c r="Z79" s="138">
        <v>0.22629032458675202</v>
      </c>
      <c r="AA79" s="134">
        <v>635265</v>
      </c>
      <c r="AB79" s="138">
        <v>0.24725063012879692</v>
      </c>
      <c r="AC79" s="134">
        <v>689846</v>
      </c>
      <c r="AD79" s="134">
        <v>39864</v>
      </c>
      <c r="AE79" s="138">
        <v>0.21982530439385919</v>
      </c>
      <c r="AF79" s="139">
        <v>-0.26963595390337297</v>
      </c>
      <c r="AG79" s="134">
        <v>593757</v>
      </c>
      <c r="AH79" s="138">
        <v>0.2469802214330965</v>
      </c>
      <c r="AI79" s="139">
        <v>-6.5339661401147553E-2</v>
      </c>
      <c r="AJ79" s="134">
        <v>633621</v>
      </c>
      <c r="AK79" s="134">
        <v>39777</v>
      </c>
      <c r="AL79" s="138">
        <v>0.21714588303372073</v>
      </c>
      <c r="AM79" s="139">
        <v>-2.1824202287778448E-3</v>
      </c>
      <c r="AN79" s="134">
        <v>520469</v>
      </c>
      <c r="AO79" s="138">
        <v>0.23928289013939461</v>
      </c>
      <c r="AP79" s="139">
        <v>-0.12343096586650767</v>
      </c>
      <c r="AQ79" s="134">
        <v>560246</v>
      </c>
      <c r="AR79" s="168">
        <v>-87</v>
      </c>
      <c r="AS79" s="168">
        <v>-14804</v>
      </c>
      <c r="AT79" s="199">
        <v>-0.27122991517194628</v>
      </c>
      <c r="AU79" s="134">
        <v>54256</v>
      </c>
      <c r="AV79" s="138">
        <v>0.1952898068194498</v>
      </c>
      <c r="AW79" s="134">
        <v>99634</v>
      </c>
      <c r="AX79" s="138">
        <v>0.24221222802965844</v>
      </c>
      <c r="AY79" s="134">
        <v>153890</v>
      </c>
      <c r="AZ79" s="134">
        <v>46354</v>
      </c>
      <c r="BA79" s="138">
        <v>0.19455543616949836</v>
      </c>
      <c r="BB79" s="139">
        <v>-0.14564287820701857</v>
      </c>
      <c r="BC79" s="134">
        <v>84890</v>
      </c>
      <c r="BD79" s="138">
        <v>0.23980022768168632</v>
      </c>
      <c r="BE79" s="139">
        <v>-0.14798161270249111</v>
      </c>
      <c r="BF79" s="134">
        <v>131244</v>
      </c>
      <c r="BG79" s="134">
        <v>44318</v>
      </c>
      <c r="BH79" s="138">
        <v>0.19257392400112977</v>
      </c>
      <c r="BI79" s="139">
        <v>-4.392285455408379E-2</v>
      </c>
      <c r="BJ79" s="134">
        <v>98405</v>
      </c>
      <c r="BK79" s="138">
        <v>0.25723703816011667</v>
      </c>
      <c r="BL79" s="139">
        <v>0.1592060313346684</v>
      </c>
      <c r="BM79" s="134">
        <v>142723</v>
      </c>
      <c r="BN79" s="168">
        <v>-2036</v>
      </c>
      <c r="BO79" s="136">
        <v>-9938</v>
      </c>
      <c r="BP79" s="202">
        <v>-0.18316868180477736</v>
      </c>
    </row>
    <row r="80" spans="1:68" x14ac:dyDescent="0.3">
      <c r="B80" s="190" t="s">
        <v>121</v>
      </c>
      <c r="C80" s="134">
        <v>4875</v>
      </c>
      <c r="D80" s="138">
        <v>9.3926654361472153E-3</v>
      </c>
      <c r="E80" s="134">
        <v>23127</v>
      </c>
      <c r="F80" s="138">
        <v>7.7590041957065975E-3</v>
      </c>
      <c r="G80" s="134">
        <v>28002</v>
      </c>
      <c r="H80" s="134">
        <v>3905</v>
      </c>
      <c r="I80" s="138">
        <v>9.3064823641563401E-3</v>
      </c>
      <c r="J80" s="139">
        <v>-0.19897435897435897</v>
      </c>
      <c r="K80" s="134">
        <v>20306</v>
      </c>
      <c r="L80" s="138">
        <v>7.3623947180455895E-3</v>
      </c>
      <c r="M80" s="139">
        <v>-0.12197863968521641</v>
      </c>
      <c r="N80" s="134">
        <v>24211</v>
      </c>
      <c r="O80" s="134">
        <v>3858</v>
      </c>
      <c r="P80" s="138">
        <v>9.3342624045524483E-3</v>
      </c>
      <c r="Q80" s="139">
        <v>-1.2035851472471191E-2</v>
      </c>
      <c r="R80" s="134">
        <v>18029</v>
      </c>
      <c r="S80" s="138">
        <v>7.0490048348767981E-3</v>
      </c>
      <c r="T80" s="139">
        <v>-0.11213434452871072</v>
      </c>
      <c r="U80" s="134">
        <v>21887</v>
      </c>
      <c r="V80" s="168">
        <v>-47</v>
      </c>
      <c r="W80" s="168">
        <v>-1017</v>
      </c>
      <c r="X80" s="199">
        <v>-0.20861538461538462</v>
      </c>
      <c r="Y80" s="134">
        <v>2019</v>
      </c>
      <c r="Z80" s="138">
        <v>8.3706814704870257E-3</v>
      </c>
      <c r="AA80" s="134">
        <v>19247</v>
      </c>
      <c r="AB80" s="138">
        <v>7.491098798279386E-3</v>
      </c>
      <c r="AC80" s="134">
        <v>21266</v>
      </c>
      <c r="AD80" s="134">
        <v>1458</v>
      </c>
      <c r="AE80" s="138">
        <v>8.0399682371625203E-3</v>
      </c>
      <c r="AF80" s="139">
        <v>-0.27786032689450224</v>
      </c>
      <c r="AG80" s="134">
        <v>16854</v>
      </c>
      <c r="AH80" s="138">
        <v>7.0106199203266795E-3</v>
      </c>
      <c r="AI80" s="139">
        <v>-0.12433106458149322</v>
      </c>
      <c r="AJ80" s="134">
        <v>18312</v>
      </c>
      <c r="AK80" s="134">
        <v>1440</v>
      </c>
      <c r="AL80" s="138">
        <v>7.8610772951343208E-3</v>
      </c>
      <c r="AM80" s="139">
        <v>-1.2345679012345678E-2</v>
      </c>
      <c r="AN80" s="134">
        <v>14418</v>
      </c>
      <c r="AO80" s="138">
        <v>6.6285998013902682E-3</v>
      </c>
      <c r="AP80" s="139">
        <v>-0.14453542185831256</v>
      </c>
      <c r="AQ80" s="134">
        <v>15858</v>
      </c>
      <c r="AR80" s="168">
        <v>-18</v>
      </c>
      <c r="AS80" s="168">
        <v>-579</v>
      </c>
      <c r="AT80" s="199">
        <v>-0.28677563150074292</v>
      </c>
      <c r="AU80" s="134">
        <v>2856</v>
      </c>
      <c r="AV80" s="138">
        <v>1.0279926427977525E-2</v>
      </c>
      <c r="AW80" s="134">
        <v>3880</v>
      </c>
      <c r="AX80" s="138">
        <v>9.4323568737085216E-3</v>
      </c>
      <c r="AY80" s="134">
        <v>6736</v>
      </c>
      <c r="AZ80" s="134">
        <v>2447</v>
      </c>
      <c r="BA80" s="138">
        <v>1.0270465381774226E-2</v>
      </c>
      <c r="BB80" s="139">
        <v>-0.14320728291316526</v>
      </c>
      <c r="BC80" s="134">
        <v>3452</v>
      </c>
      <c r="BD80" s="138">
        <v>9.7513297909904723E-3</v>
      </c>
      <c r="BE80" s="139">
        <v>-0.11030927835051546</v>
      </c>
      <c r="BF80" s="134">
        <v>5899</v>
      </c>
      <c r="BG80" s="134">
        <v>2418</v>
      </c>
      <c r="BH80" s="138">
        <v>1.0506876398635583E-2</v>
      </c>
      <c r="BI80" s="139">
        <v>-1.1851246424192888E-2</v>
      </c>
      <c r="BJ80" s="134">
        <v>3611</v>
      </c>
      <c r="BK80" s="138">
        <v>9.4393876814814429E-3</v>
      </c>
      <c r="BL80" s="139">
        <v>4.6060254924681347E-2</v>
      </c>
      <c r="BM80" s="134">
        <v>6029</v>
      </c>
      <c r="BN80" s="168">
        <v>-29</v>
      </c>
      <c r="BO80" s="136">
        <v>-438</v>
      </c>
      <c r="BP80" s="202">
        <v>-0.15336134453781514</v>
      </c>
    </row>
    <row r="81" spans="1:68" x14ac:dyDescent="0.3">
      <c r="B81" s="190" t="s">
        <v>310</v>
      </c>
      <c r="C81" s="134">
        <v>73952</v>
      </c>
      <c r="D81" s="173">
        <v>0.14248336294029926</v>
      </c>
      <c r="E81" s="134">
        <v>527317</v>
      </c>
      <c r="F81" s="139">
        <v>0.176912475265595</v>
      </c>
      <c r="G81" s="134">
        <v>601269</v>
      </c>
      <c r="H81" s="134">
        <v>61214</v>
      </c>
      <c r="I81" s="139">
        <v>0.14588655862726407</v>
      </c>
      <c r="J81" s="139">
        <v>-0.17224686282994375</v>
      </c>
      <c r="K81" s="134">
        <v>514786</v>
      </c>
      <c r="L81" s="139">
        <v>0.18664718444419467</v>
      </c>
      <c r="M81" s="139">
        <v>-2.3763694324286908E-2</v>
      </c>
      <c r="N81" s="134">
        <v>576000</v>
      </c>
      <c r="O81" s="134">
        <v>69464</v>
      </c>
      <c r="P81" s="139">
        <v>0.1680651124079397</v>
      </c>
      <c r="Q81" s="139">
        <v>0.13477309112294572</v>
      </c>
      <c r="R81" s="134">
        <v>542846</v>
      </c>
      <c r="S81" s="139">
        <v>0.21224272442140607</v>
      </c>
      <c r="T81" s="139">
        <v>5.450808685550889E-2</v>
      </c>
      <c r="U81" s="134">
        <v>612310</v>
      </c>
      <c r="V81" s="168">
        <v>8250</v>
      </c>
      <c r="W81" s="168">
        <v>-4488</v>
      </c>
      <c r="X81" s="199">
        <v>-6.0688013846819558E-2</v>
      </c>
      <c r="Y81" s="134">
        <v>30191</v>
      </c>
      <c r="Z81" s="173">
        <v>0.12517050236526686</v>
      </c>
      <c r="AA81" s="134">
        <v>450304</v>
      </c>
      <c r="AB81" s="139">
        <v>0.17526220986441526</v>
      </c>
      <c r="AC81" s="134">
        <v>480495</v>
      </c>
      <c r="AD81" s="134">
        <v>24120</v>
      </c>
      <c r="AE81" s="139">
        <v>0.13300688194812069</v>
      </c>
      <c r="AF81" s="139">
        <v>-0.20108641648173298</v>
      </c>
      <c r="AG81" s="134">
        <v>448435</v>
      </c>
      <c r="AH81" s="139">
        <v>0.1865318229483621</v>
      </c>
      <c r="AI81" s="139">
        <v>-4.150529420125071E-3</v>
      </c>
      <c r="AJ81" s="134">
        <v>472555</v>
      </c>
      <c r="AK81" s="134">
        <v>28623</v>
      </c>
      <c r="AL81" s="139">
        <v>0.15625528848515949</v>
      </c>
      <c r="AM81" s="139">
        <v>0.18669154228855722</v>
      </c>
      <c r="AN81" s="134">
        <v>466778</v>
      </c>
      <c r="AO81" s="139">
        <v>0.21459873478244879</v>
      </c>
      <c r="AP81" s="139">
        <v>4.0904478909986955E-2</v>
      </c>
      <c r="AQ81" s="134">
        <v>495401</v>
      </c>
      <c r="AR81" s="168">
        <v>4503</v>
      </c>
      <c r="AS81" s="168">
        <v>-1568</v>
      </c>
      <c r="AT81" s="199">
        <v>-5.1936007419429629E-2</v>
      </c>
      <c r="AU81" s="134">
        <v>43761</v>
      </c>
      <c r="AV81" s="173">
        <v>0.15751395672784471</v>
      </c>
      <c r="AW81" s="134">
        <v>77013</v>
      </c>
      <c r="AX81" s="139">
        <v>0.18722012884405007</v>
      </c>
      <c r="AY81" s="134">
        <v>120774</v>
      </c>
      <c r="AZ81" s="134">
        <v>37094</v>
      </c>
      <c r="BA81" s="139">
        <v>0.15568967832919212</v>
      </c>
      <c r="BB81" s="139">
        <v>-0.15235026621877928</v>
      </c>
      <c r="BC81" s="134">
        <v>66351</v>
      </c>
      <c r="BD81" s="139">
        <v>0.18743061499478819</v>
      </c>
      <c r="BE81" s="139">
        <v>-0.13844415877838806</v>
      </c>
      <c r="BF81" s="134">
        <v>103445</v>
      </c>
      <c r="BG81" s="134">
        <v>40841</v>
      </c>
      <c r="BH81" s="139">
        <v>0.17746540074304212</v>
      </c>
      <c r="BI81" s="139">
        <v>0.10101364102011107</v>
      </c>
      <c r="BJ81" s="134">
        <v>76068</v>
      </c>
      <c r="BK81" s="139">
        <v>0.1988466746482776</v>
      </c>
      <c r="BL81" s="139">
        <v>0.14644843333182619</v>
      </c>
      <c r="BM81" s="134">
        <v>116909</v>
      </c>
      <c r="BN81" s="168">
        <v>3747</v>
      </c>
      <c r="BO81" s="168">
        <v>-2920</v>
      </c>
      <c r="BP81" s="199">
        <v>-6.6726080299810336E-2</v>
      </c>
    </row>
    <row r="82" spans="1:68" x14ac:dyDescent="0.3">
      <c r="B82" s="190" t="s">
        <v>7</v>
      </c>
      <c r="C82" s="134">
        <v>519022</v>
      </c>
      <c r="D82" s="138">
        <v>1</v>
      </c>
      <c r="E82" s="134">
        <v>2980666</v>
      </c>
      <c r="F82" s="138">
        <v>1</v>
      </c>
      <c r="G82" s="134">
        <v>3499688</v>
      </c>
      <c r="H82" s="134">
        <v>419600</v>
      </c>
      <c r="I82" s="138">
        <v>1</v>
      </c>
      <c r="J82" s="139">
        <v>-0.19155642728053918</v>
      </c>
      <c r="K82" s="134">
        <v>2758070</v>
      </c>
      <c r="L82" s="138">
        <v>1</v>
      </c>
      <c r="M82" s="139">
        <v>-7.4679954077377333E-2</v>
      </c>
      <c r="N82" s="134">
        <v>3177670</v>
      </c>
      <c r="O82" s="134">
        <v>413316</v>
      </c>
      <c r="P82" s="138">
        <v>1</v>
      </c>
      <c r="Q82" s="139">
        <v>-1.4976167778836988E-2</v>
      </c>
      <c r="R82" s="134">
        <v>2557666</v>
      </c>
      <c r="S82" s="138">
        <v>1</v>
      </c>
      <c r="T82" s="139">
        <v>-7.2660954943130518E-2</v>
      </c>
      <c r="U82" s="134">
        <v>2970982</v>
      </c>
      <c r="V82" s="168">
        <v>-6284</v>
      </c>
      <c r="W82" s="168">
        <v>-105706</v>
      </c>
      <c r="X82" s="199">
        <v>-0.20366381386530821</v>
      </c>
      <c r="Y82" s="134">
        <v>241199</v>
      </c>
      <c r="Z82" s="138">
        <v>1</v>
      </c>
      <c r="AA82" s="134">
        <v>2569316</v>
      </c>
      <c r="AB82" s="138">
        <v>1</v>
      </c>
      <c r="AC82" s="134">
        <v>2810515</v>
      </c>
      <c r="AD82" s="134">
        <v>181344</v>
      </c>
      <c r="AE82" s="138">
        <v>1</v>
      </c>
      <c r="AF82" s="139">
        <v>-0.24815608688261559</v>
      </c>
      <c r="AG82" s="134">
        <v>2404067</v>
      </c>
      <c r="AH82" s="138">
        <v>1</v>
      </c>
      <c r="AI82" s="139">
        <v>-6.4316339445984846E-2</v>
      </c>
      <c r="AJ82" s="134">
        <v>2585411</v>
      </c>
      <c r="AK82" s="134">
        <v>183181</v>
      </c>
      <c r="AL82" s="138">
        <v>1</v>
      </c>
      <c r="AM82" s="139">
        <v>1.0129918828304217E-2</v>
      </c>
      <c r="AN82" s="134">
        <v>2175120</v>
      </c>
      <c r="AO82" s="138">
        <v>1</v>
      </c>
      <c r="AP82" s="139">
        <v>-9.5233202735198308E-2</v>
      </c>
      <c r="AQ82" s="134">
        <v>2358301</v>
      </c>
      <c r="AR82" s="168">
        <v>1837</v>
      </c>
      <c r="AS82" s="168">
        <v>-58018</v>
      </c>
      <c r="AT82" s="199">
        <v>-0.24053996907118189</v>
      </c>
      <c r="AU82" s="134">
        <v>277823</v>
      </c>
      <c r="AV82" s="138">
        <v>1</v>
      </c>
      <c r="AW82" s="134">
        <v>411350</v>
      </c>
      <c r="AX82" s="138">
        <v>1</v>
      </c>
      <c r="AY82" s="134">
        <v>689173</v>
      </c>
      <c r="AZ82" s="134">
        <v>238256</v>
      </c>
      <c r="BA82" s="138">
        <v>1</v>
      </c>
      <c r="BB82" s="139">
        <v>-0.14241801434726425</v>
      </c>
      <c r="BC82" s="134">
        <v>354003</v>
      </c>
      <c r="BD82" s="138">
        <v>1</v>
      </c>
      <c r="BE82" s="139">
        <v>-0.13941169320529961</v>
      </c>
      <c r="BF82" s="134">
        <v>592259</v>
      </c>
      <c r="BG82" s="134">
        <v>230135</v>
      </c>
      <c r="BH82" s="138">
        <v>1</v>
      </c>
      <c r="BI82" s="139">
        <v>-3.4085185682627091E-2</v>
      </c>
      <c r="BJ82" s="134">
        <v>382546</v>
      </c>
      <c r="BK82" s="138">
        <v>1</v>
      </c>
      <c r="BL82" s="139">
        <v>8.0629260204009567E-2</v>
      </c>
      <c r="BM82" s="134">
        <v>612681</v>
      </c>
      <c r="BN82" s="168">
        <v>-8121</v>
      </c>
      <c r="BO82" s="136">
        <v>-47688</v>
      </c>
      <c r="BP82" s="202">
        <v>-0.17164885556631379</v>
      </c>
    </row>
    <row r="83" spans="1:68" x14ac:dyDescent="0.3">
      <c r="A83" s="200" t="s">
        <v>309</v>
      </c>
      <c r="B83" s="190"/>
      <c r="C83" s="134"/>
      <c r="D83" s="139"/>
      <c r="E83" s="134"/>
      <c r="F83" s="139"/>
      <c r="G83" s="134"/>
      <c r="H83" s="134"/>
      <c r="I83" s="139"/>
      <c r="J83" s="137"/>
      <c r="K83" s="134"/>
      <c r="L83" s="139"/>
      <c r="M83" s="139"/>
      <c r="N83" s="134"/>
      <c r="O83" s="134"/>
      <c r="P83" s="139"/>
      <c r="Q83" s="137"/>
      <c r="R83" s="134"/>
      <c r="S83" s="139"/>
      <c r="T83" s="139"/>
      <c r="U83" s="134"/>
      <c r="V83" s="168"/>
      <c r="X83" s="138"/>
      <c r="AF83" s="137"/>
      <c r="AM83" s="137"/>
      <c r="BB83" s="137"/>
      <c r="BH83" s="137"/>
      <c r="BI83" s="137"/>
      <c r="BK83" s="137"/>
      <c r="BL83" s="137"/>
      <c r="BN83" s="168"/>
    </row>
    <row r="84" spans="1:68" x14ac:dyDescent="0.3">
      <c r="F84" s="331"/>
      <c r="I84" s="331"/>
    </row>
  </sheetData>
  <mergeCells count="60">
    <mergeCell ref="Y1:AT1"/>
    <mergeCell ref="AU1:BP1"/>
    <mergeCell ref="AZ2:BF2"/>
    <mergeCell ref="AU2:AY2"/>
    <mergeCell ref="AD2:AJ2"/>
    <mergeCell ref="AK2:AT2"/>
    <mergeCell ref="BG2:BP2"/>
    <mergeCell ref="A61:B61"/>
    <mergeCell ref="A43:B43"/>
    <mergeCell ref="Y2:AC2"/>
    <mergeCell ref="C2:G2"/>
    <mergeCell ref="H2:N2"/>
    <mergeCell ref="O2:X2"/>
    <mergeCell ref="A1:B4"/>
    <mergeCell ref="A6:B6"/>
    <mergeCell ref="A7:B7"/>
    <mergeCell ref="A8:B8"/>
    <mergeCell ref="A9:B9"/>
    <mergeCell ref="A19:B19"/>
    <mergeCell ref="A44:A47"/>
    <mergeCell ref="A48:A51"/>
    <mergeCell ref="A52:A55"/>
    <mergeCell ref="A56:A59"/>
    <mergeCell ref="N3:N4"/>
    <mergeCell ref="C1:X1"/>
    <mergeCell ref="O3:Q3"/>
    <mergeCell ref="R3:T3"/>
    <mergeCell ref="U3:U4"/>
    <mergeCell ref="V3:V4"/>
    <mergeCell ref="W3:W4"/>
    <mergeCell ref="X3:X4"/>
    <mergeCell ref="C3:D3"/>
    <mergeCell ref="E3:F3"/>
    <mergeCell ref="G3:G4"/>
    <mergeCell ref="H3:J3"/>
    <mergeCell ref="K3:M3"/>
    <mergeCell ref="Y3:Z3"/>
    <mergeCell ref="AA3:AB3"/>
    <mergeCell ref="AC3:AC4"/>
    <mergeCell ref="AD3:AF3"/>
    <mergeCell ref="AG3:AI3"/>
    <mergeCell ref="AJ3:AJ4"/>
    <mergeCell ref="AK3:AM3"/>
    <mergeCell ref="AN3:AP3"/>
    <mergeCell ref="AQ3:AQ4"/>
    <mergeCell ref="AR3:AR4"/>
    <mergeCell ref="AS3:AS4"/>
    <mergeCell ref="AT3:AT4"/>
    <mergeCell ref="BN3:BN4"/>
    <mergeCell ref="BO3:BO4"/>
    <mergeCell ref="BP3:BP4"/>
    <mergeCell ref="BM3:BM4"/>
    <mergeCell ref="BG3:BI3"/>
    <mergeCell ref="BJ3:BL3"/>
    <mergeCell ref="AZ3:BB3"/>
    <mergeCell ref="BC3:BE3"/>
    <mergeCell ref="BF3:BF4"/>
    <mergeCell ref="AY3:AY4"/>
    <mergeCell ref="AU3:AV3"/>
    <mergeCell ref="AW3:AX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640F-FDC1-43F6-B506-B81A20E7A734}">
  <sheetPr codeName="Sheet11"/>
  <dimension ref="A1:AU309"/>
  <sheetViews>
    <sheetView zoomScale="80" zoomScaleNormal="80" workbookViewId="0">
      <pane xSplit="4" ySplit="3" topLeftCell="E4" activePane="bottomRight" state="frozen"/>
      <selection activeCell="B6" sqref="B6"/>
      <selection pane="topRight" activeCell="B6" sqref="B6"/>
      <selection pane="bottomLeft" activeCell="B6" sqref="B6"/>
      <selection pane="bottomRight" sqref="A1:D3"/>
    </sheetView>
  </sheetViews>
  <sheetFormatPr defaultColWidth="8.88671875" defaultRowHeight="14.4" x14ac:dyDescent="0.3"/>
  <cols>
    <col min="1" max="1" width="11.6640625" style="163" customWidth="1"/>
    <col min="2" max="2" width="12.5546875" style="207" customWidth="1"/>
    <col min="3" max="3" width="16.77734375" style="207" customWidth="1"/>
    <col min="4" max="4" width="26.109375" style="163" bestFit="1" customWidth="1"/>
    <col min="5" max="5" width="11" style="163" bestFit="1" customWidth="1"/>
    <col min="6" max="6" width="8.109375" style="163" customWidth="1"/>
    <col min="7" max="7" width="11" style="163" bestFit="1" customWidth="1"/>
    <col min="8" max="8" width="8" style="163" customWidth="1"/>
    <col min="9" max="9" width="10.33203125" style="163" customWidth="1"/>
    <col min="10" max="10" width="11" style="163" bestFit="1" customWidth="1"/>
    <col min="11" max="11" width="7.21875" style="163" customWidth="1"/>
    <col min="12" max="12" width="9.6640625" style="163" customWidth="1"/>
    <col min="13" max="14" width="10.5546875" style="181" bestFit="1" customWidth="1"/>
    <col min="15" max="15" width="9.33203125" style="135" bestFit="1" customWidth="1"/>
    <col min="16" max="16" width="11" style="163" bestFit="1" customWidth="1"/>
    <col min="17" max="17" width="8.33203125" style="163" customWidth="1"/>
    <col min="18" max="18" width="11" style="163" bestFit="1" customWidth="1"/>
    <col min="19" max="19" width="7.77734375" style="163" customWidth="1"/>
    <col min="20" max="20" width="9" style="163" customWidth="1"/>
    <col min="21" max="21" width="11" style="163" bestFit="1" customWidth="1"/>
    <col min="22" max="22" width="7.33203125" style="163" customWidth="1"/>
    <col min="23" max="23" width="9.44140625" style="163" customWidth="1"/>
    <col min="24" max="25" width="10.5546875" style="181" bestFit="1" customWidth="1"/>
    <col min="26" max="26" width="9.33203125" style="135" bestFit="1" customWidth="1"/>
    <col min="27" max="27" width="11" style="163" bestFit="1" customWidth="1"/>
    <col min="28" max="28" width="8.109375" style="163" customWidth="1"/>
    <col min="29" max="29" width="11" style="163" bestFit="1" customWidth="1"/>
    <col min="30" max="30" width="7.88671875" style="163" customWidth="1"/>
    <col min="31" max="31" width="9.44140625" style="163" customWidth="1"/>
    <col min="32" max="32" width="11" style="163" bestFit="1" customWidth="1"/>
    <col min="33" max="33" width="8" style="163" customWidth="1"/>
    <col min="34" max="34" width="9.6640625" style="163" customWidth="1"/>
    <col min="35" max="36" width="10.5546875" style="181" bestFit="1" customWidth="1"/>
    <col min="37" max="37" width="9.33203125" style="135" bestFit="1" customWidth="1"/>
    <col min="38" max="38" width="14.44140625" style="163" bestFit="1" customWidth="1"/>
    <col min="39" max="41" width="8.88671875" style="163"/>
    <col min="42" max="42" width="14.44140625" style="163" bestFit="1" customWidth="1"/>
    <col min="43" max="43" width="10.6640625" style="163" customWidth="1"/>
    <col min="44" max="44" width="14.44140625" style="163" bestFit="1" customWidth="1"/>
    <col min="45" max="45" width="7.6640625" style="163" bestFit="1" customWidth="1"/>
    <col min="46" max="47" width="12" style="163" customWidth="1"/>
    <col min="48" max="48" width="8.88671875" style="163"/>
    <col min="49" max="49" width="12.6640625" style="163" customWidth="1"/>
    <col min="50" max="50" width="11.33203125" style="163" customWidth="1"/>
    <col min="51" max="16384" width="8.88671875" style="163"/>
  </cols>
  <sheetData>
    <row r="1" spans="1:47" s="281" customFormat="1" ht="17.399999999999999" customHeight="1" x14ac:dyDescent="0.3">
      <c r="A1" s="395" t="s">
        <v>328</v>
      </c>
      <c r="B1" s="396"/>
      <c r="C1" s="396"/>
      <c r="D1" s="397"/>
      <c r="E1" s="424" t="s">
        <v>324</v>
      </c>
      <c r="F1" s="425"/>
      <c r="G1" s="425"/>
      <c r="H1" s="425"/>
      <c r="I1" s="425"/>
      <c r="J1" s="425"/>
      <c r="K1" s="425"/>
      <c r="L1" s="425"/>
      <c r="M1" s="425"/>
      <c r="N1" s="425"/>
      <c r="O1" s="426"/>
      <c r="P1" s="427" t="s">
        <v>286</v>
      </c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388" t="s">
        <v>67</v>
      </c>
      <c r="AB1" s="389"/>
      <c r="AC1" s="389"/>
      <c r="AD1" s="389"/>
      <c r="AE1" s="389"/>
      <c r="AF1" s="389"/>
      <c r="AG1" s="389"/>
      <c r="AH1" s="389"/>
      <c r="AI1" s="389"/>
      <c r="AJ1" s="389"/>
      <c r="AK1" s="390"/>
      <c r="AR1" s="280"/>
      <c r="AS1" s="280"/>
      <c r="AT1" s="280"/>
      <c r="AU1" s="280"/>
    </row>
    <row r="2" spans="1:47" s="178" customFormat="1" x14ac:dyDescent="0.3">
      <c r="A2" s="398"/>
      <c r="B2" s="399"/>
      <c r="C2" s="399"/>
      <c r="D2" s="400"/>
      <c r="E2" s="428" t="s">
        <v>61</v>
      </c>
      <c r="F2" s="429"/>
      <c r="G2" s="428" t="s">
        <v>62</v>
      </c>
      <c r="H2" s="429"/>
      <c r="I2" s="430"/>
      <c r="J2" s="433" t="s">
        <v>63</v>
      </c>
      <c r="K2" s="433"/>
      <c r="L2" s="433"/>
      <c r="M2" s="433"/>
      <c r="N2" s="433"/>
      <c r="O2" s="433"/>
      <c r="P2" s="428" t="s">
        <v>61</v>
      </c>
      <c r="Q2" s="430"/>
      <c r="R2" s="433" t="s">
        <v>62</v>
      </c>
      <c r="S2" s="429"/>
      <c r="T2" s="429"/>
      <c r="U2" s="428" t="s">
        <v>63</v>
      </c>
      <c r="V2" s="433"/>
      <c r="W2" s="433"/>
      <c r="X2" s="433"/>
      <c r="Y2" s="433"/>
      <c r="Z2" s="434"/>
      <c r="AA2" s="433" t="s">
        <v>61</v>
      </c>
      <c r="AB2" s="429"/>
      <c r="AC2" s="428" t="s">
        <v>62</v>
      </c>
      <c r="AD2" s="429"/>
      <c r="AE2" s="430"/>
      <c r="AF2" s="433" t="s">
        <v>63</v>
      </c>
      <c r="AG2" s="433"/>
      <c r="AH2" s="433"/>
      <c r="AI2" s="433"/>
      <c r="AJ2" s="433"/>
      <c r="AK2" s="434"/>
    </row>
    <row r="3" spans="1:47" s="204" customFormat="1" ht="72" x14ac:dyDescent="0.3">
      <c r="A3" s="401"/>
      <c r="B3" s="402"/>
      <c r="C3" s="402"/>
      <c r="D3" s="403"/>
      <c r="E3" s="324" t="s">
        <v>272</v>
      </c>
      <c r="F3" s="325" t="s">
        <v>1</v>
      </c>
      <c r="G3" s="324" t="s">
        <v>272</v>
      </c>
      <c r="H3" s="325" t="s">
        <v>1</v>
      </c>
      <c r="I3" s="330" t="s">
        <v>304</v>
      </c>
      <c r="J3" s="326" t="s">
        <v>272</v>
      </c>
      <c r="K3" s="325" t="s">
        <v>1</v>
      </c>
      <c r="L3" s="325" t="s">
        <v>304</v>
      </c>
      <c r="M3" s="327" t="s">
        <v>329</v>
      </c>
      <c r="N3" s="327" t="s">
        <v>330</v>
      </c>
      <c r="O3" s="329" t="s">
        <v>331</v>
      </c>
      <c r="P3" s="324" t="s">
        <v>272</v>
      </c>
      <c r="Q3" s="330" t="s">
        <v>1</v>
      </c>
      <c r="R3" s="326" t="s">
        <v>272</v>
      </c>
      <c r="S3" s="325" t="s">
        <v>1</v>
      </c>
      <c r="T3" s="325" t="s">
        <v>304</v>
      </c>
      <c r="U3" s="324" t="s">
        <v>272</v>
      </c>
      <c r="V3" s="325" t="s">
        <v>1</v>
      </c>
      <c r="W3" s="325" t="s">
        <v>304</v>
      </c>
      <c r="X3" s="327" t="s">
        <v>329</v>
      </c>
      <c r="Y3" s="327" t="s">
        <v>330</v>
      </c>
      <c r="Z3" s="328" t="s">
        <v>331</v>
      </c>
      <c r="AA3" s="326" t="s">
        <v>272</v>
      </c>
      <c r="AB3" s="325" t="s">
        <v>1</v>
      </c>
      <c r="AC3" s="324" t="s">
        <v>272</v>
      </c>
      <c r="AD3" s="325" t="s">
        <v>1</v>
      </c>
      <c r="AE3" s="330" t="s">
        <v>304</v>
      </c>
      <c r="AF3" s="326" t="s">
        <v>272</v>
      </c>
      <c r="AG3" s="325" t="s">
        <v>1</v>
      </c>
      <c r="AH3" s="325" t="s">
        <v>304</v>
      </c>
      <c r="AI3" s="327" t="s">
        <v>329</v>
      </c>
      <c r="AJ3" s="327" t="s">
        <v>330</v>
      </c>
      <c r="AK3" s="328" t="s">
        <v>331</v>
      </c>
    </row>
    <row r="4" spans="1:47" x14ac:dyDescent="0.3">
      <c r="C4" s="431" t="s">
        <v>314</v>
      </c>
      <c r="D4" s="431"/>
      <c r="E4" s="282"/>
      <c r="F4" s="283"/>
      <c r="G4" s="283"/>
      <c r="H4" s="283"/>
      <c r="I4" s="283"/>
      <c r="J4" s="283"/>
      <c r="K4" s="283"/>
      <c r="L4" s="283"/>
      <c r="M4" s="172"/>
      <c r="N4" s="172"/>
      <c r="O4" s="269"/>
      <c r="P4" s="179"/>
      <c r="Q4" s="179"/>
      <c r="R4" s="179"/>
      <c r="S4" s="179"/>
      <c r="T4" s="179"/>
      <c r="U4" s="179"/>
      <c r="V4" s="179"/>
      <c r="W4" s="179"/>
      <c r="X4" s="180"/>
      <c r="Y4" s="180"/>
      <c r="AA4" s="282"/>
      <c r="AB4" s="283"/>
      <c r="AC4" s="283"/>
      <c r="AD4" s="283"/>
      <c r="AE4" s="283"/>
      <c r="AF4" s="283"/>
      <c r="AG4" s="283"/>
      <c r="AH4" s="283"/>
      <c r="AI4" s="293"/>
      <c r="AJ4" s="293"/>
      <c r="AK4" s="202"/>
    </row>
    <row r="5" spans="1:47" x14ac:dyDescent="0.3">
      <c r="C5" s="432" t="s">
        <v>158</v>
      </c>
      <c r="D5" s="432"/>
      <c r="E5" s="273">
        <v>670862</v>
      </c>
      <c r="F5" s="139">
        <v>0.44830201590295976</v>
      </c>
      <c r="G5" s="136">
        <v>653069</v>
      </c>
      <c r="H5" s="139">
        <v>0.48038429625619355</v>
      </c>
      <c r="I5" s="139">
        <v>-2.6522593320235755E-2</v>
      </c>
      <c r="J5" s="136">
        <v>642509</v>
      </c>
      <c r="K5" s="139">
        <v>0.47656978404459294</v>
      </c>
      <c r="L5" s="139">
        <v>-1.6169807478229711E-2</v>
      </c>
      <c r="M5" s="136">
        <v>-10560</v>
      </c>
      <c r="N5" s="136">
        <v>-28353</v>
      </c>
      <c r="O5" s="202">
        <v>-4.2263535570653876E-2</v>
      </c>
      <c r="P5" s="181">
        <v>497314</v>
      </c>
      <c r="Q5" s="135">
        <v>0.53564242969958342</v>
      </c>
      <c r="R5" s="181">
        <v>479639</v>
      </c>
      <c r="S5" s="135">
        <v>0.57611526172916616</v>
      </c>
      <c r="T5" s="135">
        <v>-3.5540925853685998E-2</v>
      </c>
      <c r="U5" s="181">
        <v>481691</v>
      </c>
      <c r="V5" s="135">
        <v>0.56546988760826533</v>
      </c>
      <c r="W5" s="135">
        <v>4.278217576135385E-3</v>
      </c>
      <c r="X5" s="181">
        <v>2052</v>
      </c>
      <c r="Y5" s="181">
        <v>-15623</v>
      </c>
      <c r="Z5" s="135">
        <v>-3.1414760091209977E-2</v>
      </c>
      <c r="AA5" s="273">
        <v>173548</v>
      </c>
      <c r="AB5" s="139">
        <v>0.30553848808201306</v>
      </c>
      <c r="AC5" s="136">
        <v>173430</v>
      </c>
      <c r="AD5" s="139">
        <v>0.32913165266106442</v>
      </c>
      <c r="AE5" s="139">
        <v>-6.7992716712379287E-4</v>
      </c>
      <c r="AF5" s="136">
        <v>160818</v>
      </c>
      <c r="AG5" s="139">
        <v>0.32399925053339057</v>
      </c>
      <c r="AH5" s="139">
        <v>-7.2720982528974229E-2</v>
      </c>
      <c r="AI5" s="136">
        <v>-12612</v>
      </c>
      <c r="AJ5" s="136">
        <v>-12730</v>
      </c>
      <c r="AK5" s="202">
        <v>-7.3351464724456639E-2</v>
      </c>
      <c r="AL5" s="181"/>
    </row>
    <row r="6" spans="1:47" x14ac:dyDescent="0.3">
      <c r="C6" s="435" t="s">
        <v>193</v>
      </c>
      <c r="D6" s="188" t="s">
        <v>247</v>
      </c>
      <c r="E6" s="273">
        <v>296194</v>
      </c>
      <c r="F6" s="139">
        <v>0.19793097134486862</v>
      </c>
      <c r="G6" s="136">
        <v>277208</v>
      </c>
      <c r="H6" s="139">
        <v>0.20390857627078748</v>
      </c>
      <c r="I6" s="139">
        <v>-6.4099880483737007E-2</v>
      </c>
      <c r="J6" s="136">
        <v>282360</v>
      </c>
      <c r="K6" s="139">
        <v>0.2094355786811255</v>
      </c>
      <c r="L6" s="139">
        <v>1.8585322212923149E-2</v>
      </c>
      <c r="M6" s="136">
        <v>5152</v>
      </c>
      <c r="N6" s="136">
        <v>-13834</v>
      </c>
      <c r="O6" s="202">
        <v>-4.6705875203413981E-2</v>
      </c>
      <c r="P6" s="181">
        <v>186393</v>
      </c>
      <c r="Q6" s="135">
        <v>0.20075847331664592</v>
      </c>
      <c r="R6" s="181">
        <v>168388</v>
      </c>
      <c r="S6" s="135">
        <v>0.20225814975857015</v>
      </c>
      <c r="T6" s="135">
        <v>-9.6596975208296451E-2</v>
      </c>
      <c r="U6" s="181">
        <v>183561</v>
      </c>
      <c r="V6" s="135">
        <v>0.21548714432958224</v>
      </c>
      <c r="W6" s="135">
        <v>9.0107371071572795E-2</v>
      </c>
      <c r="X6" s="181">
        <v>15173</v>
      </c>
      <c r="Y6" s="181">
        <v>-2832</v>
      </c>
      <c r="Z6" s="135">
        <v>-1.5193703626209139E-2</v>
      </c>
      <c r="AA6" s="273">
        <v>109801</v>
      </c>
      <c r="AB6" s="139">
        <v>0.19330923738615896</v>
      </c>
      <c r="AC6" s="136">
        <v>108820</v>
      </c>
      <c r="AD6" s="139">
        <v>0.2065162108203715</v>
      </c>
      <c r="AE6" s="139">
        <v>-8.9343448602471742E-3</v>
      </c>
      <c r="AF6" s="136">
        <v>98799</v>
      </c>
      <c r="AG6" s="139">
        <v>0.19904986974995617</v>
      </c>
      <c r="AH6" s="139">
        <v>-9.2087851497886411E-2</v>
      </c>
      <c r="AI6" s="136">
        <v>-10021</v>
      </c>
      <c r="AJ6" s="136">
        <v>-11002</v>
      </c>
      <c r="AK6" s="202">
        <v>-0.10019945173541224</v>
      </c>
    </row>
    <row r="7" spans="1:47" x14ac:dyDescent="0.3">
      <c r="C7" s="435"/>
      <c r="D7" s="188" t="s">
        <v>246</v>
      </c>
      <c r="E7" s="273">
        <v>305208</v>
      </c>
      <c r="F7" s="139">
        <v>0.20395455648063318</v>
      </c>
      <c r="G7" s="136">
        <v>244244</v>
      </c>
      <c r="H7" s="139">
        <v>0.17966092718349477</v>
      </c>
      <c r="I7" s="139">
        <v>-0.19974574716259075</v>
      </c>
      <c r="J7" s="136">
        <v>240131</v>
      </c>
      <c r="K7" s="139">
        <v>0.17811295843702135</v>
      </c>
      <c r="L7" s="139">
        <v>-1.683971765938979E-2</v>
      </c>
      <c r="M7" s="136">
        <v>-4113</v>
      </c>
      <c r="N7" s="136">
        <v>-65077</v>
      </c>
      <c r="O7" s="202">
        <v>-0.21322180283609865</v>
      </c>
      <c r="P7" s="181">
        <v>131000</v>
      </c>
      <c r="Q7" s="135">
        <v>0.14109628582876296</v>
      </c>
      <c r="R7" s="181">
        <v>96898</v>
      </c>
      <c r="S7" s="135">
        <v>0.11638840175847406</v>
      </c>
      <c r="T7" s="135">
        <v>-0.26032061068702289</v>
      </c>
      <c r="U7" s="181">
        <v>98491</v>
      </c>
      <c r="V7" s="135">
        <v>0.11562120674960849</v>
      </c>
      <c r="W7" s="135">
        <v>1.6439967801193008E-2</v>
      </c>
      <c r="X7" s="181">
        <v>1593</v>
      </c>
      <c r="Y7" s="181">
        <v>-32509</v>
      </c>
      <c r="Z7" s="135">
        <v>-0.24816030534351144</v>
      </c>
      <c r="AA7" s="273">
        <v>174208</v>
      </c>
      <c r="AB7" s="139">
        <v>0.30670044559310011</v>
      </c>
      <c r="AC7" s="136">
        <v>147346</v>
      </c>
      <c r="AD7" s="139">
        <v>0.27963000918524589</v>
      </c>
      <c r="AE7" s="139">
        <v>-0.15419498530492284</v>
      </c>
      <c r="AF7" s="136">
        <v>141640</v>
      </c>
      <c r="AG7" s="139">
        <v>0.28536142624301658</v>
      </c>
      <c r="AH7" s="139">
        <v>-3.8725177473429885E-2</v>
      </c>
      <c r="AI7" s="136">
        <v>-5706</v>
      </c>
      <c r="AJ7" s="136">
        <v>-32568</v>
      </c>
      <c r="AK7" s="202">
        <v>-0.18694893460690667</v>
      </c>
    </row>
    <row r="8" spans="1:47" x14ac:dyDescent="0.3">
      <c r="C8" s="432" t="s">
        <v>199</v>
      </c>
      <c r="D8" s="432"/>
      <c r="E8" s="273">
        <v>224187</v>
      </c>
      <c r="F8" s="139">
        <v>0.14981245627153847</v>
      </c>
      <c r="G8" s="136">
        <v>184951</v>
      </c>
      <c r="H8" s="139">
        <v>0.13604620028952416</v>
      </c>
      <c r="I8" s="139">
        <v>-0.17501460834035873</v>
      </c>
      <c r="J8" s="136">
        <v>183195</v>
      </c>
      <c r="K8" s="139">
        <v>0.13588167883726018</v>
      </c>
      <c r="L8" s="139">
        <v>-9.4944066266200236E-3</v>
      </c>
      <c r="M8" s="136">
        <v>-1756</v>
      </c>
      <c r="N8" s="136">
        <v>-40992</v>
      </c>
      <c r="O8" s="202">
        <v>-0.18284735510979674</v>
      </c>
      <c r="P8" s="181">
        <v>113737</v>
      </c>
      <c r="Q8" s="135">
        <v>0.12250281115500773</v>
      </c>
      <c r="R8" s="181">
        <v>87615</v>
      </c>
      <c r="S8" s="135">
        <v>0.10523818675378961</v>
      </c>
      <c r="T8" s="135">
        <v>-0.22967020406727801</v>
      </c>
      <c r="U8" s="181">
        <v>88099</v>
      </c>
      <c r="V8" s="135">
        <v>0.10342176131254388</v>
      </c>
      <c r="W8" s="135">
        <v>5.5241682360326425E-3</v>
      </c>
      <c r="X8" s="181">
        <v>484</v>
      </c>
      <c r="Y8" s="181">
        <v>-25638</v>
      </c>
      <c r="Z8" s="135">
        <v>-0.22541477267731697</v>
      </c>
      <c r="AA8" s="273">
        <v>110450</v>
      </c>
      <c r="AB8" s="139">
        <v>0.19445182893872787</v>
      </c>
      <c r="AC8" s="136">
        <v>97336</v>
      </c>
      <c r="AD8" s="139">
        <v>0.18472212733331816</v>
      </c>
      <c r="AE8" s="139">
        <v>-0.1187324581258488</v>
      </c>
      <c r="AF8" s="136">
        <v>95096</v>
      </c>
      <c r="AG8" s="139">
        <v>0.19158945347363671</v>
      </c>
      <c r="AH8" s="139">
        <v>-2.3013068135119587E-2</v>
      </c>
      <c r="AI8" s="136">
        <v>-2240</v>
      </c>
      <c r="AJ8" s="136">
        <v>-15354</v>
      </c>
      <c r="AK8" s="202">
        <v>-0.13901312811226799</v>
      </c>
    </row>
    <row r="9" spans="1:47" x14ac:dyDescent="0.3">
      <c r="C9" s="432" t="s">
        <v>7</v>
      </c>
      <c r="D9" s="432"/>
      <c r="E9" s="273">
        <v>1496451</v>
      </c>
      <c r="F9" s="139">
        <v>1</v>
      </c>
      <c r="G9" s="136">
        <v>1359472</v>
      </c>
      <c r="H9" s="139">
        <v>1</v>
      </c>
      <c r="I9" s="139">
        <v>-9.1535907289981427E-2</v>
      </c>
      <c r="J9" s="136">
        <v>1348195</v>
      </c>
      <c r="K9" s="139">
        <v>1</v>
      </c>
      <c r="L9" s="139">
        <v>-8.2951322278060902E-3</v>
      </c>
      <c r="M9" s="136">
        <v>-11277</v>
      </c>
      <c r="N9" s="136">
        <v>-148256</v>
      </c>
      <c r="O9" s="202">
        <v>-9.9071737063224918E-2</v>
      </c>
      <c r="P9" s="181">
        <v>928444</v>
      </c>
      <c r="Q9" s="135">
        <v>1</v>
      </c>
      <c r="R9" s="181">
        <v>832540</v>
      </c>
      <c r="S9" s="135">
        <v>1</v>
      </c>
      <c r="T9" s="135">
        <v>-0.10329540607726476</v>
      </c>
      <c r="U9" s="181">
        <v>851842</v>
      </c>
      <c r="V9" s="135">
        <v>1</v>
      </c>
      <c r="W9" s="135">
        <v>2.3184471616979365E-2</v>
      </c>
      <c r="X9" s="181">
        <v>19302</v>
      </c>
      <c r="Y9" s="181">
        <v>-76602</v>
      </c>
      <c r="Z9" s="135">
        <v>-8.2505783870648094E-2</v>
      </c>
      <c r="AA9" s="273">
        <v>568007</v>
      </c>
      <c r="AB9" s="139">
        <v>1</v>
      </c>
      <c r="AC9" s="136">
        <v>526932</v>
      </c>
      <c r="AD9" s="139">
        <v>1</v>
      </c>
      <c r="AE9" s="139">
        <v>-7.2314249648331802E-2</v>
      </c>
      <c r="AF9" s="136">
        <v>496353</v>
      </c>
      <c r="AG9" s="139">
        <v>1</v>
      </c>
      <c r="AH9" s="139">
        <v>-5.8032155951811618E-2</v>
      </c>
      <c r="AI9" s="136">
        <v>-30579</v>
      </c>
      <c r="AJ9" s="136">
        <v>-71654</v>
      </c>
      <c r="AK9" s="202">
        <v>-0.12614985378701318</v>
      </c>
    </row>
    <row r="10" spans="1:47" x14ac:dyDescent="0.3">
      <c r="C10" s="205"/>
      <c r="D10" s="177"/>
      <c r="E10" s="282"/>
      <c r="F10" s="283"/>
      <c r="G10" s="283"/>
      <c r="H10" s="283"/>
      <c r="I10" s="283"/>
      <c r="J10" s="283"/>
      <c r="K10" s="283"/>
      <c r="L10" s="283"/>
      <c r="M10" s="136"/>
      <c r="N10" s="136"/>
      <c r="O10" s="202"/>
      <c r="P10" s="179"/>
      <c r="Q10" s="179"/>
      <c r="R10" s="179"/>
      <c r="S10" s="179"/>
      <c r="T10" s="179"/>
      <c r="U10" s="179"/>
      <c r="V10" s="179"/>
      <c r="W10" s="179"/>
      <c r="AA10" s="282"/>
      <c r="AB10" s="283"/>
      <c r="AC10" s="283"/>
      <c r="AD10" s="283"/>
      <c r="AE10" s="283"/>
      <c r="AF10" s="283"/>
      <c r="AG10" s="283"/>
      <c r="AH10" s="283"/>
      <c r="AI10" s="136"/>
      <c r="AJ10" s="136"/>
      <c r="AK10" s="202"/>
    </row>
    <row r="11" spans="1:47" x14ac:dyDescent="0.3">
      <c r="A11" s="176"/>
      <c r="C11" s="391" t="s">
        <v>325</v>
      </c>
      <c r="D11" s="392"/>
      <c r="E11" s="282"/>
      <c r="F11" s="283"/>
      <c r="G11" s="283"/>
      <c r="H11" s="283"/>
      <c r="I11" s="283"/>
      <c r="J11" s="283"/>
      <c r="K11" s="283"/>
      <c r="L11" s="283"/>
      <c r="M11" s="136"/>
      <c r="N11" s="136"/>
      <c r="O11" s="202"/>
      <c r="P11" s="179"/>
      <c r="Q11" s="179"/>
      <c r="R11" s="179"/>
      <c r="S11" s="179"/>
      <c r="T11" s="179"/>
      <c r="U11" s="179"/>
      <c r="V11" s="179"/>
      <c r="W11" s="179"/>
      <c r="AA11" s="282"/>
      <c r="AB11" s="283"/>
      <c r="AC11" s="283"/>
      <c r="AD11" s="283"/>
      <c r="AE11" s="283"/>
      <c r="AF11" s="283"/>
      <c r="AG11" s="283"/>
      <c r="AH11" s="283"/>
      <c r="AI11" s="136"/>
      <c r="AJ11" s="136"/>
      <c r="AK11" s="202"/>
    </row>
    <row r="12" spans="1:47" x14ac:dyDescent="0.3">
      <c r="C12" s="435" t="s">
        <v>194</v>
      </c>
      <c r="D12" s="177" t="s">
        <v>12</v>
      </c>
      <c r="E12" s="273">
        <v>494662</v>
      </c>
      <c r="F12" s="139">
        <v>0.73735283858677347</v>
      </c>
      <c r="G12" s="136">
        <v>480440</v>
      </c>
      <c r="H12" s="139">
        <v>0.73566499098870108</v>
      </c>
      <c r="I12" s="139">
        <v>-2.8750945089778476E-2</v>
      </c>
      <c r="J12" s="136">
        <v>477501</v>
      </c>
      <c r="K12" s="139">
        <v>0.74318180757001073</v>
      </c>
      <c r="L12" s="139">
        <v>-6.1173091332944801E-3</v>
      </c>
      <c r="M12" s="136">
        <v>-2939</v>
      </c>
      <c r="N12" s="136">
        <v>-17161</v>
      </c>
      <c r="O12" s="202">
        <v>-3.4692375804084408E-2</v>
      </c>
      <c r="P12" s="181">
        <v>400514</v>
      </c>
      <c r="Q12" s="135">
        <v>0.80535436364148205</v>
      </c>
      <c r="R12" s="181">
        <v>387688</v>
      </c>
      <c r="S12" s="135">
        <v>0.8082912357001828</v>
      </c>
      <c r="T12" s="135">
        <v>-3.2023849353580651E-2</v>
      </c>
      <c r="U12" s="181">
        <v>386441</v>
      </c>
      <c r="V12" s="135">
        <v>0.80225912462553794</v>
      </c>
      <c r="W12" s="135">
        <v>-3.2165039929015083E-3</v>
      </c>
      <c r="X12" s="181">
        <v>-1247</v>
      </c>
      <c r="Y12" s="181">
        <v>-14073</v>
      </c>
      <c r="Z12" s="135">
        <v>-3.5137348507168285E-2</v>
      </c>
      <c r="AA12" s="273">
        <v>94148</v>
      </c>
      <c r="AB12" s="139">
        <v>0.54248968585060042</v>
      </c>
      <c r="AC12" s="136">
        <v>92752</v>
      </c>
      <c r="AD12" s="139">
        <v>0.53480943320071495</v>
      </c>
      <c r="AE12" s="139">
        <v>-1.4827718060925352E-2</v>
      </c>
      <c r="AF12" s="136">
        <v>91060</v>
      </c>
      <c r="AG12" s="139">
        <v>0.56623014836647634</v>
      </c>
      <c r="AH12" s="139">
        <v>-1.8242194238399172E-2</v>
      </c>
      <c r="AI12" s="136">
        <v>-1692</v>
      </c>
      <c r="AJ12" s="136">
        <v>-3088</v>
      </c>
      <c r="AK12" s="202">
        <v>-3.2799422186344906E-2</v>
      </c>
    </row>
    <row r="13" spans="1:47" x14ac:dyDescent="0.3">
      <c r="C13" s="436"/>
      <c r="D13" s="177" t="s">
        <v>23</v>
      </c>
      <c r="E13" s="273">
        <v>137164</v>
      </c>
      <c r="F13" s="139">
        <v>0.20445933738980596</v>
      </c>
      <c r="G13" s="136">
        <v>135147</v>
      </c>
      <c r="H13" s="139">
        <v>0.20694137985419611</v>
      </c>
      <c r="I13" s="139">
        <v>-1.4705024642034353E-2</v>
      </c>
      <c r="J13" s="136">
        <v>135242</v>
      </c>
      <c r="K13" s="139">
        <v>0.21049043670983597</v>
      </c>
      <c r="L13" s="139">
        <v>7.0293828201883879E-4</v>
      </c>
      <c r="M13" s="136">
        <v>95</v>
      </c>
      <c r="N13" s="136">
        <v>-1922</v>
      </c>
      <c r="O13" s="202">
        <v>-1.401242308477443E-2</v>
      </c>
      <c r="P13" s="181">
        <v>88025</v>
      </c>
      <c r="Q13" s="135">
        <v>0.17700084855845602</v>
      </c>
      <c r="R13" s="181">
        <v>84025</v>
      </c>
      <c r="S13" s="135">
        <v>0.17518383617679129</v>
      </c>
      <c r="T13" s="135">
        <v>-4.5441635898892357E-2</v>
      </c>
      <c r="U13" s="181">
        <v>88550</v>
      </c>
      <c r="V13" s="135">
        <v>0.18383154345835817</v>
      </c>
      <c r="W13" s="135">
        <v>5.3853019934543292E-2</v>
      </c>
      <c r="X13" s="181">
        <v>4525</v>
      </c>
      <c r="Y13" s="181">
        <v>525</v>
      </c>
      <c r="Z13" s="135">
        <v>5.9642147117296221E-3</v>
      </c>
      <c r="AA13" s="273">
        <v>49139</v>
      </c>
      <c r="AB13" s="139">
        <v>0.28314356834996657</v>
      </c>
      <c r="AC13" s="136">
        <v>51122</v>
      </c>
      <c r="AD13" s="139">
        <v>0.29477022429798766</v>
      </c>
      <c r="AE13" s="139">
        <v>4.0354911577362179E-2</v>
      </c>
      <c r="AF13" s="136">
        <v>46692</v>
      </c>
      <c r="AG13" s="139">
        <v>0.29034063351117412</v>
      </c>
      <c r="AH13" s="139">
        <v>-8.6655451664645361E-2</v>
      </c>
      <c r="AI13" s="136">
        <v>-4430</v>
      </c>
      <c r="AJ13" s="136">
        <v>-2447</v>
      </c>
      <c r="AK13" s="202">
        <v>-4.9797513176906325E-2</v>
      </c>
    </row>
    <row r="14" spans="1:47" x14ac:dyDescent="0.3">
      <c r="C14" s="436"/>
      <c r="D14" s="177" t="s">
        <v>14</v>
      </c>
      <c r="E14" s="273">
        <v>39036</v>
      </c>
      <c r="F14" s="139">
        <v>5.8187824023420612E-2</v>
      </c>
      <c r="G14" s="136">
        <v>37482</v>
      </c>
      <c r="H14" s="139">
        <v>5.7393629157102846E-2</v>
      </c>
      <c r="I14" s="139">
        <v>-3.9809406701506303E-2</v>
      </c>
      <c r="J14" s="136">
        <v>29766</v>
      </c>
      <c r="K14" s="139">
        <v>4.6327755720153338E-2</v>
      </c>
      <c r="L14" s="139">
        <v>-0.20585881222987035</v>
      </c>
      <c r="M14" s="136">
        <v>-7716</v>
      </c>
      <c r="N14" s="136">
        <v>-9270</v>
      </c>
      <c r="O14" s="202">
        <v>-0.23747310175222872</v>
      </c>
      <c r="P14" s="181">
        <v>8775</v>
      </c>
      <c r="Q14" s="135">
        <v>1.7644787800061932E-2</v>
      </c>
      <c r="R14" s="181">
        <v>7926</v>
      </c>
      <c r="S14" s="135">
        <v>1.6524928123025858E-2</v>
      </c>
      <c r="T14" s="135">
        <v>-9.6752136752136758E-2</v>
      </c>
      <c r="U14" s="181">
        <v>6700</v>
      </c>
      <c r="V14" s="135">
        <v>1.3909331916103893E-2</v>
      </c>
      <c r="W14" s="135">
        <v>-0.15468079737572546</v>
      </c>
      <c r="X14" s="181">
        <v>-1226</v>
      </c>
      <c r="Y14" s="181">
        <v>-2075</v>
      </c>
      <c r="Z14" s="135">
        <v>-0.23646723646723647</v>
      </c>
      <c r="AA14" s="273">
        <v>30261</v>
      </c>
      <c r="AB14" s="139">
        <v>0.17436674579943301</v>
      </c>
      <c r="AC14" s="136">
        <v>29556</v>
      </c>
      <c r="AD14" s="139">
        <v>0.17042034250129737</v>
      </c>
      <c r="AE14" s="139">
        <v>-2.329731337364925E-2</v>
      </c>
      <c r="AF14" s="136">
        <v>23066</v>
      </c>
      <c r="AG14" s="139">
        <v>0.14342921812234949</v>
      </c>
      <c r="AH14" s="139">
        <v>-0.2195831641629449</v>
      </c>
      <c r="AI14" s="136">
        <v>-6490</v>
      </c>
      <c r="AJ14" s="136">
        <v>-7195</v>
      </c>
      <c r="AK14" s="202">
        <v>-0.23776477974951257</v>
      </c>
    </row>
    <row r="15" spans="1:47" x14ac:dyDescent="0.3">
      <c r="C15" s="436"/>
      <c r="D15" s="177" t="s">
        <v>7</v>
      </c>
      <c r="E15" s="273">
        <v>670862</v>
      </c>
      <c r="F15" s="139">
        <v>1</v>
      </c>
      <c r="G15" s="136">
        <v>653069</v>
      </c>
      <c r="H15" s="139">
        <v>1</v>
      </c>
      <c r="I15" s="139">
        <v>-2.6522593320235755E-2</v>
      </c>
      <c r="J15" s="136">
        <v>642509</v>
      </c>
      <c r="K15" s="139">
        <v>1</v>
      </c>
      <c r="L15" s="139">
        <v>-1.6169807478229711E-2</v>
      </c>
      <c r="M15" s="136">
        <v>-10560</v>
      </c>
      <c r="N15" s="136">
        <v>-28353</v>
      </c>
      <c r="O15" s="202">
        <v>-4.2263535570653876E-2</v>
      </c>
      <c r="P15" s="181">
        <v>497314</v>
      </c>
      <c r="Q15" s="135">
        <v>1</v>
      </c>
      <c r="R15" s="181">
        <v>479639</v>
      </c>
      <c r="S15" s="135">
        <v>1</v>
      </c>
      <c r="T15" s="135">
        <v>-3.5540925853685998E-2</v>
      </c>
      <c r="U15" s="181">
        <v>481691</v>
      </c>
      <c r="V15" s="135">
        <v>1</v>
      </c>
      <c r="W15" s="135">
        <v>4.278217576135385E-3</v>
      </c>
      <c r="X15" s="181">
        <v>2052</v>
      </c>
      <c r="Y15" s="181">
        <v>-15623</v>
      </c>
      <c r="Z15" s="135">
        <v>-3.1414760091209977E-2</v>
      </c>
      <c r="AA15" s="273">
        <v>173548</v>
      </c>
      <c r="AB15" s="139">
        <v>1</v>
      </c>
      <c r="AC15" s="136">
        <v>173430</v>
      </c>
      <c r="AD15" s="139">
        <v>1</v>
      </c>
      <c r="AE15" s="139">
        <v>-6.7992716712379287E-4</v>
      </c>
      <c r="AF15" s="136">
        <v>160818</v>
      </c>
      <c r="AG15" s="139">
        <v>1</v>
      </c>
      <c r="AH15" s="139">
        <v>-7.2720982528974229E-2</v>
      </c>
      <c r="AI15" s="136">
        <v>-12612</v>
      </c>
      <c r="AJ15" s="136">
        <v>-12730</v>
      </c>
      <c r="AK15" s="202">
        <v>-7.3351464724456639E-2</v>
      </c>
    </row>
    <row r="16" spans="1:47" x14ac:dyDescent="0.3">
      <c r="C16" s="435" t="s">
        <v>193</v>
      </c>
      <c r="D16" s="177" t="s">
        <v>12</v>
      </c>
      <c r="E16" s="273">
        <v>177349</v>
      </c>
      <c r="F16" s="139">
        <v>0.29489260095576669</v>
      </c>
      <c r="G16" s="136">
        <v>164939</v>
      </c>
      <c r="H16" s="139">
        <v>0.31630715770579076</v>
      </c>
      <c r="I16" s="139">
        <v>-6.99750210037835E-2</v>
      </c>
      <c r="J16" s="136">
        <v>170822</v>
      </c>
      <c r="K16" s="139">
        <v>0.3269376888788515</v>
      </c>
      <c r="L16" s="139">
        <v>3.566773170687345E-2</v>
      </c>
      <c r="M16" s="136">
        <v>5883</v>
      </c>
      <c r="N16" s="136">
        <v>-6527</v>
      </c>
      <c r="O16" s="202">
        <v>-3.6803139572255832E-2</v>
      </c>
      <c r="P16" s="181">
        <v>126094</v>
      </c>
      <c r="Q16" s="135">
        <v>0.39728034329679607</v>
      </c>
      <c r="R16" s="181">
        <v>113929</v>
      </c>
      <c r="S16" s="135">
        <v>0.42945726498948306</v>
      </c>
      <c r="T16" s="135">
        <v>-9.6475645153615563E-2</v>
      </c>
      <c r="U16" s="181">
        <v>122747</v>
      </c>
      <c r="V16" s="135">
        <v>0.43519280132741478</v>
      </c>
      <c r="W16" s="135">
        <v>7.7399081884331464E-2</v>
      </c>
      <c r="X16" s="181">
        <v>8818</v>
      </c>
      <c r="Y16" s="181">
        <v>-3347</v>
      </c>
      <c r="Z16" s="135">
        <v>-2.6543689628372485E-2</v>
      </c>
      <c r="AA16" s="273">
        <v>51255</v>
      </c>
      <c r="AB16" s="139">
        <v>0.18046963300458788</v>
      </c>
      <c r="AC16" s="136">
        <v>51010</v>
      </c>
      <c r="AD16" s="139">
        <v>0.19912868999008457</v>
      </c>
      <c r="AE16" s="139">
        <v>-4.7800214613208467E-3</v>
      </c>
      <c r="AF16" s="136">
        <v>48075</v>
      </c>
      <c r="AG16" s="139">
        <v>0.19994676404410267</v>
      </c>
      <c r="AH16" s="139">
        <v>-5.7537737698490493E-2</v>
      </c>
      <c r="AI16" s="136">
        <v>-2935</v>
      </c>
      <c r="AJ16" s="136">
        <v>-3180</v>
      </c>
      <c r="AK16" s="202">
        <v>-6.2042727538776703E-2</v>
      </c>
    </row>
    <row r="17" spans="3:37" x14ac:dyDescent="0.3">
      <c r="C17" s="436"/>
      <c r="D17" s="177" t="s">
        <v>23</v>
      </c>
      <c r="E17" s="273">
        <v>87047</v>
      </c>
      <c r="F17" s="139">
        <v>0.14474012391046256</v>
      </c>
      <c r="G17" s="136">
        <v>83857</v>
      </c>
      <c r="H17" s="139">
        <v>0.16081441820148354</v>
      </c>
      <c r="I17" s="139">
        <v>-3.6646868932875346E-2</v>
      </c>
      <c r="J17" s="136">
        <v>86465</v>
      </c>
      <c r="K17" s="139">
        <v>0.16548610406686431</v>
      </c>
      <c r="L17" s="139">
        <v>3.1100564055475392E-2</v>
      </c>
      <c r="M17" s="136">
        <v>2608</v>
      </c>
      <c r="N17" s="136">
        <v>-582</v>
      </c>
      <c r="O17" s="202">
        <v>-6.6860431720794514E-3</v>
      </c>
      <c r="P17" s="181">
        <v>51783</v>
      </c>
      <c r="Q17" s="135">
        <v>0.16315104617934234</v>
      </c>
      <c r="R17" s="181">
        <v>47656</v>
      </c>
      <c r="S17" s="135">
        <v>0.17964008654810279</v>
      </c>
      <c r="T17" s="135">
        <v>-7.9697970376378352E-2</v>
      </c>
      <c r="U17" s="181">
        <v>53258</v>
      </c>
      <c r="V17" s="135">
        <v>0.18882333754059535</v>
      </c>
      <c r="W17" s="135">
        <v>0.11755078059425886</v>
      </c>
      <c r="X17" s="181">
        <v>5602</v>
      </c>
      <c r="Y17" s="181">
        <v>1475</v>
      </c>
      <c r="Z17" s="135">
        <v>2.8484251588359114E-2</v>
      </c>
      <c r="AA17" s="273">
        <v>35264</v>
      </c>
      <c r="AB17" s="139">
        <v>0.12416507927565676</v>
      </c>
      <c r="AC17" s="136">
        <v>36201</v>
      </c>
      <c r="AD17" s="139">
        <v>0.14131852002217313</v>
      </c>
      <c r="AE17" s="139">
        <v>2.6571007259528132E-2</v>
      </c>
      <c r="AF17" s="136">
        <v>33207</v>
      </c>
      <c r="AG17" s="139">
        <v>0.13810987402210123</v>
      </c>
      <c r="AH17" s="139">
        <v>-8.2704897654760912E-2</v>
      </c>
      <c r="AI17" s="136">
        <v>-2994</v>
      </c>
      <c r="AJ17" s="136">
        <v>-2057</v>
      </c>
      <c r="AK17" s="202">
        <v>-5.8331442831215968E-2</v>
      </c>
    </row>
    <row r="18" spans="3:37" x14ac:dyDescent="0.3">
      <c r="C18" s="436"/>
      <c r="D18" s="177" t="s">
        <v>14</v>
      </c>
      <c r="E18" s="273">
        <v>31798</v>
      </c>
      <c r="F18" s="139">
        <v>5.2873119810043862E-2</v>
      </c>
      <c r="G18" s="136">
        <v>28412</v>
      </c>
      <c r="H18" s="139">
        <v>5.4486318970873637E-2</v>
      </c>
      <c r="I18" s="139">
        <v>-0.10648468457135669</v>
      </c>
      <c r="J18" s="136">
        <v>25073</v>
      </c>
      <c r="K18" s="139">
        <v>4.7987429448545525E-2</v>
      </c>
      <c r="L18" s="139">
        <v>-0.11752076587357455</v>
      </c>
      <c r="M18" s="136">
        <v>-3339</v>
      </c>
      <c r="N18" s="136">
        <v>-6725</v>
      </c>
      <c r="O18" s="202">
        <v>-0.21149128876029938</v>
      </c>
      <c r="P18" s="181">
        <v>8516</v>
      </c>
      <c r="Q18" s="135">
        <v>2.6831089532535376E-2</v>
      </c>
      <c r="R18" s="181">
        <v>6803</v>
      </c>
      <c r="S18" s="135">
        <v>2.5644021923508967E-2</v>
      </c>
      <c r="T18" s="135">
        <v>-0.20115077501174261</v>
      </c>
      <c r="U18" s="181">
        <v>7556</v>
      </c>
      <c r="V18" s="135">
        <v>2.678938635428928E-2</v>
      </c>
      <c r="W18" s="135">
        <v>0.11068646185506394</v>
      </c>
      <c r="X18" s="181">
        <v>753</v>
      </c>
      <c r="Y18" s="181">
        <v>-960</v>
      </c>
      <c r="Z18" s="135">
        <v>-0.11272898074213246</v>
      </c>
      <c r="AA18" s="273">
        <v>23282</v>
      </c>
      <c r="AB18" s="139">
        <v>8.1976275399723242E-2</v>
      </c>
      <c r="AC18" s="136">
        <v>21609</v>
      </c>
      <c r="AD18" s="139">
        <v>8.4355457008346152E-2</v>
      </c>
      <c r="AE18" s="139">
        <v>-7.1858087793144912E-2</v>
      </c>
      <c r="AF18" s="136">
        <v>17517</v>
      </c>
      <c r="AG18" s="139">
        <v>7.2854237457317658E-2</v>
      </c>
      <c r="AH18" s="139">
        <v>-0.18936554213522144</v>
      </c>
      <c r="AI18" s="136">
        <v>-4092</v>
      </c>
      <c r="AJ18" s="136">
        <v>-5765</v>
      </c>
      <c r="AK18" s="202">
        <v>-0.24761618417661713</v>
      </c>
    </row>
    <row r="19" spans="3:37" x14ac:dyDescent="0.3">
      <c r="C19" s="436"/>
      <c r="D19" s="177" t="s">
        <v>15</v>
      </c>
      <c r="E19" s="273">
        <v>297952</v>
      </c>
      <c r="F19" s="139">
        <v>0.49542901420347785</v>
      </c>
      <c r="G19" s="136">
        <v>237436</v>
      </c>
      <c r="H19" s="139">
        <v>0.4553362533847794</v>
      </c>
      <c r="I19" s="139">
        <v>-0.20310654065084308</v>
      </c>
      <c r="J19" s="136">
        <v>233036</v>
      </c>
      <c r="K19" s="139">
        <v>0.44600959633754456</v>
      </c>
      <c r="L19" s="139">
        <v>-1.8531309489715122E-2</v>
      </c>
      <c r="M19" s="136">
        <v>-4400</v>
      </c>
      <c r="N19" s="136">
        <v>-64916</v>
      </c>
      <c r="O19" s="202">
        <v>-0.21787401997637204</v>
      </c>
      <c r="P19" s="181">
        <v>128542</v>
      </c>
      <c r="Q19" s="135">
        <v>0.40499317880356528</v>
      </c>
      <c r="R19" s="181">
        <v>94666</v>
      </c>
      <c r="S19" s="135">
        <v>0.35684506532572391</v>
      </c>
      <c r="T19" s="135">
        <v>-0.26354032145135442</v>
      </c>
      <c r="U19" s="181">
        <v>96154</v>
      </c>
      <c r="V19" s="135">
        <v>0.34090876859586178</v>
      </c>
      <c r="W19" s="135">
        <v>1.571842055225741E-2</v>
      </c>
      <c r="X19" s="181">
        <v>1488</v>
      </c>
      <c r="Y19" s="181">
        <v>-32388</v>
      </c>
      <c r="Z19" s="135">
        <v>-0.25196433850414651</v>
      </c>
      <c r="AA19" s="273">
        <v>169410</v>
      </c>
      <c r="AB19" s="139">
        <v>0.59649518149072744</v>
      </c>
      <c r="AC19" s="136">
        <v>142770</v>
      </c>
      <c r="AD19" s="139">
        <v>0.55733391628865658</v>
      </c>
      <c r="AE19" s="139">
        <v>-0.15725163803789624</v>
      </c>
      <c r="AF19" s="136">
        <v>136882</v>
      </c>
      <c r="AG19" s="139">
        <v>0.56930032149526488</v>
      </c>
      <c r="AH19" s="139">
        <v>-4.1241157105834557E-2</v>
      </c>
      <c r="AI19" s="136">
        <v>-5888</v>
      </c>
      <c r="AJ19" s="136">
        <v>-32528</v>
      </c>
      <c r="AK19" s="202">
        <v>-0.19200755563426009</v>
      </c>
    </row>
    <row r="20" spans="3:37" x14ac:dyDescent="0.3">
      <c r="C20" s="436"/>
      <c r="D20" s="177" t="s">
        <v>24</v>
      </c>
      <c r="E20" s="273">
        <v>2070</v>
      </c>
      <c r="F20" s="139">
        <v>3.4419572931250644E-3</v>
      </c>
      <c r="G20" s="136">
        <v>1850</v>
      </c>
      <c r="H20" s="139">
        <v>3.5477857981175641E-3</v>
      </c>
      <c r="I20" s="139">
        <v>-0.10628019323671498</v>
      </c>
      <c r="J20" s="136">
        <v>1955</v>
      </c>
      <c r="K20" s="139">
        <v>3.7416912444424881E-3</v>
      </c>
      <c r="L20" s="139">
        <v>5.675675675675676E-2</v>
      </c>
      <c r="M20" s="136">
        <v>105</v>
      </c>
      <c r="N20" s="136">
        <v>-115</v>
      </c>
      <c r="O20" s="202">
        <v>-5.5555555555555552E-2</v>
      </c>
      <c r="P20" s="181">
        <v>1006</v>
      </c>
      <c r="Q20" s="135">
        <v>3.1695721077654518E-3</v>
      </c>
      <c r="R20" s="181">
        <v>915</v>
      </c>
      <c r="S20" s="135">
        <v>3.449107755403602E-3</v>
      </c>
      <c r="T20" s="135">
        <v>-9.0457256461232607E-2</v>
      </c>
      <c r="U20" s="181">
        <v>862</v>
      </c>
      <c r="V20" s="135">
        <v>3.0561740388297194E-3</v>
      </c>
      <c r="W20" s="135">
        <v>-5.7923497267759562E-2</v>
      </c>
      <c r="X20" s="181">
        <v>-53</v>
      </c>
      <c r="Y20" s="181">
        <v>-144</v>
      </c>
      <c r="Z20" s="135">
        <v>-0.14314115308151093</v>
      </c>
      <c r="AA20" s="273">
        <v>1064</v>
      </c>
      <c r="AB20" s="139">
        <v>3.7463601505586092E-3</v>
      </c>
      <c r="AC20" s="136">
        <v>935</v>
      </c>
      <c r="AD20" s="139">
        <v>3.6499769680597739E-3</v>
      </c>
      <c r="AE20" s="139">
        <v>-0.1212406015037594</v>
      </c>
      <c r="AF20" s="136">
        <v>1093</v>
      </c>
      <c r="AG20" s="139">
        <v>4.5458515465461096E-3</v>
      </c>
      <c r="AH20" s="139">
        <v>0.16898395721925133</v>
      </c>
      <c r="AI20" s="136">
        <v>158</v>
      </c>
      <c r="AJ20" s="136">
        <v>29</v>
      </c>
      <c r="AK20" s="202">
        <v>2.7255639097744359E-2</v>
      </c>
    </row>
    <row r="21" spans="3:37" x14ac:dyDescent="0.3">
      <c r="C21" s="436"/>
      <c r="D21" s="177" t="s">
        <v>25</v>
      </c>
      <c r="E21" s="273">
        <v>5186</v>
      </c>
      <c r="F21" s="139">
        <v>8.6231838271239539E-3</v>
      </c>
      <c r="G21" s="136">
        <v>4958</v>
      </c>
      <c r="H21" s="139">
        <v>9.5080659389550713E-3</v>
      </c>
      <c r="I21" s="139">
        <v>-4.3964519861164675E-2</v>
      </c>
      <c r="J21" s="136">
        <v>5140</v>
      </c>
      <c r="K21" s="139">
        <v>9.8374900237516057E-3</v>
      </c>
      <c r="L21" s="139">
        <v>3.6708350141185959E-2</v>
      </c>
      <c r="M21" s="136">
        <v>182</v>
      </c>
      <c r="N21" s="136">
        <v>-46</v>
      </c>
      <c r="O21" s="202">
        <v>-8.8700347088314698E-3</v>
      </c>
      <c r="P21" s="181">
        <v>1452</v>
      </c>
      <c r="Q21" s="135">
        <v>4.5747700799954631E-3</v>
      </c>
      <c r="R21" s="181">
        <v>1317</v>
      </c>
      <c r="S21" s="135">
        <v>4.9644534577776437E-3</v>
      </c>
      <c r="T21" s="135">
        <v>-9.2975206611570244E-2</v>
      </c>
      <c r="U21" s="181">
        <v>1475</v>
      </c>
      <c r="V21" s="135">
        <v>5.2295321430090901E-3</v>
      </c>
      <c r="W21" s="135">
        <v>0.11996962794229309</v>
      </c>
      <c r="X21" s="181">
        <v>158</v>
      </c>
      <c r="Y21" s="181">
        <v>23</v>
      </c>
      <c r="Z21" s="135">
        <v>1.5840220385674932E-2</v>
      </c>
      <c r="AA21" s="273">
        <v>3734</v>
      </c>
      <c r="AB21" s="139">
        <v>1.3147470678746095E-2</v>
      </c>
      <c r="AC21" s="136">
        <v>3641</v>
      </c>
      <c r="AD21" s="139">
        <v>1.4213439722679825E-2</v>
      </c>
      <c r="AE21" s="139">
        <v>-2.4906266738082484E-2</v>
      </c>
      <c r="AF21" s="136">
        <v>3665</v>
      </c>
      <c r="AG21" s="139">
        <v>1.5242951434667421E-2</v>
      </c>
      <c r="AH21" s="139">
        <v>6.5915957154627849E-3</v>
      </c>
      <c r="AI21" s="136">
        <v>24</v>
      </c>
      <c r="AJ21" s="136">
        <v>-69</v>
      </c>
      <c r="AK21" s="202">
        <v>-1.8478843063738617E-2</v>
      </c>
    </row>
    <row r="22" spans="3:37" x14ac:dyDescent="0.3">
      <c r="C22" s="436"/>
      <c r="D22" s="177" t="s">
        <v>7</v>
      </c>
      <c r="E22" s="273">
        <v>601402</v>
      </c>
      <c r="F22" s="139">
        <v>1</v>
      </c>
      <c r="G22" s="136">
        <v>521452</v>
      </c>
      <c r="H22" s="139">
        <v>1</v>
      </c>
      <c r="I22" s="139">
        <v>-0.13293936501707676</v>
      </c>
      <c r="J22" s="136">
        <v>522491</v>
      </c>
      <c r="K22" s="139">
        <v>1</v>
      </c>
      <c r="L22" s="139">
        <v>1.9925132131049456E-3</v>
      </c>
      <c r="M22" s="136">
        <v>1039</v>
      </c>
      <c r="N22" s="136">
        <v>-78911</v>
      </c>
      <c r="O22" s="202">
        <v>-0.13121173524531013</v>
      </c>
      <c r="P22" s="181">
        <v>317393</v>
      </c>
      <c r="Q22" s="135">
        <v>1</v>
      </c>
      <c r="R22" s="181">
        <v>265286</v>
      </c>
      <c r="S22" s="135">
        <v>1</v>
      </c>
      <c r="T22" s="135">
        <v>-0.16417186264347355</v>
      </c>
      <c r="U22" s="181">
        <v>282052</v>
      </c>
      <c r="V22" s="135">
        <v>1</v>
      </c>
      <c r="W22" s="135">
        <v>6.3199716532346226E-2</v>
      </c>
      <c r="X22" s="181">
        <v>16766</v>
      </c>
      <c r="Y22" s="181">
        <v>-35341</v>
      </c>
      <c r="Z22" s="135">
        <v>-0.11134776129278214</v>
      </c>
      <c r="AA22" s="273">
        <v>284009</v>
      </c>
      <c r="AB22" s="139">
        <v>1</v>
      </c>
      <c r="AC22" s="136">
        <v>256166</v>
      </c>
      <c r="AD22" s="139">
        <v>1</v>
      </c>
      <c r="AE22" s="139">
        <v>-9.8035625631582093E-2</v>
      </c>
      <c r="AF22" s="136">
        <v>240439</v>
      </c>
      <c r="AG22" s="139">
        <v>1</v>
      </c>
      <c r="AH22" s="139">
        <v>-6.1393783718370121E-2</v>
      </c>
      <c r="AI22" s="136">
        <v>-15727</v>
      </c>
      <c r="AJ22" s="136">
        <v>-43570</v>
      </c>
      <c r="AK22" s="202">
        <v>-0.15341063135323177</v>
      </c>
    </row>
    <row r="23" spans="3:37" x14ac:dyDescent="0.3">
      <c r="C23" s="435" t="s">
        <v>180</v>
      </c>
      <c r="D23" s="177" t="s">
        <v>15</v>
      </c>
      <c r="E23" s="273">
        <v>297952</v>
      </c>
      <c r="F23" s="139">
        <v>0.97622604912059974</v>
      </c>
      <c r="G23" s="136">
        <v>237436</v>
      </c>
      <c r="H23" s="139">
        <v>0.9721262344213164</v>
      </c>
      <c r="I23" s="139">
        <v>-0.20310654065084308</v>
      </c>
      <c r="J23" s="136">
        <v>233036</v>
      </c>
      <c r="K23" s="139">
        <v>0.97045362739504692</v>
      </c>
      <c r="L23" s="139">
        <v>-1.8531309489715122E-2</v>
      </c>
      <c r="M23" s="136">
        <v>-4400</v>
      </c>
      <c r="N23" s="136">
        <v>-64916</v>
      </c>
      <c r="O23" s="202">
        <v>-0.21787401997637204</v>
      </c>
      <c r="P23" s="181">
        <v>128542</v>
      </c>
      <c r="Q23" s="135">
        <v>0.981236641221374</v>
      </c>
      <c r="R23" s="181">
        <v>94666</v>
      </c>
      <c r="S23" s="135">
        <v>0.9769654688435262</v>
      </c>
      <c r="T23" s="135">
        <v>-0.26354032145135442</v>
      </c>
      <c r="U23" s="181">
        <v>96154</v>
      </c>
      <c r="V23" s="135">
        <v>0.9762719436293672</v>
      </c>
      <c r="W23" s="135">
        <v>1.571842055225741E-2</v>
      </c>
      <c r="X23" s="181">
        <v>1488</v>
      </c>
      <c r="Y23" s="181">
        <v>-32388</v>
      </c>
      <c r="Z23" s="135">
        <v>-0.25196433850414651</v>
      </c>
      <c r="AA23" s="273">
        <v>169410</v>
      </c>
      <c r="AB23" s="139">
        <v>0.97245821087435713</v>
      </c>
      <c r="AC23" s="136">
        <v>142770</v>
      </c>
      <c r="AD23" s="139">
        <v>0.96894384645663945</v>
      </c>
      <c r="AE23" s="139">
        <v>-0.15725163803789624</v>
      </c>
      <c r="AF23" s="136">
        <v>136882</v>
      </c>
      <c r="AG23" s="139">
        <v>0.96640779440835922</v>
      </c>
      <c r="AH23" s="139">
        <v>-4.1241157105834557E-2</v>
      </c>
      <c r="AI23" s="136">
        <v>-5888</v>
      </c>
      <c r="AJ23" s="136">
        <v>-32528</v>
      </c>
      <c r="AK23" s="202">
        <v>-0.19200755563426009</v>
      </c>
    </row>
    <row r="24" spans="3:37" x14ac:dyDescent="0.3">
      <c r="C24" s="436"/>
      <c r="D24" s="177" t="s">
        <v>24</v>
      </c>
      <c r="E24" s="273">
        <v>2070</v>
      </c>
      <c r="F24" s="139">
        <v>6.7822599669733431E-3</v>
      </c>
      <c r="G24" s="136">
        <v>1850</v>
      </c>
      <c r="H24" s="139">
        <v>7.5743928202944601E-3</v>
      </c>
      <c r="I24" s="139">
        <v>-0.10628019323671498</v>
      </c>
      <c r="J24" s="136">
        <v>1955</v>
      </c>
      <c r="K24" s="139">
        <v>8.1413894915691853E-3</v>
      </c>
      <c r="L24" s="139">
        <v>5.675675675675676E-2</v>
      </c>
      <c r="M24" s="136">
        <v>105</v>
      </c>
      <c r="N24" s="136">
        <v>-115</v>
      </c>
      <c r="O24" s="202">
        <v>-5.5555555555555552E-2</v>
      </c>
      <c r="P24" s="181">
        <v>1006</v>
      </c>
      <c r="Q24" s="135">
        <v>7.6793893129770991E-3</v>
      </c>
      <c r="R24" s="181">
        <v>915</v>
      </c>
      <c r="S24" s="135">
        <v>9.4429193585006919E-3</v>
      </c>
      <c r="T24" s="135">
        <v>-9.0457256461232607E-2</v>
      </c>
      <c r="U24" s="181">
        <v>862</v>
      </c>
      <c r="V24" s="135">
        <v>8.752068716938604E-3</v>
      </c>
      <c r="W24" s="135">
        <v>-5.7923497267759562E-2</v>
      </c>
      <c r="X24" s="181">
        <v>-53</v>
      </c>
      <c r="Y24" s="181">
        <v>-144</v>
      </c>
      <c r="Z24" s="135">
        <v>-0.14314115308151093</v>
      </c>
      <c r="AA24" s="273">
        <v>1064</v>
      </c>
      <c r="AB24" s="139">
        <v>6.1076414401175609E-3</v>
      </c>
      <c r="AC24" s="136">
        <v>935</v>
      </c>
      <c r="AD24" s="139">
        <v>6.3456082961193382E-3</v>
      </c>
      <c r="AE24" s="139">
        <v>-0.1212406015037594</v>
      </c>
      <c r="AF24" s="136">
        <v>1093</v>
      </c>
      <c r="AG24" s="139">
        <v>7.7167466817283257E-3</v>
      </c>
      <c r="AH24" s="139">
        <v>0.16898395721925133</v>
      </c>
      <c r="AI24" s="136">
        <v>158</v>
      </c>
      <c r="AJ24" s="136">
        <v>29</v>
      </c>
      <c r="AK24" s="202">
        <v>2.7255639097744359E-2</v>
      </c>
    </row>
    <row r="25" spans="3:37" x14ac:dyDescent="0.3">
      <c r="C25" s="436"/>
      <c r="D25" s="177" t="s">
        <v>25</v>
      </c>
      <c r="E25" s="273">
        <v>5186</v>
      </c>
      <c r="F25" s="139">
        <v>1.6991690912426936E-2</v>
      </c>
      <c r="G25" s="136">
        <v>4958</v>
      </c>
      <c r="H25" s="139">
        <v>2.0299372758389153E-2</v>
      </c>
      <c r="I25" s="139">
        <v>-4.3964519861164675E-2</v>
      </c>
      <c r="J25" s="136">
        <v>5140</v>
      </c>
      <c r="K25" s="139">
        <v>2.1404983113383944E-2</v>
      </c>
      <c r="L25" s="139">
        <v>3.6708350141185959E-2</v>
      </c>
      <c r="M25" s="136">
        <v>182</v>
      </c>
      <c r="N25" s="136">
        <v>-46</v>
      </c>
      <c r="O25" s="202">
        <v>-8.8700347088314698E-3</v>
      </c>
      <c r="P25" s="181">
        <v>1452</v>
      </c>
      <c r="Q25" s="135">
        <v>1.1083969465648855E-2</v>
      </c>
      <c r="R25" s="181">
        <v>1317</v>
      </c>
      <c r="S25" s="135">
        <v>1.3591611797973127E-2</v>
      </c>
      <c r="T25" s="135">
        <v>-9.2975206611570244E-2</v>
      </c>
      <c r="U25" s="181">
        <v>1475</v>
      </c>
      <c r="V25" s="135">
        <v>1.4975987653694246E-2</v>
      </c>
      <c r="W25" s="135">
        <v>0.11996962794229309</v>
      </c>
      <c r="X25" s="181">
        <v>158</v>
      </c>
      <c r="Y25" s="181">
        <v>23</v>
      </c>
      <c r="Z25" s="135">
        <v>1.5840220385674932E-2</v>
      </c>
      <c r="AA25" s="273">
        <v>3734</v>
      </c>
      <c r="AB25" s="139">
        <v>2.1434147685525349E-2</v>
      </c>
      <c r="AC25" s="136">
        <v>3641</v>
      </c>
      <c r="AD25" s="139">
        <v>2.4710545247241186E-2</v>
      </c>
      <c r="AE25" s="139">
        <v>-2.4906266738082484E-2</v>
      </c>
      <c r="AF25" s="136">
        <v>3665</v>
      </c>
      <c r="AG25" s="139">
        <v>2.5875458909912455E-2</v>
      </c>
      <c r="AH25" s="139">
        <v>6.5915957154627849E-3</v>
      </c>
      <c r="AI25" s="136">
        <v>24</v>
      </c>
      <c r="AJ25" s="136">
        <v>-69</v>
      </c>
      <c r="AK25" s="202">
        <v>-1.8478843063738617E-2</v>
      </c>
    </row>
    <row r="26" spans="3:37" x14ac:dyDescent="0.3">
      <c r="C26" s="436"/>
      <c r="D26" s="177" t="s">
        <v>7</v>
      </c>
      <c r="E26" s="273">
        <v>305208</v>
      </c>
      <c r="F26" s="139">
        <v>1</v>
      </c>
      <c r="G26" s="136">
        <v>244244</v>
      </c>
      <c r="H26" s="139">
        <v>1</v>
      </c>
      <c r="I26" s="139">
        <v>-0.19974574716259075</v>
      </c>
      <c r="J26" s="136">
        <v>240131</v>
      </c>
      <c r="K26" s="139">
        <v>1</v>
      </c>
      <c r="L26" s="139">
        <v>-1.683971765938979E-2</v>
      </c>
      <c r="M26" s="136">
        <v>-4113</v>
      </c>
      <c r="N26" s="136">
        <v>-65077</v>
      </c>
      <c r="O26" s="202">
        <v>-0.21322180283609865</v>
      </c>
      <c r="P26" s="181">
        <v>131000</v>
      </c>
      <c r="Q26" s="135">
        <v>1</v>
      </c>
      <c r="R26" s="181">
        <v>96898</v>
      </c>
      <c r="S26" s="135">
        <v>1</v>
      </c>
      <c r="T26" s="135">
        <v>-0.26032061068702289</v>
      </c>
      <c r="U26" s="181">
        <v>98491</v>
      </c>
      <c r="V26" s="135">
        <v>1</v>
      </c>
      <c r="W26" s="135">
        <v>1.6439967801193008E-2</v>
      </c>
      <c r="X26" s="181">
        <v>1593</v>
      </c>
      <c r="Y26" s="181">
        <v>-32509</v>
      </c>
      <c r="Z26" s="135">
        <v>-0.24816030534351144</v>
      </c>
      <c r="AA26" s="273">
        <v>174208</v>
      </c>
      <c r="AB26" s="139">
        <v>1</v>
      </c>
      <c r="AC26" s="136">
        <v>147346</v>
      </c>
      <c r="AD26" s="139">
        <v>1</v>
      </c>
      <c r="AE26" s="139">
        <v>-0.15419498530492284</v>
      </c>
      <c r="AF26" s="136">
        <v>141640</v>
      </c>
      <c r="AG26" s="139">
        <v>1</v>
      </c>
      <c r="AH26" s="139">
        <v>-3.8725177473429885E-2</v>
      </c>
      <c r="AI26" s="136">
        <v>-5706</v>
      </c>
      <c r="AJ26" s="136">
        <v>-32568</v>
      </c>
      <c r="AK26" s="202">
        <v>-0.18694893460690667</v>
      </c>
    </row>
    <row r="27" spans="3:37" x14ac:dyDescent="0.3">
      <c r="C27" s="435" t="s">
        <v>181</v>
      </c>
      <c r="D27" s="177" t="s">
        <v>12</v>
      </c>
      <c r="E27" s="273">
        <v>177349</v>
      </c>
      <c r="F27" s="139">
        <v>0.59875959675077817</v>
      </c>
      <c r="G27" s="136">
        <v>164939</v>
      </c>
      <c r="H27" s="139">
        <v>0.59500086577587952</v>
      </c>
      <c r="I27" s="139">
        <v>-6.99750210037835E-2</v>
      </c>
      <c r="J27" s="136">
        <v>170822</v>
      </c>
      <c r="K27" s="139">
        <v>0.60497945884686222</v>
      </c>
      <c r="L27" s="139">
        <v>3.566773170687345E-2</v>
      </c>
      <c r="M27" s="136">
        <v>5883</v>
      </c>
      <c r="N27" s="136">
        <v>-6527</v>
      </c>
      <c r="O27" s="202">
        <v>-3.6803139572255832E-2</v>
      </c>
      <c r="P27" s="181">
        <v>126094</v>
      </c>
      <c r="Q27" s="135">
        <v>0.67649536195028781</v>
      </c>
      <c r="R27" s="181">
        <v>113929</v>
      </c>
      <c r="S27" s="135">
        <v>0.67658621754519321</v>
      </c>
      <c r="T27" s="135">
        <v>-9.6475645153615563E-2</v>
      </c>
      <c r="U27" s="181">
        <v>122747</v>
      </c>
      <c r="V27" s="135">
        <v>0.66869868871928129</v>
      </c>
      <c r="W27" s="135">
        <v>7.7399081884331464E-2</v>
      </c>
      <c r="X27" s="181">
        <v>8818</v>
      </c>
      <c r="Y27" s="181">
        <v>-3347</v>
      </c>
      <c r="Z27" s="135">
        <v>-2.6543689628372485E-2</v>
      </c>
      <c r="AA27" s="273">
        <v>51255</v>
      </c>
      <c r="AB27" s="139">
        <v>0.46679902733126294</v>
      </c>
      <c r="AC27" s="136">
        <v>51010</v>
      </c>
      <c r="AD27" s="139">
        <v>0.46875574342951665</v>
      </c>
      <c r="AE27" s="139">
        <v>-4.7800214613208467E-3</v>
      </c>
      <c r="AF27" s="136">
        <v>48075</v>
      </c>
      <c r="AG27" s="139">
        <v>0.48659399386633467</v>
      </c>
      <c r="AH27" s="139">
        <v>-5.7537737698490493E-2</v>
      </c>
      <c r="AI27" s="136">
        <v>-2935</v>
      </c>
      <c r="AJ27" s="136">
        <v>-3180</v>
      </c>
      <c r="AK27" s="202">
        <v>-6.2042727538776703E-2</v>
      </c>
    </row>
    <row r="28" spans="3:37" x14ac:dyDescent="0.3">
      <c r="C28" s="436"/>
      <c r="D28" s="177" t="s">
        <v>23</v>
      </c>
      <c r="E28" s="273">
        <v>87047</v>
      </c>
      <c r="F28" s="139">
        <v>0.2938850888269175</v>
      </c>
      <c r="G28" s="136">
        <v>83857</v>
      </c>
      <c r="H28" s="139">
        <v>0.30250569969120661</v>
      </c>
      <c r="I28" s="139">
        <v>-3.6646868932875346E-2</v>
      </c>
      <c r="J28" s="136">
        <v>86465</v>
      </c>
      <c r="K28" s="139">
        <v>0.3062225527695141</v>
      </c>
      <c r="L28" s="139">
        <v>3.1100564055475392E-2</v>
      </c>
      <c r="M28" s="136">
        <v>2608</v>
      </c>
      <c r="N28" s="136">
        <v>-582</v>
      </c>
      <c r="O28" s="202">
        <v>-6.6860431720794514E-3</v>
      </c>
      <c r="P28" s="181">
        <v>51783</v>
      </c>
      <c r="Q28" s="135">
        <v>0.27781622700423297</v>
      </c>
      <c r="R28" s="181">
        <v>47656</v>
      </c>
      <c r="S28" s="135">
        <v>0.28301304130935695</v>
      </c>
      <c r="T28" s="135">
        <v>-7.9697970376378352E-2</v>
      </c>
      <c r="U28" s="181">
        <v>53258</v>
      </c>
      <c r="V28" s="135">
        <v>0.29013788331944151</v>
      </c>
      <c r="W28" s="135">
        <v>0.11755078059425886</v>
      </c>
      <c r="X28" s="181">
        <v>5602</v>
      </c>
      <c r="Y28" s="181">
        <v>1475</v>
      </c>
      <c r="Z28" s="135">
        <v>2.8484251588359114E-2</v>
      </c>
      <c r="AA28" s="273">
        <v>35264</v>
      </c>
      <c r="AB28" s="139">
        <v>0.32116283093960896</v>
      </c>
      <c r="AC28" s="136">
        <v>36201</v>
      </c>
      <c r="AD28" s="139">
        <v>0.33266862709060835</v>
      </c>
      <c r="AE28" s="139">
        <v>2.6571007259528132E-2</v>
      </c>
      <c r="AF28" s="136">
        <v>33207</v>
      </c>
      <c r="AG28" s="139">
        <v>0.33610664075547325</v>
      </c>
      <c r="AH28" s="139">
        <v>-8.2704897654760912E-2</v>
      </c>
      <c r="AI28" s="136">
        <v>-2994</v>
      </c>
      <c r="AJ28" s="136">
        <v>-2057</v>
      </c>
      <c r="AK28" s="202">
        <v>-5.8331442831215968E-2</v>
      </c>
    </row>
    <row r="29" spans="3:37" x14ac:dyDescent="0.3">
      <c r="C29" s="436"/>
      <c r="D29" s="177" t="s">
        <v>14</v>
      </c>
      <c r="E29" s="273">
        <v>31798</v>
      </c>
      <c r="F29" s="139">
        <v>0.1073553144223043</v>
      </c>
      <c r="G29" s="136">
        <v>28412</v>
      </c>
      <c r="H29" s="139">
        <v>0.10249343453291392</v>
      </c>
      <c r="I29" s="139">
        <v>-0.10648468457135669</v>
      </c>
      <c r="J29" s="136">
        <v>25073</v>
      </c>
      <c r="K29" s="139">
        <v>8.8797988383623738E-2</v>
      </c>
      <c r="L29" s="139">
        <v>-0.11752076587357455</v>
      </c>
      <c r="M29" s="136">
        <v>-3339</v>
      </c>
      <c r="N29" s="136">
        <v>-6725</v>
      </c>
      <c r="O29" s="202">
        <v>-0.21149128876029938</v>
      </c>
      <c r="P29" s="181">
        <v>8516</v>
      </c>
      <c r="Q29" s="135">
        <v>4.5688411045479174E-2</v>
      </c>
      <c r="R29" s="181">
        <v>6803</v>
      </c>
      <c r="S29" s="135">
        <v>4.0400741145449795E-2</v>
      </c>
      <c r="T29" s="135">
        <v>-0.20115077501174261</v>
      </c>
      <c r="U29" s="181">
        <v>7556</v>
      </c>
      <c r="V29" s="135">
        <v>4.1163427961277178E-2</v>
      </c>
      <c r="W29" s="135">
        <v>0.11068646185506394</v>
      </c>
      <c r="X29" s="181">
        <v>753</v>
      </c>
      <c r="Y29" s="181">
        <v>-960</v>
      </c>
      <c r="Z29" s="135">
        <v>-0.11272898074213246</v>
      </c>
      <c r="AA29" s="273">
        <v>23282</v>
      </c>
      <c r="AB29" s="139">
        <v>0.21203814172912816</v>
      </c>
      <c r="AC29" s="136">
        <v>21609</v>
      </c>
      <c r="AD29" s="139">
        <v>0.19857562947987503</v>
      </c>
      <c r="AE29" s="139">
        <v>-7.1858087793144912E-2</v>
      </c>
      <c r="AF29" s="136">
        <v>17517</v>
      </c>
      <c r="AG29" s="139">
        <v>0.17729936537819208</v>
      </c>
      <c r="AH29" s="139">
        <v>-0.18936554213522144</v>
      </c>
      <c r="AI29" s="136">
        <v>-4092</v>
      </c>
      <c r="AJ29" s="136">
        <v>-5765</v>
      </c>
      <c r="AK29" s="202">
        <v>-0.24761618417661713</v>
      </c>
    </row>
    <row r="30" spans="3:37" x14ac:dyDescent="0.3">
      <c r="C30" s="436"/>
      <c r="D30" s="177" t="s">
        <v>7</v>
      </c>
      <c r="E30" s="273">
        <v>296194</v>
      </c>
      <c r="F30" s="139">
        <v>1</v>
      </c>
      <c r="G30" s="136">
        <v>277208</v>
      </c>
      <c r="H30" s="139">
        <v>1</v>
      </c>
      <c r="I30" s="139">
        <v>-6.4099880483737007E-2</v>
      </c>
      <c r="J30" s="136">
        <v>282360</v>
      </c>
      <c r="K30" s="139">
        <v>1</v>
      </c>
      <c r="L30" s="139">
        <v>1.8585322212923149E-2</v>
      </c>
      <c r="M30" s="136">
        <v>5152</v>
      </c>
      <c r="N30" s="136">
        <v>-13834</v>
      </c>
      <c r="O30" s="202">
        <v>-4.6705875203413981E-2</v>
      </c>
      <c r="P30" s="181">
        <v>186393</v>
      </c>
      <c r="Q30" s="135">
        <v>1</v>
      </c>
      <c r="R30" s="181">
        <v>168388</v>
      </c>
      <c r="S30" s="135">
        <v>1</v>
      </c>
      <c r="T30" s="135">
        <v>-9.6596975208296451E-2</v>
      </c>
      <c r="U30" s="181">
        <v>183561</v>
      </c>
      <c r="V30" s="135">
        <v>1</v>
      </c>
      <c r="W30" s="135">
        <v>9.0107371071572795E-2</v>
      </c>
      <c r="X30" s="181">
        <v>15173</v>
      </c>
      <c r="Y30" s="181">
        <v>-2832</v>
      </c>
      <c r="Z30" s="135">
        <v>-1.5193703626209139E-2</v>
      </c>
      <c r="AA30" s="273">
        <v>109801</v>
      </c>
      <c r="AB30" s="139">
        <v>1</v>
      </c>
      <c r="AC30" s="136">
        <v>108820</v>
      </c>
      <c r="AD30" s="139">
        <v>1</v>
      </c>
      <c r="AE30" s="139">
        <v>-8.9343448602471742E-3</v>
      </c>
      <c r="AF30" s="136">
        <v>98799</v>
      </c>
      <c r="AG30" s="139">
        <v>1</v>
      </c>
      <c r="AH30" s="139">
        <v>-9.2087851497886411E-2</v>
      </c>
      <c r="AI30" s="136">
        <v>-10021</v>
      </c>
      <c r="AJ30" s="136">
        <v>-11002</v>
      </c>
      <c r="AK30" s="202">
        <v>-0.10019945173541224</v>
      </c>
    </row>
    <row r="31" spans="3:37" x14ac:dyDescent="0.3">
      <c r="C31" s="435" t="s">
        <v>195</v>
      </c>
      <c r="D31" s="188" t="s">
        <v>15</v>
      </c>
      <c r="E31" s="273">
        <v>221070</v>
      </c>
      <c r="F31" s="139">
        <v>0.98609642842805334</v>
      </c>
      <c r="G31" s="136">
        <v>182164</v>
      </c>
      <c r="H31" s="139">
        <v>0.98493114392460701</v>
      </c>
      <c r="I31" s="139">
        <v>-0.17598950558646584</v>
      </c>
      <c r="J31" s="136">
        <v>180280</v>
      </c>
      <c r="K31" s="139">
        <v>0.98408799366794941</v>
      </c>
      <c r="L31" s="139">
        <v>-1.0342328890450364E-2</v>
      </c>
      <c r="M31" s="136">
        <v>-1884</v>
      </c>
      <c r="N31" s="136">
        <v>-40790</v>
      </c>
      <c r="O31" s="202">
        <v>-0.18451169312887319</v>
      </c>
      <c r="P31" s="181">
        <v>112657</v>
      </c>
      <c r="Q31" s="135">
        <v>0.99050440929512829</v>
      </c>
      <c r="R31" s="181">
        <v>86678</v>
      </c>
      <c r="S31" s="135">
        <v>0.9893054842207385</v>
      </c>
      <c r="T31" s="135">
        <v>-0.23060262566906628</v>
      </c>
      <c r="U31" s="181">
        <v>87027</v>
      </c>
      <c r="V31" s="135">
        <v>0.98783187096334801</v>
      </c>
      <c r="W31" s="135">
        <v>4.0263965481437047E-3</v>
      </c>
      <c r="X31" s="181">
        <v>349</v>
      </c>
      <c r="Y31" s="181">
        <v>-25630</v>
      </c>
      <c r="Z31" s="135">
        <v>-0.22750472673690939</v>
      </c>
      <c r="AA31" s="273">
        <v>108413</v>
      </c>
      <c r="AB31" s="139">
        <v>0.98155726573110003</v>
      </c>
      <c r="AC31" s="136">
        <v>95486</v>
      </c>
      <c r="AD31" s="139">
        <v>0.98099367140626281</v>
      </c>
      <c r="AE31" s="139">
        <v>-0.11923846771143683</v>
      </c>
      <c r="AF31" s="136">
        <v>93253</v>
      </c>
      <c r="AG31" s="139">
        <v>0.98061958441995456</v>
      </c>
      <c r="AH31" s="139">
        <v>-2.3385627212366211E-2</v>
      </c>
      <c r="AI31" s="136">
        <v>-2233</v>
      </c>
      <c r="AJ31" s="136">
        <v>-15160</v>
      </c>
      <c r="AK31" s="202">
        <v>-0.1398356285685296</v>
      </c>
    </row>
    <row r="32" spans="3:37" x14ac:dyDescent="0.3">
      <c r="C32" s="436"/>
      <c r="D32" s="177" t="s">
        <v>24</v>
      </c>
      <c r="E32" s="273">
        <v>1072</v>
      </c>
      <c r="F32" s="139">
        <v>4.7817224013881271E-3</v>
      </c>
      <c r="G32" s="136">
        <v>1063</v>
      </c>
      <c r="H32" s="139">
        <v>5.7474682483468591E-3</v>
      </c>
      <c r="I32" s="139">
        <v>-8.3955223880597014E-3</v>
      </c>
      <c r="J32" s="136">
        <v>1197</v>
      </c>
      <c r="K32" s="139">
        <v>6.5340211250307046E-3</v>
      </c>
      <c r="L32" s="139">
        <v>0.12605832549388524</v>
      </c>
      <c r="M32" s="136">
        <v>134</v>
      </c>
      <c r="N32" s="136">
        <v>125</v>
      </c>
      <c r="O32" s="202">
        <v>0.1166044776119403</v>
      </c>
      <c r="P32" s="181">
        <v>506</v>
      </c>
      <c r="Q32" s="135">
        <v>4.448860089504735E-3</v>
      </c>
      <c r="R32" s="181">
        <v>474</v>
      </c>
      <c r="S32" s="135">
        <v>5.4100325286765968E-3</v>
      </c>
      <c r="T32" s="135">
        <v>-6.3241106719367585E-2</v>
      </c>
      <c r="U32" s="181">
        <v>552</v>
      </c>
      <c r="V32" s="135">
        <v>6.2656783845446602E-3</v>
      </c>
      <c r="W32" s="135">
        <v>0.16455696202531644</v>
      </c>
      <c r="X32" s="181">
        <v>78</v>
      </c>
      <c r="Y32" s="181">
        <v>46</v>
      </c>
      <c r="Z32" s="135">
        <v>9.0909090909090912E-2</v>
      </c>
      <c r="AA32" s="273">
        <v>566</v>
      </c>
      <c r="AB32" s="139">
        <v>5.1244907197827072E-3</v>
      </c>
      <c r="AC32" s="136">
        <v>589</v>
      </c>
      <c r="AD32" s="139">
        <v>6.0512040766006409E-3</v>
      </c>
      <c r="AE32" s="139">
        <v>4.0636042402826852E-2</v>
      </c>
      <c r="AF32" s="136">
        <v>645</v>
      </c>
      <c r="AG32" s="139">
        <v>6.78261966854547E-3</v>
      </c>
      <c r="AH32" s="139">
        <v>9.5076400679117143E-2</v>
      </c>
      <c r="AI32" s="136">
        <v>56</v>
      </c>
      <c r="AJ32" s="136">
        <v>79</v>
      </c>
      <c r="AK32" s="202">
        <v>0.13957597173144876</v>
      </c>
    </row>
    <row r="33" spans="2:37" x14ac:dyDescent="0.3">
      <c r="C33" s="436"/>
      <c r="D33" s="177" t="s">
        <v>25</v>
      </c>
      <c r="E33" s="273">
        <v>2045</v>
      </c>
      <c r="F33" s="139">
        <v>9.1218491705585061E-3</v>
      </c>
      <c r="G33" s="136">
        <v>1724</v>
      </c>
      <c r="H33" s="139">
        <v>9.3213878270460831E-3</v>
      </c>
      <c r="I33" s="139">
        <v>-0.1569682151589242</v>
      </c>
      <c r="J33" s="136">
        <v>1718</v>
      </c>
      <c r="K33" s="139">
        <v>9.3779852070198424E-3</v>
      </c>
      <c r="L33" s="139">
        <v>-3.4802784222737818E-3</v>
      </c>
      <c r="M33" s="136">
        <v>-6</v>
      </c>
      <c r="N33" s="136">
        <v>-327</v>
      </c>
      <c r="O33" s="202">
        <v>-0.15990220048899756</v>
      </c>
      <c r="P33" s="181">
        <v>574</v>
      </c>
      <c r="Q33" s="135">
        <v>5.0467306153670309E-3</v>
      </c>
      <c r="R33" s="181">
        <v>463</v>
      </c>
      <c r="S33" s="135">
        <v>5.2844832505849456E-3</v>
      </c>
      <c r="T33" s="135">
        <v>-0.19337979094076654</v>
      </c>
      <c r="U33" s="181">
        <v>520</v>
      </c>
      <c r="V33" s="135">
        <v>5.9024506521072884E-3</v>
      </c>
      <c r="W33" s="135">
        <v>0.12311015118790497</v>
      </c>
      <c r="X33" s="181">
        <v>57</v>
      </c>
      <c r="Y33" s="181">
        <v>-54</v>
      </c>
      <c r="Z33" s="135">
        <v>-9.4076655052264813E-2</v>
      </c>
      <c r="AA33" s="273">
        <v>1471</v>
      </c>
      <c r="AB33" s="139">
        <v>1.3318243549117247E-2</v>
      </c>
      <c r="AC33" s="136">
        <v>1261</v>
      </c>
      <c r="AD33" s="139">
        <v>1.2955124517136516E-2</v>
      </c>
      <c r="AE33" s="139">
        <v>-0.14276002719238612</v>
      </c>
      <c r="AF33" s="136">
        <v>1198</v>
      </c>
      <c r="AG33" s="139">
        <v>1.2597795911499957E-2</v>
      </c>
      <c r="AH33" s="139">
        <v>-4.9960348929421097E-2</v>
      </c>
      <c r="AI33" s="136">
        <v>-63</v>
      </c>
      <c r="AJ33" s="136">
        <v>-273</v>
      </c>
      <c r="AK33" s="202">
        <v>-0.18558803535010196</v>
      </c>
    </row>
    <row r="34" spans="2:37" x14ac:dyDescent="0.3">
      <c r="C34" s="436"/>
      <c r="D34" s="177" t="s">
        <v>7</v>
      </c>
      <c r="E34" s="273">
        <v>224187</v>
      </c>
      <c r="F34" s="139">
        <v>1</v>
      </c>
      <c r="G34" s="136">
        <v>184951</v>
      </c>
      <c r="H34" s="139">
        <v>1</v>
      </c>
      <c r="I34" s="139">
        <v>-0.17501460834035873</v>
      </c>
      <c r="J34" s="136">
        <v>183195</v>
      </c>
      <c r="K34" s="139">
        <v>1</v>
      </c>
      <c r="L34" s="139">
        <v>-9.4944066266200236E-3</v>
      </c>
      <c r="M34" s="136">
        <v>-1756</v>
      </c>
      <c r="N34" s="136">
        <v>-40992</v>
      </c>
      <c r="O34" s="202">
        <v>-0.18284735510979674</v>
      </c>
      <c r="P34" s="181">
        <v>113737</v>
      </c>
      <c r="Q34" s="135">
        <v>1</v>
      </c>
      <c r="R34" s="181">
        <v>87615</v>
      </c>
      <c r="S34" s="135">
        <v>1</v>
      </c>
      <c r="T34" s="135">
        <v>-0.22967020406727801</v>
      </c>
      <c r="U34" s="181">
        <v>88099</v>
      </c>
      <c r="V34" s="135">
        <v>1</v>
      </c>
      <c r="W34" s="135">
        <v>5.5241682360326425E-3</v>
      </c>
      <c r="X34" s="181">
        <v>484</v>
      </c>
      <c r="Y34" s="181">
        <v>-25638</v>
      </c>
      <c r="Z34" s="135">
        <v>-0.22541477267731697</v>
      </c>
      <c r="AA34" s="273">
        <v>110450</v>
      </c>
      <c r="AB34" s="139">
        <v>1</v>
      </c>
      <c r="AC34" s="136">
        <v>97336</v>
      </c>
      <c r="AD34" s="139">
        <v>1</v>
      </c>
      <c r="AE34" s="139">
        <v>-0.1187324581258488</v>
      </c>
      <c r="AF34" s="136">
        <v>95096</v>
      </c>
      <c r="AG34" s="139">
        <v>1</v>
      </c>
      <c r="AH34" s="139">
        <v>-2.3013068135119587E-2</v>
      </c>
      <c r="AI34" s="136">
        <v>-2240</v>
      </c>
      <c r="AJ34" s="136">
        <v>-15354</v>
      </c>
      <c r="AK34" s="202">
        <v>-0.13901312811226799</v>
      </c>
    </row>
    <row r="35" spans="2:37" x14ac:dyDescent="0.3">
      <c r="C35" s="393" t="s">
        <v>326</v>
      </c>
      <c r="D35" s="394"/>
      <c r="E35" s="273"/>
      <c r="F35" s="139"/>
      <c r="G35" s="136"/>
      <c r="H35" s="139"/>
      <c r="I35" s="139"/>
      <c r="J35" s="136"/>
      <c r="K35" s="139"/>
      <c r="L35" s="139"/>
      <c r="M35" s="136"/>
      <c r="N35" s="136"/>
      <c r="O35" s="202"/>
      <c r="P35" s="179"/>
      <c r="Q35" s="179"/>
      <c r="R35" s="179"/>
      <c r="S35" s="179"/>
      <c r="T35" s="179"/>
      <c r="U35" s="179"/>
      <c r="V35" s="179"/>
      <c r="W35" s="179"/>
      <c r="AA35" s="282"/>
      <c r="AB35" s="283"/>
      <c r="AC35" s="283"/>
      <c r="AD35" s="283"/>
      <c r="AE35" s="283"/>
      <c r="AF35" s="283"/>
      <c r="AG35" s="283"/>
      <c r="AH35" s="283"/>
      <c r="AI35" s="136"/>
      <c r="AJ35" s="136"/>
      <c r="AK35" s="202"/>
    </row>
    <row r="36" spans="2:37" x14ac:dyDescent="0.3">
      <c r="B36" s="206" t="s">
        <v>315</v>
      </c>
      <c r="C36" s="206" t="s">
        <v>196</v>
      </c>
      <c r="D36" s="182" t="s">
        <v>21</v>
      </c>
      <c r="E36" s="282"/>
      <c r="F36" s="283"/>
      <c r="G36" s="283"/>
      <c r="H36" s="283"/>
      <c r="I36" s="283"/>
      <c r="J36" s="283"/>
      <c r="K36" s="283"/>
      <c r="L36" s="283"/>
      <c r="M36" s="136"/>
      <c r="N36" s="136"/>
      <c r="O36" s="202"/>
      <c r="P36" s="179"/>
      <c r="Q36" s="179"/>
      <c r="R36" s="179"/>
      <c r="S36" s="179"/>
      <c r="T36" s="179"/>
      <c r="U36" s="179"/>
      <c r="V36" s="179"/>
      <c r="W36" s="179"/>
      <c r="AA36" s="282"/>
      <c r="AB36" s="283"/>
      <c r="AC36" s="283"/>
      <c r="AD36" s="283"/>
      <c r="AE36" s="283"/>
      <c r="AF36" s="283"/>
      <c r="AG36" s="283"/>
      <c r="AH36" s="283"/>
      <c r="AI36" s="136"/>
      <c r="AJ36" s="136"/>
      <c r="AK36" s="202"/>
    </row>
    <row r="37" spans="2:37" x14ac:dyDescent="0.3">
      <c r="B37" s="435" t="s">
        <v>194</v>
      </c>
      <c r="C37" s="435" t="s">
        <v>15</v>
      </c>
      <c r="D37" s="177" t="s">
        <v>12</v>
      </c>
      <c r="E37" s="273">
        <v>492366</v>
      </c>
      <c r="F37" s="139">
        <v>0.74116568545249006</v>
      </c>
      <c r="G37" s="136">
        <v>478339</v>
      </c>
      <c r="H37" s="139">
        <v>0.73961904143415325</v>
      </c>
      <c r="I37" s="139">
        <v>-2.8488969587664462E-2</v>
      </c>
      <c r="J37" s="136">
        <v>475457</v>
      </c>
      <c r="K37" s="139">
        <v>0.74681886080582049</v>
      </c>
      <c r="L37" s="139">
        <v>-6.0250157315209505E-3</v>
      </c>
      <c r="M37" s="136">
        <v>-2882</v>
      </c>
      <c r="N37" s="136">
        <v>-16909</v>
      </c>
      <c r="O37" s="202">
        <v>-3.4342338829244909E-2</v>
      </c>
      <c r="P37" s="181">
        <v>399549</v>
      </c>
      <c r="Q37" s="135">
        <v>0.80648866209947967</v>
      </c>
      <c r="R37" s="181">
        <v>386873</v>
      </c>
      <c r="S37" s="135">
        <v>0.80958977782335106</v>
      </c>
      <c r="T37" s="135">
        <v>-3.1725770806584425E-2</v>
      </c>
      <c r="U37" s="181">
        <v>385662</v>
      </c>
      <c r="V37" s="135">
        <v>0.80371198559552859</v>
      </c>
      <c r="W37" s="135">
        <v>-3.1302261982614449E-3</v>
      </c>
      <c r="X37" s="181">
        <v>-1211</v>
      </c>
      <c r="Y37" s="181">
        <v>-13887</v>
      </c>
      <c r="Z37" s="135">
        <v>-3.475668816590706E-2</v>
      </c>
      <c r="AA37" s="273">
        <v>92817</v>
      </c>
      <c r="AB37" s="139">
        <v>0.54955445691109861</v>
      </c>
      <c r="AC37" s="136">
        <v>91466</v>
      </c>
      <c r="AD37" s="139">
        <v>0.54162274832123358</v>
      </c>
      <c r="AE37" s="139">
        <v>-1.4555523233890344E-2</v>
      </c>
      <c r="AF37" s="136">
        <v>89795</v>
      </c>
      <c r="AG37" s="139">
        <v>0.5727014133374152</v>
      </c>
      <c r="AH37" s="139">
        <v>-1.8269083593903744E-2</v>
      </c>
      <c r="AI37" s="136">
        <v>-1671</v>
      </c>
      <c r="AJ37" s="136">
        <v>-3022</v>
      </c>
      <c r="AK37" s="202">
        <v>-3.2558690757081135E-2</v>
      </c>
    </row>
    <row r="38" spans="2:37" x14ac:dyDescent="0.3">
      <c r="B38" s="436"/>
      <c r="C38" s="436"/>
      <c r="D38" s="177" t="s">
        <v>13</v>
      </c>
      <c r="E38" s="273">
        <v>134928</v>
      </c>
      <c r="F38" s="139">
        <v>0.20310907659491836</v>
      </c>
      <c r="G38" s="136">
        <v>132865</v>
      </c>
      <c r="H38" s="139">
        <v>0.20543899606795343</v>
      </c>
      <c r="I38" s="139">
        <v>-1.5289635953990277E-2</v>
      </c>
      <c r="J38" s="136">
        <v>133013</v>
      </c>
      <c r="K38" s="139">
        <v>0.20892870886823542</v>
      </c>
      <c r="L38" s="139">
        <v>1.1139126180709743E-3</v>
      </c>
      <c r="M38" s="136">
        <v>148</v>
      </c>
      <c r="N38" s="136">
        <v>-1915</v>
      </c>
      <c r="O38" s="202">
        <v>-1.4192754654334163E-2</v>
      </c>
      <c r="P38" s="181">
        <v>87347</v>
      </c>
      <c r="Q38" s="135">
        <v>0.1763097021101373</v>
      </c>
      <c r="R38" s="181">
        <v>83288</v>
      </c>
      <c r="S38" s="135">
        <v>0.17429263198866621</v>
      </c>
      <c r="T38" s="135">
        <v>-4.6469827240775301E-2</v>
      </c>
      <c r="U38" s="181">
        <v>87706</v>
      </c>
      <c r="V38" s="135">
        <v>0.18277757053752103</v>
      </c>
      <c r="W38" s="135">
        <v>5.3044856401882626E-2</v>
      </c>
      <c r="X38" s="181">
        <v>4418</v>
      </c>
      <c r="Y38" s="181">
        <v>359</v>
      </c>
      <c r="Z38" s="135">
        <v>4.1100438481001065E-3</v>
      </c>
      <c r="AA38" s="273">
        <v>47581</v>
      </c>
      <c r="AB38" s="139">
        <v>0.28171941146866397</v>
      </c>
      <c r="AC38" s="136">
        <v>49577</v>
      </c>
      <c r="AD38" s="139">
        <v>0.29357390717339554</v>
      </c>
      <c r="AE38" s="139">
        <v>4.1949517664614029E-2</v>
      </c>
      <c r="AF38" s="136">
        <v>45307</v>
      </c>
      <c r="AG38" s="139">
        <v>0.28896244706362567</v>
      </c>
      <c r="AH38" s="139">
        <v>-8.6128648365169327E-2</v>
      </c>
      <c r="AI38" s="136">
        <v>-4270</v>
      </c>
      <c r="AJ38" s="136">
        <v>-2274</v>
      </c>
      <c r="AK38" s="202">
        <v>-4.779218595657931E-2</v>
      </c>
    </row>
    <row r="39" spans="2:37" x14ac:dyDescent="0.3">
      <c r="B39" s="436"/>
      <c r="C39" s="436"/>
      <c r="D39" s="177" t="s">
        <v>14</v>
      </c>
      <c r="E39" s="273">
        <v>37019</v>
      </c>
      <c r="F39" s="139">
        <v>5.5725237952591627E-2</v>
      </c>
      <c r="G39" s="136">
        <v>35533</v>
      </c>
      <c r="H39" s="139">
        <v>5.4941962497893272E-2</v>
      </c>
      <c r="I39" s="139">
        <v>-4.0141548934331021E-2</v>
      </c>
      <c r="J39" s="136">
        <v>28173</v>
      </c>
      <c r="K39" s="139">
        <v>4.4252430325944052E-2</v>
      </c>
      <c r="L39" s="139">
        <v>-0.2071313989812287</v>
      </c>
      <c r="M39" s="136">
        <v>-7360</v>
      </c>
      <c r="N39" s="136">
        <v>-8846</v>
      </c>
      <c r="O39" s="202">
        <v>-0.2389583727275183</v>
      </c>
      <c r="P39" s="181">
        <v>8522</v>
      </c>
      <c r="Q39" s="135">
        <v>1.7201635790383071E-2</v>
      </c>
      <c r="R39" s="181">
        <v>7702</v>
      </c>
      <c r="S39" s="135">
        <v>1.6117590187982749E-2</v>
      </c>
      <c r="T39" s="135">
        <v>-9.6221544238441675E-2</v>
      </c>
      <c r="U39" s="181">
        <v>6483</v>
      </c>
      <c r="V39" s="135">
        <v>1.3510443866950366E-2</v>
      </c>
      <c r="W39" s="135">
        <v>-0.15827057907037134</v>
      </c>
      <c r="X39" s="181">
        <v>-1219</v>
      </c>
      <c r="Y39" s="181">
        <v>-2039</v>
      </c>
      <c r="Z39" s="135">
        <v>-0.2392630837831495</v>
      </c>
      <c r="AA39" s="273">
        <v>28497</v>
      </c>
      <c r="AB39" s="139">
        <v>0.16872613162023742</v>
      </c>
      <c r="AC39" s="136">
        <v>27831</v>
      </c>
      <c r="AD39" s="139">
        <v>0.16480334450537087</v>
      </c>
      <c r="AE39" s="139">
        <v>-2.3370881145383725E-2</v>
      </c>
      <c r="AF39" s="136">
        <v>21690</v>
      </c>
      <c r="AG39" s="139">
        <v>0.13833613959895913</v>
      </c>
      <c r="AH39" s="139">
        <v>-0.22065322841435808</v>
      </c>
      <c r="AI39" s="136">
        <v>-6141</v>
      </c>
      <c r="AJ39" s="136">
        <v>-6807</v>
      </c>
      <c r="AK39" s="202">
        <v>-0.23886724918412464</v>
      </c>
    </row>
    <row r="40" spans="2:37" x14ac:dyDescent="0.3">
      <c r="B40" s="436"/>
      <c r="C40" s="435" t="s">
        <v>136</v>
      </c>
      <c r="D40" s="177" t="s">
        <v>12</v>
      </c>
      <c r="E40" s="273">
        <v>2296</v>
      </c>
      <c r="F40" s="139">
        <v>0.35058787601160485</v>
      </c>
      <c r="G40" s="136">
        <v>2101</v>
      </c>
      <c r="H40" s="139">
        <v>0.33180669614655717</v>
      </c>
      <c r="I40" s="139">
        <v>-8.493031358885017E-2</v>
      </c>
      <c r="J40" s="136">
        <v>2043</v>
      </c>
      <c r="K40" s="139">
        <v>0.34845642162715335</v>
      </c>
      <c r="L40" s="139">
        <v>-2.760590195145169E-2</v>
      </c>
      <c r="M40" s="136">
        <v>-58</v>
      </c>
      <c r="N40" s="136">
        <v>-253</v>
      </c>
      <c r="O40" s="202">
        <v>-0.11019163763066202</v>
      </c>
      <c r="P40" s="181">
        <v>965</v>
      </c>
      <c r="Q40" s="135">
        <v>0.50896624472573837</v>
      </c>
      <c r="R40" s="181">
        <v>815</v>
      </c>
      <c r="S40" s="135">
        <v>0.4588963963963964</v>
      </c>
      <c r="T40" s="135">
        <v>-0.15544041450777202</v>
      </c>
      <c r="U40" s="181">
        <v>779</v>
      </c>
      <c r="V40" s="135">
        <v>0.42336956521739133</v>
      </c>
      <c r="W40" s="135">
        <v>-4.4171779141104296E-2</v>
      </c>
      <c r="X40" s="181">
        <v>-36</v>
      </c>
      <c r="Y40" s="181">
        <v>-186</v>
      </c>
      <c r="Z40" s="135">
        <v>-0.19274611398963731</v>
      </c>
      <c r="AA40" s="273">
        <v>1331</v>
      </c>
      <c r="AB40" s="139">
        <v>0.2860520094562648</v>
      </c>
      <c r="AC40" s="136">
        <v>1286</v>
      </c>
      <c r="AD40" s="139">
        <v>0.28226514486391574</v>
      </c>
      <c r="AE40" s="139">
        <v>-3.3809166040571E-2</v>
      </c>
      <c r="AF40" s="136">
        <v>1264</v>
      </c>
      <c r="AG40" s="139">
        <v>0.31419338801889135</v>
      </c>
      <c r="AH40" s="139">
        <v>-1.7107309486780714E-2</v>
      </c>
      <c r="AI40" s="136">
        <v>-22</v>
      </c>
      <c r="AJ40" s="136">
        <v>-67</v>
      </c>
      <c r="AK40" s="202">
        <v>-5.0338091660405711E-2</v>
      </c>
    </row>
    <row r="41" spans="2:37" x14ac:dyDescent="0.3">
      <c r="B41" s="436"/>
      <c r="C41" s="436"/>
      <c r="D41" s="177" t="s">
        <v>13</v>
      </c>
      <c r="E41" s="273">
        <v>2236</v>
      </c>
      <c r="F41" s="139">
        <v>0.34142617193464653</v>
      </c>
      <c r="G41" s="136">
        <v>2282</v>
      </c>
      <c r="H41" s="139">
        <v>0.36039166140240053</v>
      </c>
      <c r="I41" s="139">
        <v>2.0572450805008944E-2</v>
      </c>
      <c r="J41" s="136">
        <v>2228</v>
      </c>
      <c r="K41" s="139">
        <v>0.38001023366877024</v>
      </c>
      <c r="L41" s="139">
        <v>-2.3663453111305872E-2</v>
      </c>
      <c r="M41" s="136">
        <v>-54</v>
      </c>
      <c r="N41" s="136">
        <v>-8</v>
      </c>
      <c r="O41" s="202">
        <v>-3.5778175313059034E-3</v>
      </c>
      <c r="P41" s="181">
        <v>678</v>
      </c>
      <c r="Q41" s="135">
        <v>0.35759493670886078</v>
      </c>
      <c r="R41" s="181">
        <v>737</v>
      </c>
      <c r="S41" s="135">
        <v>0.41497747747747749</v>
      </c>
      <c r="T41" s="135">
        <v>8.7020648967551628E-2</v>
      </c>
      <c r="U41" s="181">
        <v>844</v>
      </c>
      <c r="V41" s="135">
        <v>0.45869565217391306</v>
      </c>
      <c r="W41" s="135">
        <v>0.14518317503392131</v>
      </c>
      <c r="X41" s="181">
        <v>107</v>
      </c>
      <c r="Y41" s="181">
        <v>166</v>
      </c>
      <c r="Z41" s="135">
        <v>0.24483775811209441</v>
      </c>
      <c r="AA41" s="273">
        <v>1558</v>
      </c>
      <c r="AB41" s="139">
        <v>0.33483773909305825</v>
      </c>
      <c r="AC41" s="136">
        <v>1545</v>
      </c>
      <c r="AD41" s="139">
        <v>0.3391132572431958</v>
      </c>
      <c r="AE41" s="139">
        <v>-8.3440308087291398E-3</v>
      </c>
      <c r="AF41" s="136">
        <v>1384</v>
      </c>
      <c r="AG41" s="139">
        <v>0.34402187422321651</v>
      </c>
      <c r="AH41" s="139">
        <v>-0.10420711974110032</v>
      </c>
      <c r="AI41" s="136">
        <v>-161</v>
      </c>
      <c r="AJ41" s="136">
        <v>-174</v>
      </c>
      <c r="AK41" s="202">
        <v>-0.1116816431322208</v>
      </c>
    </row>
    <row r="42" spans="2:37" x14ac:dyDescent="0.3">
      <c r="B42" s="436"/>
      <c r="C42" s="436"/>
      <c r="D42" s="177" t="s">
        <v>14</v>
      </c>
      <c r="E42" s="273">
        <v>2017</v>
      </c>
      <c r="F42" s="139">
        <v>0.30798595205374868</v>
      </c>
      <c r="G42" s="136">
        <v>1949</v>
      </c>
      <c r="H42" s="139">
        <v>0.3078016424510423</v>
      </c>
      <c r="I42" s="139">
        <v>-3.3713435795736241E-2</v>
      </c>
      <c r="J42" s="136">
        <v>1592</v>
      </c>
      <c r="K42" s="139">
        <v>0.27153334470407642</v>
      </c>
      <c r="L42" s="139">
        <v>-0.1831708568496665</v>
      </c>
      <c r="M42" s="136">
        <v>-357</v>
      </c>
      <c r="N42" s="136">
        <v>-425</v>
      </c>
      <c r="O42" s="202">
        <v>-0.21070897372335151</v>
      </c>
      <c r="P42" s="181">
        <v>253</v>
      </c>
      <c r="Q42" s="135">
        <v>0.13343881856540085</v>
      </c>
      <c r="R42" s="181">
        <v>224</v>
      </c>
      <c r="S42" s="135">
        <v>0.12612612612612611</v>
      </c>
      <c r="T42" s="135">
        <v>-0.11462450592885376</v>
      </c>
      <c r="U42" s="181">
        <v>217</v>
      </c>
      <c r="V42" s="135">
        <v>0.11793478260869565</v>
      </c>
      <c r="W42" s="135">
        <v>-3.125E-2</v>
      </c>
      <c r="X42" s="181">
        <v>-7</v>
      </c>
      <c r="Y42" s="181">
        <v>-36</v>
      </c>
      <c r="Z42" s="135">
        <v>-0.14229249011857709</v>
      </c>
      <c r="AA42" s="273">
        <v>1764</v>
      </c>
      <c r="AB42" s="139">
        <v>0.379110251450677</v>
      </c>
      <c r="AC42" s="136">
        <v>1725</v>
      </c>
      <c r="AD42" s="139">
        <v>0.37862159789288852</v>
      </c>
      <c r="AE42" s="139">
        <v>-2.2108843537414966E-2</v>
      </c>
      <c r="AF42" s="136">
        <v>1375</v>
      </c>
      <c r="AG42" s="139">
        <v>0.34178473775789214</v>
      </c>
      <c r="AH42" s="139">
        <v>-0.20289855072463769</v>
      </c>
      <c r="AI42" s="136">
        <v>-350</v>
      </c>
      <c r="AJ42" s="136">
        <v>-389</v>
      </c>
      <c r="AK42" s="202">
        <v>-0.22052154195011339</v>
      </c>
    </row>
    <row r="43" spans="2:37" x14ac:dyDescent="0.3">
      <c r="B43" s="436"/>
      <c r="C43" s="432" t="s">
        <v>7</v>
      </c>
      <c r="D43" s="437"/>
      <c r="E43" s="273">
        <v>670862</v>
      </c>
      <c r="F43" s="139">
        <v>1</v>
      </c>
      <c r="G43" s="136">
        <v>653069</v>
      </c>
      <c r="H43" s="139">
        <v>1</v>
      </c>
      <c r="I43" s="139">
        <v>-2.6522593320235755E-2</v>
      </c>
      <c r="J43" s="136">
        <v>642506</v>
      </c>
      <c r="K43" s="139">
        <v>1</v>
      </c>
      <c r="L43" s="139">
        <v>-1.6174401173536027E-2</v>
      </c>
      <c r="M43" s="136">
        <v>-10563</v>
      </c>
      <c r="N43" s="136">
        <v>-28356</v>
      </c>
      <c r="O43" s="202">
        <v>-4.2268007429247745E-2</v>
      </c>
      <c r="P43" s="181">
        <v>497314</v>
      </c>
      <c r="Q43" s="135">
        <v>1</v>
      </c>
      <c r="R43" s="181">
        <v>479639</v>
      </c>
      <c r="S43" s="135">
        <v>1</v>
      </c>
      <c r="T43" s="135">
        <v>-3.5540925853685998E-2</v>
      </c>
      <c r="U43" s="181">
        <v>481691</v>
      </c>
      <c r="V43" s="135">
        <v>1</v>
      </c>
      <c r="W43" s="135">
        <v>4.278217576135385E-3</v>
      </c>
      <c r="X43" s="181">
        <v>2052</v>
      </c>
      <c r="Y43" s="181">
        <v>-15623</v>
      </c>
      <c r="Z43" s="135">
        <v>-3.1414760091209977E-2</v>
      </c>
      <c r="AA43" s="273">
        <v>173548</v>
      </c>
      <c r="AB43" s="139">
        <v>1</v>
      </c>
      <c r="AC43" s="136">
        <v>173430</v>
      </c>
      <c r="AD43" s="139">
        <v>1</v>
      </c>
      <c r="AE43" s="139">
        <v>-6.7992716712379287E-4</v>
      </c>
      <c r="AF43" s="136">
        <v>160815</v>
      </c>
      <c r="AG43" s="139">
        <v>1</v>
      </c>
      <c r="AH43" s="139">
        <v>-7.27382805742951E-2</v>
      </c>
      <c r="AI43" s="136">
        <v>-12615</v>
      </c>
      <c r="AJ43" s="136">
        <v>-12733</v>
      </c>
      <c r="AK43" s="202">
        <v>-7.3368751008366567E-2</v>
      </c>
    </row>
    <row r="44" spans="2:37" x14ac:dyDescent="0.3">
      <c r="B44" s="435" t="s">
        <v>193</v>
      </c>
      <c r="C44" s="435" t="s">
        <v>12</v>
      </c>
      <c r="D44" s="177" t="s">
        <v>12</v>
      </c>
      <c r="E44" s="273">
        <v>125521</v>
      </c>
      <c r="F44" s="139">
        <v>0.68886961962099302</v>
      </c>
      <c r="G44" s="136">
        <v>115561</v>
      </c>
      <c r="H44" s="139">
        <v>0.67973060408211283</v>
      </c>
      <c r="I44" s="139">
        <v>-7.9349272233331478E-2</v>
      </c>
      <c r="J44" s="136">
        <v>122768</v>
      </c>
      <c r="K44" s="139">
        <v>0.6886207728249224</v>
      </c>
      <c r="L44" s="139">
        <v>6.2365330864218894E-2</v>
      </c>
      <c r="M44" s="136">
        <v>7207</v>
      </c>
      <c r="N44" s="136">
        <v>-2753</v>
      </c>
      <c r="O44" s="202">
        <v>-2.1932584985779272E-2</v>
      </c>
      <c r="P44" s="181">
        <v>93076</v>
      </c>
      <c r="Q44" s="135">
        <v>0.75319441634634832</v>
      </c>
      <c r="R44" s="181">
        <v>83549</v>
      </c>
      <c r="S44" s="135">
        <v>0.74923103135957247</v>
      </c>
      <c r="T44" s="135">
        <v>-0.1023572134599682</v>
      </c>
      <c r="U44" s="181">
        <v>93006</v>
      </c>
      <c r="V44" s="135">
        <v>0.739516244453986</v>
      </c>
      <c r="W44" s="135">
        <v>0.11319106153275324</v>
      </c>
      <c r="X44" s="181">
        <v>9457</v>
      </c>
      <c r="Y44" s="181">
        <v>-70</v>
      </c>
      <c r="Z44" s="135">
        <v>-7.5207357428338129E-4</v>
      </c>
      <c r="AA44" s="273">
        <v>32445</v>
      </c>
      <c r="AB44" s="139">
        <v>0.55331014018213442</v>
      </c>
      <c r="AC44" s="136">
        <v>32012</v>
      </c>
      <c r="AD44" s="139">
        <v>0.54724173889259276</v>
      </c>
      <c r="AE44" s="139">
        <v>-1.3345661889351209E-2</v>
      </c>
      <c r="AF44" s="136">
        <v>29762</v>
      </c>
      <c r="AG44" s="139">
        <v>0.56673331429115492</v>
      </c>
      <c r="AH44" s="139">
        <v>-7.0286142696488821E-2</v>
      </c>
      <c r="AI44" s="136">
        <v>-2250</v>
      </c>
      <c r="AJ44" s="136">
        <v>-2683</v>
      </c>
      <c r="AK44" s="202">
        <v>-8.2693789489905994E-2</v>
      </c>
    </row>
    <row r="45" spans="2:37" x14ac:dyDescent="0.3">
      <c r="B45" s="436"/>
      <c r="C45" s="436"/>
      <c r="D45" s="177" t="s">
        <v>13</v>
      </c>
      <c r="E45" s="273">
        <v>44762</v>
      </c>
      <c r="F45" s="139">
        <v>0.24565755462014235</v>
      </c>
      <c r="G45" s="136">
        <v>43503</v>
      </c>
      <c r="H45" s="139">
        <v>0.25588494794423855</v>
      </c>
      <c r="I45" s="139">
        <v>-2.8126535900987445E-2</v>
      </c>
      <c r="J45" s="136">
        <v>46272</v>
      </c>
      <c r="K45" s="139">
        <v>0.25954532451579249</v>
      </c>
      <c r="L45" s="139">
        <v>6.3650782704641057E-2</v>
      </c>
      <c r="M45" s="136">
        <v>2769</v>
      </c>
      <c r="N45" s="136">
        <v>1510</v>
      </c>
      <c r="O45" s="202">
        <v>3.373397077878558E-2</v>
      </c>
      <c r="P45" s="181">
        <v>27224</v>
      </c>
      <c r="Q45" s="135">
        <v>0.2203034594375885</v>
      </c>
      <c r="R45" s="181">
        <v>25407</v>
      </c>
      <c r="S45" s="135">
        <v>0.22783890667455811</v>
      </c>
      <c r="T45" s="135">
        <v>-6.6742580076403171E-2</v>
      </c>
      <c r="U45" s="181">
        <v>30003</v>
      </c>
      <c r="V45" s="135">
        <v>0.23856209150326799</v>
      </c>
      <c r="W45" s="135">
        <v>0.18089502892903531</v>
      </c>
      <c r="X45" s="181">
        <v>4596</v>
      </c>
      <c r="Y45" s="181">
        <v>2779</v>
      </c>
      <c r="Z45" s="135">
        <v>0.10207904789891273</v>
      </c>
      <c r="AA45" s="273">
        <v>17538</v>
      </c>
      <c r="AB45" s="139">
        <v>0.29908932773969099</v>
      </c>
      <c r="AC45" s="136">
        <v>18096</v>
      </c>
      <c r="AD45" s="139">
        <v>0.30934919739473821</v>
      </c>
      <c r="AE45" s="139">
        <v>3.1816626753335617E-2</v>
      </c>
      <c r="AF45" s="136">
        <v>16269</v>
      </c>
      <c r="AG45" s="139">
        <v>0.30979720079977152</v>
      </c>
      <c r="AH45" s="139">
        <v>-0.10096153846153846</v>
      </c>
      <c r="AI45" s="136">
        <v>-1827</v>
      </c>
      <c r="AJ45" s="136">
        <v>-1269</v>
      </c>
      <c r="AK45" s="202">
        <v>-7.235716729387616E-2</v>
      </c>
    </row>
    <row r="46" spans="2:37" x14ac:dyDescent="0.3">
      <c r="B46" s="436"/>
      <c r="C46" s="436"/>
      <c r="D46" s="177" t="s">
        <v>14</v>
      </c>
      <c r="E46" s="273">
        <v>11930</v>
      </c>
      <c r="F46" s="139">
        <v>6.5472825758864622E-2</v>
      </c>
      <c r="G46" s="136">
        <v>10946</v>
      </c>
      <c r="H46" s="139">
        <v>6.4384447973648604E-2</v>
      </c>
      <c r="I46" s="139">
        <v>-8.2481139983235544E-2</v>
      </c>
      <c r="J46" s="136">
        <v>9241</v>
      </c>
      <c r="K46" s="139">
        <v>5.1833902659285058E-2</v>
      </c>
      <c r="L46" s="139">
        <v>-0.15576466289055363</v>
      </c>
      <c r="M46" s="136">
        <v>-1705</v>
      </c>
      <c r="N46" s="136">
        <v>-2689</v>
      </c>
      <c r="O46" s="202">
        <v>-0.22539815590947193</v>
      </c>
      <c r="P46" s="181">
        <v>3275</v>
      </c>
      <c r="Q46" s="135">
        <v>2.6502124216063121E-2</v>
      </c>
      <c r="R46" s="181">
        <v>2557</v>
      </c>
      <c r="S46" s="135">
        <v>2.2930061965869449E-2</v>
      </c>
      <c r="T46" s="135">
        <v>-0.21923664122137404</v>
      </c>
      <c r="U46" s="181">
        <v>2757</v>
      </c>
      <c r="V46" s="135">
        <v>2.1921664042746054E-2</v>
      </c>
      <c r="W46" s="135">
        <v>7.8216660148611658E-2</v>
      </c>
      <c r="X46" s="181">
        <v>200</v>
      </c>
      <c r="Y46" s="181">
        <v>-518</v>
      </c>
      <c r="Z46" s="135">
        <v>-0.15816793893129771</v>
      </c>
      <c r="AA46" s="273">
        <v>8655</v>
      </c>
      <c r="AB46" s="139">
        <v>0.14760053207817456</v>
      </c>
      <c r="AC46" s="136">
        <v>8389</v>
      </c>
      <c r="AD46" s="139">
        <v>0.14340906371266904</v>
      </c>
      <c r="AE46" s="139">
        <v>-3.0733679953783941E-2</v>
      </c>
      <c r="AF46" s="136">
        <v>6484</v>
      </c>
      <c r="AG46" s="139">
        <v>0.1234694849090736</v>
      </c>
      <c r="AH46" s="139">
        <v>-0.22708308499225177</v>
      </c>
      <c r="AI46" s="136">
        <v>-1905</v>
      </c>
      <c r="AJ46" s="136">
        <v>-2171</v>
      </c>
      <c r="AK46" s="202">
        <v>-0.2508376660889659</v>
      </c>
    </row>
    <row r="47" spans="2:37" x14ac:dyDescent="0.3">
      <c r="B47" s="436"/>
      <c r="C47" s="435" t="s">
        <v>13</v>
      </c>
      <c r="D47" s="177" t="s">
        <v>12</v>
      </c>
      <c r="E47" s="273">
        <v>43695</v>
      </c>
      <c r="F47" s="139">
        <v>0.52000523634978812</v>
      </c>
      <c r="G47" s="136">
        <v>41433</v>
      </c>
      <c r="H47" s="139">
        <v>0.52103218017882069</v>
      </c>
      <c r="I47" s="139">
        <v>-5.1767936834878132E-2</v>
      </c>
      <c r="J47" s="136">
        <v>40940</v>
      </c>
      <c r="K47" s="139">
        <v>0.51951677579818278</v>
      </c>
      <c r="L47" s="139">
        <v>-1.1898728066999735E-2</v>
      </c>
      <c r="M47" s="136">
        <v>-493</v>
      </c>
      <c r="N47" s="136">
        <v>-2755</v>
      </c>
      <c r="O47" s="202">
        <v>-6.3050692298890029E-2</v>
      </c>
      <c r="P47" s="181">
        <v>30752</v>
      </c>
      <c r="Q47" s="135">
        <v>0.55433979269941414</v>
      </c>
      <c r="R47" s="181">
        <v>28175</v>
      </c>
      <c r="S47" s="135">
        <v>0.56270096463022512</v>
      </c>
      <c r="T47" s="135">
        <v>-8.3799427679500521E-2</v>
      </c>
      <c r="U47" s="181">
        <v>27685</v>
      </c>
      <c r="V47" s="135">
        <v>0.54574306609631573</v>
      </c>
      <c r="W47" s="135">
        <v>-1.7391304347826087E-2</v>
      </c>
      <c r="X47" s="181">
        <v>-490</v>
      </c>
      <c r="Y47" s="181">
        <v>-3067</v>
      </c>
      <c r="Z47" s="135">
        <v>-9.9733350676378771E-2</v>
      </c>
      <c r="AA47" s="273">
        <v>12943</v>
      </c>
      <c r="AB47" s="139">
        <v>0.45329737680804116</v>
      </c>
      <c r="AC47" s="136">
        <v>13258</v>
      </c>
      <c r="AD47" s="139">
        <v>0.45018675721561968</v>
      </c>
      <c r="AE47" s="139">
        <v>2.4337479718766902E-2</v>
      </c>
      <c r="AF47" s="136">
        <v>13255</v>
      </c>
      <c r="AG47" s="139">
        <v>0.47212822796081921</v>
      </c>
      <c r="AH47" s="139">
        <v>-2.262784733745663E-4</v>
      </c>
      <c r="AI47" s="136">
        <v>-3</v>
      </c>
      <c r="AJ47" s="136">
        <v>312</v>
      </c>
      <c r="AK47" s="202">
        <v>2.4105694197635787E-2</v>
      </c>
    </row>
    <row r="48" spans="2:37" x14ac:dyDescent="0.3">
      <c r="B48" s="436"/>
      <c r="C48" s="436"/>
      <c r="D48" s="177" t="s">
        <v>13</v>
      </c>
      <c r="E48" s="273">
        <v>32514</v>
      </c>
      <c r="F48" s="139">
        <v>0.38694244775551007</v>
      </c>
      <c r="G48" s="136">
        <v>30750</v>
      </c>
      <c r="H48" s="139">
        <v>0.38669030822047007</v>
      </c>
      <c r="I48" s="139">
        <v>-5.4253552315925449E-2</v>
      </c>
      <c r="J48" s="136">
        <v>31262</v>
      </c>
      <c r="K48" s="139">
        <v>0.39670575097710775</v>
      </c>
      <c r="L48" s="139">
        <v>1.6650406504065039E-2</v>
      </c>
      <c r="M48" s="136">
        <v>512</v>
      </c>
      <c r="N48" s="136">
        <v>-1252</v>
      </c>
      <c r="O48" s="202">
        <v>-3.8506489512210126E-2</v>
      </c>
      <c r="P48" s="181">
        <v>22193</v>
      </c>
      <c r="Q48" s="135">
        <v>0.40005407841369989</v>
      </c>
      <c r="R48" s="181">
        <v>19846</v>
      </c>
      <c r="S48" s="135">
        <v>0.39635717281460325</v>
      </c>
      <c r="T48" s="135">
        <v>-0.10575406659757582</v>
      </c>
      <c r="U48" s="181">
        <v>20856</v>
      </c>
      <c r="V48" s="135">
        <v>0.41112578603954347</v>
      </c>
      <c r="W48" s="135">
        <v>5.0891867378816888E-2</v>
      </c>
      <c r="X48" s="181">
        <v>1010</v>
      </c>
      <c r="Y48" s="181">
        <v>-1337</v>
      </c>
      <c r="Z48" s="135">
        <v>-6.0244221150813321E-2</v>
      </c>
      <c r="AA48" s="273">
        <v>10321</v>
      </c>
      <c r="AB48" s="139">
        <v>0.36146814695478585</v>
      </c>
      <c r="AC48" s="136">
        <v>10904</v>
      </c>
      <c r="AD48" s="139">
        <v>0.3702546689303905</v>
      </c>
      <c r="AE48" s="139">
        <v>5.6486774537351035E-2</v>
      </c>
      <c r="AF48" s="136">
        <v>10406</v>
      </c>
      <c r="AG48" s="139">
        <v>0.37065004452359751</v>
      </c>
      <c r="AH48" s="139">
        <v>-4.5671313279530446E-2</v>
      </c>
      <c r="AI48" s="136">
        <v>-498</v>
      </c>
      <c r="AJ48" s="136">
        <v>85</v>
      </c>
      <c r="AK48" s="202">
        <v>8.2356360817750218E-3</v>
      </c>
    </row>
    <row r="49" spans="2:37" x14ac:dyDescent="0.3">
      <c r="B49" s="436"/>
      <c r="C49" s="436"/>
      <c r="D49" s="177" t="s">
        <v>14</v>
      </c>
      <c r="E49" s="273">
        <v>7819</v>
      </c>
      <c r="F49" s="139">
        <v>9.3052315894701768E-2</v>
      </c>
      <c r="G49" s="136">
        <v>7338</v>
      </c>
      <c r="H49" s="139">
        <v>9.2277511600709253E-2</v>
      </c>
      <c r="I49" s="139">
        <v>-6.1516818007417831E-2</v>
      </c>
      <c r="J49" s="136">
        <v>6602</v>
      </c>
      <c r="K49" s="139">
        <v>8.3777473224709409E-2</v>
      </c>
      <c r="L49" s="139">
        <v>-0.10029980921231943</v>
      </c>
      <c r="M49" s="136">
        <v>-736</v>
      </c>
      <c r="N49" s="136">
        <v>-1217</v>
      </c>
      <c r="O49" s="202">
        <v>-0.15564650211024428</v>
      </c>
      <c r="P49" s="181">
        <v>2530</v>
      </c>
      <c r="Q49" s="135">
        <v>4.5606128886885984E-2</v>
      </c>
      <c r="R49" s="181">
        <v>2050</v>
      </c>
      <c r="S49" s="135">
        <v>4.0941862555171654E-2</v>
      </c>
      <c r="T49" s="135">
        <v>-0.18972332015810275</v>
      </c>
      <c r="U49" s="181">
        <v>2188</v>
      </c>
      <c r="V49" s="135">
        <v>4.313114786414083E-2</v>
      </c>
      <c r="W49" s="135">
        <v>6.7317073170731712E-2</v>
      </c>
      <c r="X49" s="181">
        <v>138</v>
      </c>
      <c r="Y49" s="181">
        <v>-342</v>
      </c>
      <c r="Z49" s="135">
        <v>-0.13517786561264822</v>
      </c>
      <c r="AA49" s="273">
        <v>5289</v>
      </c>
      <c r="AB49" s="139">
        <v>0.18523447623717298</v>
      </c>
      <c r="AC49" s="136">
        <v>5288</v>
      </c>
      <c r="AD49" s="139">
        <v>0.17955857385398982</v>
      </c>
      <c r="AE49" s="139">
        <v>-1.8907165815844205E-4</v>
      </c>
      <c r="AF49" s="136">
        <v>4414</v>
      </c>
      <c r="AG49" s="139">
        <v>0.15722172751558325</v>
      </c>
      <c r="AH49" s="139">
        <v>-0.16527987897125568</v>
      </c>
      <c r="AI49" s="136">
        <v>-874</v>
      </c>
      <c r="AJ49" s="136">
        <v>-875</v>
      </c>
      <c r="AK49" s="202">
        <v>-0.1654377008886368</v>
      </c>
    </row>
    <row r="50" spans="2:37" x14ac:dyDescent="0.3">
      <c r="B50" s="436"/>
      <c r="C50" s="435" t="s">
        <v>14</v>
      </c>
      <c r="D50" s="177" t="s">
        <v>12</v>
      </c>
      <c r="E50" s="273">
        <v>8133</v>
      </c>
      <c r="F50" s="139">
        <v>0.27152538977731777</v>
      </c>
      <c r="G50" s="136">
        <v>7945</v>
      </c>
      <c r="H50" s="139">
        <v>0.2870614589731546</v>
      </c>
      <c r="I50" s="139">
        <v>-2.311570146317472E-2</v>
      </c>
      <c r="J50" s="136">
        <v>7114</v>
      </c>
      <c r="K50" s="139">
        <v>0.2814638971315529</v>
      </c>
      <c r="L50" s="139">
        <v>-0.10459408432976715</v>
      </c>
      <c r="M50" s="136">
        <v>-831</v>
      </c>
      <c r="N50" s="136">
        <v>-1019</v>
      </c>
      <c r="O50" s="202">
        <v>-0.12529202016476085</v>
      </c>
      <c r="P50" s="181">
        <v>2266</v>
      </c>
      <c r="Q50" s="135">
        <v>0.30859321803077761</v>
      </c>
      <c r="R50" s="181">
        <v>2205</v>
      </c>
      <c r="S50" s="135">
        <v>0.32407407407407407</v>
      </c>
      <c r="T50" s="135">
        <v>-2.6919682259488084E-2</v>
      </c>
      <c r="U50" s="181">
        <v>2056</v>
      </c>
      <c r="V50" s="135">
        <v>0.2909708463062553</v>
      </c>
      <c r="W50" s="135">
        <v>-6.757369614512472E-2</v>
      </c>
      <c r="X50" s="181">
        <v>-149</v>
      </c>
      <c r="Y50" s="181">
        <v>-210</v>
      </c>
      <c r="Z50" s="135">
        <v>-9.2674315975286845E-2</v>
      </c>
      <c r="AA50" s="273">
        <v>5867</v>
      </c>
      <c r="AB50" s="139">
        <v>0.25948695267580718</v>
      </c>
      <c r="AC50" s="136">
        <v>5740</v>
      </c>
      <c r="AD50" s="139">
        <v>0.274996406841374</v>
      </c>
      <c r="AE50" s="139">
        <v>-2.1646497358104654E-2</v>
      </c>
      <c r="AF50" s="136">
        <v>5058</v>
      </c>
      <c r="AG50" s="139">
        <v>0.27777472678345871</v>
      </c>
      <c r="AH50" s="139">
        <v>-0.11881533101045297</v>
      </c>
      <c r="AI50" s="136">
        <v>-682</v>
      </c>
      <c r="AJ50" s="136">
        <v>-809</v>
      </c>
      <c r="AK50" s="202">
        <v>-0.13788989261973753</v>
      </c>
    </row>
    <row r="51" spans="2:37" x14ac:dyDescent="0.3">
      <c r="B51" s="436"/>
      <c r="C51" s="436"/>
      <c r="D51" s="177" t="s">
        <v>13</v>
      </c>
      <c r="E51" s="273">
        <v>9771</v>
      </c>
      <c r="F51" s="139">
        <v>0.32621106400026706</v>
      </c>
      <c r="G51" s="136">
        <v>9604</v>
      </c>
      <c r="H51" s="139">
        <v>0.34700292661776927</v>
      </c>
      <c r="I51" s="139">
        <v>-1.7091392897349299E-2</v>
      </c>
      <c r="J51" s="136">
        <v>8931</v>
      </c>
      <c r="K51" s="139">
        <v>0.35335311572700295</v>
      </c>
      <c r="L51" s="139">
        <v>-7.0074968763015416E-2</v>
      </c>
      <c r="M51" s="136">
        <v>-673</v>
      </c>
      <c r="N51" s="136">
        <v>-840</v>
      </c>
      <c r="O51" s="202">
        <v>-8.5968682836966528E-2</v>
      </c>
      <c r="P51" s="181">
        <v>2366</v>
      </c>
      <c r="Q51" s="135">
        <v>0.32221163012392756</v>
      </c>
      <c r="R51" s="181">
        <v>2403</v>
      </c>
      <c r="S51" s="135">
        <v>0.3531746031746032</v>
      </c>
      <c r="T51" s="135">
        <v>1.5638207945900255E-2</v>
      </c>
      <c r="U51" s="181">
        <v>2399</v>
      </c>
      <c r="V51" s="135">
        <v>0.33951316161902068</v>
      </c>
      <c r="W51" s="135">
        <v>-1.6645859342488557E-3</v>
      </c>
      <c r="X51" s="181">
        <v>-4</v>
      </c>
      <c r="Y51" s="181">
        <v>33</v>
      </c>
      <c r="Z51" s="135">
        <v>1.3947590870667794E-2</v>
      </c>
      <c r="AA51" s="273">
        <v>7405</v>
      </c>
      <c r="AB51" s="139">
        <v>0.32750995134896066</v>
      </c>
      <c r="AC51" s="136">
        <v>7201</v>
      </c>
      <c r="AD51" s="139">
        <v>0.34499113687538924</v>
      </c>
      <c r="AE51" s="139">
        <v>-2.7548953409858204E-2</v>
      </c>
      <c r="AF51" s="136">
        <v>6532</v>
      </c>
      <c r="AG51" s="139">
        <v>0.35872370805645559</v>
      </c>
      <c r="AH51" s="139">
        <v>-9.2903763366199141E-2</v>
      </c>
      <c r="AI51" s="136">
        <v>-669</v>
      </c>
      <c r="AJ51" s="136">
        <v>-873</v>
      </c>
      <c r="AK51" s="202">
        <v>-0.11789331532748143</v>
      </c>
    </row>
    <row r="52" spans="2:37" x14ac:dyDescent="0.3">
      <c r="B52" s="436"/>
      <c r="C52" s="436"/>
      <c r="D52" s="177" t="s">
        <v>14</v>
      </c>
      <c r="E52" s="273">
        <v>12049</v>
      </c>
      <c r="F52" s="139">
        <v>0.40226354622241511</v>
      </c>
      <c r="G52" s="136">
        <v>10128</v>
      </c>
      <c r="H52" s="139">
        <v>0.36593561440907613</v>
      </c>
      <c r="I52" s="139">
        <v>-0.15943231803469168</v>
      </c>
      <c r="J52" s="136">
        <v>9230</v>
      </c>
      <c r="K52" s="139">
        <v>0.36518298714144409</v>
      </c>
      <c r="L52" s="139">
        <v>-8.8665086887835698E-2</v>
      </c>
      <c r="M52" s="136">
        <v>-898</v>
      </c>
      <c r="N52" s="136">
        <v>-2819</v>
      </c>
      <c r="O52" s="202">
        <v>-0.23396132459125238</v>
      </c>
      <c r="P52" s="181">
        <v>2711</v>
      </c>
      <c r="Q52" s="135">
        <v>0.36919515184529483</v>
      </c>
      <c r="R52" s="181">
        <v>2196</v>
      </c>
      <c r="S52" s="135">
        <v>0.32275132275132273</v>
      </c>
      <c r="T52" s="135">
        <v>-0.18996680191811141</v>
      </c>
      <c r="U52" s="181">
        <v>2611</v>
      </c>
      <c r="V52" s="135">
        <v>0.36951599207472402</v>
      </c>
      <c r="W52" s="135">
        <v>0.1889799635701275</v>
      </c>
      <c r="X52" s="181">
        <v>415</v>
      </c>
      <c r="Y52" s="181">
        <v>-100</v>
      </c>
      <c r="Z52" s="135">
        <v>-3.6886757654002213E-2</v>
      </c>
      <c r="AA52" s="273">
        <v>9338</v>
      </c>
      <c r="AB52" s="139">
        <v>0.41300309597523222</v>
      </c>
      <c r="AC52" s="136">
        <v>7932</v>
      </c>
      <c r="AD52" s="139">
        <v>0.38001245628323671</v>
      </c>
      <c r="AE52" s="139">
        <v>-0.15056757335617904</v>
      </c>
      <c r="AF52" s="136">
        <v>6619</v>
      </c>
      <c r="AG52" s="139">
        <v>0.36350156516008569</v>
      </c>
      <c r="AH52" s="139">
        <v>-0.16553202218860313</v>
      </c>
      <c r="AI52" s="136">
        <v>-1313</v>
      </c>
      <c r="AJ52" s="136">
        <v>-2719</v>
      </c>
      <c r="AK52" s="202">
        <v>-0.29117584065110302</v>
      </c>
    </row>
    <row r="53" spans="2:37" x14ac:dyDescent="0.3">
      <c r="B53" s="436"/>
      <c r="C53" s="207" t="s">
        <v>7</v>
      </c>
      <c r="D53" s="177"/>
      <c r="E53" s="273">
        <v>296194</v>
      </c>
      <c r="F53" s="139">
        <v>1</v>
      </c>
      <c r="G53" s="136">
        <v>277208</v>
      </c>
      <c r="H53" s="139">
        <v>1</v>
      </c>
      <c r="I53" s="139">
        <v>-6.4099880483737007E-2</v>
      </c>
      <c r="J53" s="136">
        <v>282360</v>
      </c>
      <c r="K53" s="139">
        <v>1</v>
      </c>
      <c r="L53" s="139">
        <v>1.8585322212923149E-2</v>
      </c>
      <c r="M53" s="136">
        <v>5152</v>
      </c>
      <c r="N53" s="136">
        <v>-13834</v>
      </c>
      <c r="O53" s="202">
        <v>-4.6705875203413981E-2</v>
      </c>
      <c r="P53" s="181">
        <v>186393</v>
      </c>
      <c r="Q53" s="135">
        <v>1</v>
      </c>
      <c r="R53" s="181">
        <v>168388</v>
      </c>
      <c r="S53" s="135">
        <v>1</v>
      </c>
      <c r="T53" s="135">
        <v>-9.6596975208296451E-2</v>
      </c>
      <c r="U53" s="181">
        <v>183561</v>
      </c>
      <c r="V53" s="135">
        <v>1</v>
      </c>
      <c r="W53" s="135">
        <v>9.0107371071572795E-2</v>
      </c>
      <c r="X53" s="181">
        <v>15173</v>
      </c>
      <c r="Y53" s="181">
        <v>-2832</v>
      </c>
      <c r="Z53" s="135">
        <v>-1.5193703626209139E-2</v>
      </c>
      <c r="AA53" s="273">
        <v>109801</v>
      </c>
      <c r="AB53" s="139">
        <v>1</v>
      </c>
      <c r="AC53" s="136">
        <v>108820</v>
      </c>
      <c r="AD53" s="139">
        <v>1</v>
      </c>
      <c r="AE53" s="139">
        <v>-8.9343448602471742E-3</v>
      </c>
      <c r="AF53" s="136">
        <v>98799</v>
      </c>
      <c r="AG53" s="139">
        <v>1</v>
      </c>
      <c r="AH53" s="139">
        <v>-9.2087851497886411E-2</v>
      </c>
      <c r="AI53" s="136">
        <v>-10021</v>
      </c>
      <c r="AJ53" s="136">
        <v>-11002</v>
      </c>
      <c r="AK53" s="202">
        <v>-0.10019945173541224</v>
      </c>
    </row>
    <row r="54" spans="2:37" x14ac:dyDescent="0.3">
      <c r="B54" s="436"/>
      <c r="C54" s="435" t="s">
        <v>15</v>
      </c>
      <c r="D54" s="177" t="s">
        <v>15</v>
      </c>
      <c r="E54" s="273">
        <v>291079</v>
      </c>
      <c r="F54" s="139">
        <v>0.97679811270734551</v>
      </c>
      <c r="G54" s="136">
        <v>231731</v>
      </c>
      <c r="H54" s="139">
        <v>0.97265839786774122</v>
      </c>
      <c r="I54" s="139">
        <v>-0.20388966569213168</v>
      </c>
      <c r="J54" s="136">
        <v>227341</v>
      </c>
      <c r="K54" s="139">
        <v>0.97099499427673275</v>
      </c>
      <c r="L54" s="139">
        <v>-1.8944379474476872E-2</v>
      </c>
      <c r="M54" s="136">
        <v>-4390</v>
      </c>
      <c r="N54" s="136">
        <v>-63738</v>
      </c>
      <c r="O54" s="202">
        <v>-0.21897148196881258</v>
      </c>
      <c r="P54" s="181">
        <v>127635</v>
      </c>
      <c r="Q54" s="135">
        <v>0.98160382074492225</v>
      </c>
      <c r="R54" s="181">
        <v>93960</v>
      </c>
      <c r="S54" s="135">
        <v>0.97729423879013555</v>
      </c>
      <c r="T54" s="135">
        <v>-0.26383828887060762</v>
      </c>
      <c r="U54" s="181">
        <v>95294</v>
      </c>
      <c r="V54" s="135">
        <v>0.97677326773267736</v>
      </c>
      <c r="W54" s="135">
        <v>1.4197530864197531E-2</v>
      </c>
      <c r="X54" s="181">
        <v>1334</v>
      </c>
      <c r="Y54" s="181">
        <v>-32341</v>
      </c>
      <c r="Z54" s="135">
        <v>-0.25338661025580755</v>
      </c>
      <c r="AA54" s="273">
        <v>163444</v>
      </c>
      <c r="AB54" s="139">
        <v>0.97307788481002111</v>
      </c>
      <c r="AC54" s="136">
        <v>137771</v>
      </c>
      <c r="AD54" s="139">
        <v>0.96952189272494405</v>
      </c>
      <c r="AE54" s="139">
        <v>-0.15707520618682852</v>
      </c>
      <c r="AF54" s="136">
        <v>132047</v>
      </c>
      <c r="AG54" s="139">
        <v>0.96686729344228683</v>
      </c>
      <c r="AH54" s="139">
        <v>-4.1547205144769221E-2</v>
      </c>
      <c r="AI54" s="136">
        <v>-5724</v>
      </c>
      <c r="AJ54" s="136">
        <v>-31397</v>
      </c>
      <c r="AK54" s="202">
        <v>-0.19209637551699665</v>
      </c>
    </row>
    <row r="55" spans="2:37" x14ac:dyDescent="0.3">
      <c r="B55" s="436"/>
      <c r="C55" s="436"/>
      <c r="D55" s="177" t="s">
        <v>136</v>
      </c>
      <c r="E55" s="273">
        <v>6914</v>
      </c>
      <c r="F55" s="139">
        <v>2.3201887292654527E-2</v>
      </c>
      <c r="G55" s="136">
        <v>6514</v>
      </c>
      <c r="H55" s="139">
        <v>2.7341602132258808E-2</v>
      </c>
      <c r="I55" s="139">
        <v>-5.7853630315302287E-2</v>
      </c>
      <c r="J55" s="136">
        <v>6791</v>
      </c>
      <c r="K55" s="139">
        <v>2.9005005723267217E-2</v>
      </c>
      <c r="L55" s="139">
        <v>4.2523794903285235E-2</v>
      </c>
      <c r="M55" s="136">
        <v>277</v>
      </c>
      <c r="N55" s="136">
        <v>-123</v>
      </c>
      <c r="O55" s="202">
        <v>-1.7789991321955453E-2</v>
      </c>
      <c r="P55" s="181">
        <v>2392</v>
      </c>
      <c r="Q55" s="135">
        <v>1.8396179255077791E-2</v>
      </c>
      <c r="R55" s="181">
        <v>2183</v>
      </c>
      <c r="S55" s="135">
        <v>2.2705761209864474E-2</v>
      </c>
      <c r="T55" s="135">
        <v>-8.7374581939799328E-2</v>
      </c>
      <c r="U55" s="181">
        <v>2266</v>
      </c>
      <c r="V55" s="135">
        <v>2.3226732267322674E-2</v>
      </c>
      <c r="W55" s="135">
        <v>3.8021071919377002E-2</v>
      </c>
      <c r="X55" s="181">
        <v>83</v>
      </c>
      <c r="Y55" s="181">
        <v>-126</v>
      </c>
      <c r="Z55" s="135">
        <v>-5.2675585284280936E-2</v>
      </c>
      <c r="AA55" s="273">
        <v>4522</v>
      </c>
      <c r="AB55" s="139">
        <v>2.6922115189978925E-2</v>
      </c>
      <c r="AC55" s="136">
        <v>4331</v>
      </c>
      <c r="AD55" s="139">
        <v>3.0478107275055944E-2</v>
      </c>
      <c r="AE55" s="139">
        <v>-4.2237947810703232E-2</v>
      </c>
      <c r="AF55" s="136">
        <v>4525</v>
      </c>
      <c r="AG55" s="139">
        <v>3.3132706557713144E-2</v>
      </c>
      <c r="AH55" s="139">
        <v>4.4793350265527589E-2</v>
      </c>
      <c r="AI55" s="136">
        <v>194</v>
      </c>
      <c r="AJ55" s="136">
        <v>3</v>
      </c>
      <c r="AK55" s="202">
        <v>6.6342326404245913E-4</v>
      </c>
    </row>
    <row r="56" spans="2:37" x14ac:dyDescent="0.3">
      <c r="B56" s="436"/>
      <c r="C56" s="435" t="s">
        <v>136</v>
      </c>
      <c r="D56" s="177" t="s">
        <v>15</v>
      </c>
      <c r="E56" s="273">
        <v>6873</v>
      </c>
      <c r="F56" s="139">
        <v>0.9525987525987526</v>
      </c>
      <c r="G56" s="136">
        <v>5705</v>
      </c>
      <c r="H56" s="139">
        <v>0.95099183197199533</v>
      </c>
      <c r="I56" s="139">
        <v>-0.16994034628255492</v>
      </c>
      <c r="J56" s="136">
        <v>5695</v>
      </c>
      <c r="K56" s="139">
        <v>0.94948316105368458</v>
      </c>
      <c r="L56" s="139">
        <v>-1.7528483786152498E-3</v>
      </c>
      <c r="M56" s="136">
        <v>-10</v>
      </c>
      <c r="N56" s="136">
        <v>-1178</v>
      </c>
      <c r="O56" s="202">
        <v>-0.17139531500072749</v>
      </c>
      <c r="P56" s="181">
        <v>907</v>
      </c>
      <c r="Q56" s="135">
        <v>0.93216855087358685</v>
      </c>
      <c r="R56" s="181">
        <v>706</v>
      </c>
      <c r="S56" s="135">
        <v>0.93509933774834442</v>
      </c>
      <c r="T56" s="135">
        <v>-0.22160970231532526</v>
      </c>
      <c r="U56" s="181">
        <v>860</v>
      </c>
      <c r="V56" s="135">
        <v>0.92373791621911927</v>
      </c>
      <c r="W56" s="135">
        <v>0.21813031161473087</v>
      </c>
      <c r="X56" s="181">
        <v>154</v>
      </c>
      <c r="Y56" s="181">
        <v>-47</v>
      </c>
      <c r="Z56" s="135">
        <v>-5.1819184123484012E-2</v>
      </c>
      <c r="AA56" s="273">
        <v>5966</v>
      </c>
      <c r="AB56" s="139">
        <v>0.95578340275552709</v>
      </c>
      <c r="AC56" s="136">
        <v>4999</v>
      </c>
      <c r="AD56" s="139">
        <v>0.95327993897787944</v>
      </c>
      <c r="AE56" s="139">
        <v>-0.16208514917867919</v>
      </c>
      <c r="AF56" s="136">
        <v>4835</v>
      </c>
      <c r="AG56" s="139">
        <v>0.95421353858298796</v>
      </c>
      <c r="AH56" s="139">
        <v>-3.280656131226245E-2</v>
      </c>
      <c r="AI56" s="136">
        <v>-164</v>
      </c>
      <c r="AJ56" s="136">
        <v>-1131</v>
      </c>
      <c r="AK56" s="202">
        <v>-0.18957425410660408</v>
      </c>
    </row>
    <row r="57" spans="2:37" x14ac:dyDescent="0.3">
      <c r="B57" s="436"/>
      <c r="C57" s="436"/>
      <c r="D57" s="177" t="s">
        <v>136</v>
      </c>
      <c r="E57" s="273">
        <v>342</v>
      </c>
      <c r="F57" s="139">
        <v>4.7401247401247404E-2</v>
      </c>
      <c r="G57" s="136">
        <v>294</v>
      </c>
      <c r="H57" s="139">
        <v>4.9008168028004666E-2</v>
      </c>
      <c r="I57" s="139">
        <v>-0.14035087719298245</v>
      </c>
      <c r="J57" s="136">
        <v>303</v>
      </c>
      <c r="K57" s="139">
        <v>5.0516838946315437E-2</v>
      </c>
      <c r="L57" s="139">
        <v>3.0612244897959183E-2</v>
      </c>
      <c r="M57" s="136">
        <v>9</v>
      </c>
      <c r="N57" s="136">
        <v>-39</v>
      </c>
      <c r="O57" s="202">
        <v>-0.11403508771929824</v>
      </c>
      <c r="P57" s="181">
        <v>66</v>
      </c>
      <c r="Q57" s="135">
        <v>6.783144912641316E-2</v>
      </c>
      <c r="R57" s="181">
        <v>49</v>
      </c>
      <c r="S57" s="135">
        <v>6.4900662251655625E-2</v>
      </c>
      <c r="T57" s="135">
        <v>-0.25757575757575757</v>
      </c>
      <c r="U57" s="181">
        <v>71</v>
      </c>
      <c r="V57" s="135">
        <v>7.6262083780880771E-2</v>
      </c>
      <c r="W57" s="135">
        <v>0.44897959183673469</v>
      </c>
      <c r="X57" s="181">
        <v>22</v>
      </c>
      <c r="Y57" s="181">
        <v>5</v>
      </c>
      <c r="Z57" s="135">
        <v>7.575757575757576E-2</v>
      </c>
      <c r="AA57" s="273">
        <v>276</v>
      </c>
      <c r="AB57" s="139">
        <v>4.4216597244472924E-2</v>
      </c>
      <c r="AC57" s="136">
        <v>245</v>
      </c>
      <c r="AD57" s="139">
        <v>4.6720061022120521E-2</v>
      </c>
      <c r="AE57" s="139">
        <v>-0.11231884057971014</v>
      </c>
      <c r="AF57" s="136">
        <v>232</v>
      </c>
      <c r="AG57" s="139">
        <v>4.5786461417012037E-2</v>
      </c>
      <c r="AH57" s="139">
        <v>-5.3061224489795916E-2</v>
      </c>
      <c r="AI57" s="136">
        <v>-13</v>
      </c>
      <c r="AJ57" s="136">
        <v>-44</v>
      </c>
      <c r="AK57" s="202">
        <v>-0.15942028985507245</v>
      </c>
    </row>
    <row r="58" spans="2:37" x14ac:dyDescent="0.3">
      <c r="B58" s="436"/>
      <c r="C58" s="432" t="s">
        <v>7</v>
      </c>
      <c r="D58" s="437"/>
      <c r="E58" s="273">
        <v>305208</v>
      </c>
      <c r="F58" s="139">
        <v>1</v>
      </c>
      <c r="G58" s="136">
        <v>244244</v>
      </c>
      <c r="H58" s="139">
        <v>1</v>
      </c>
      <c r="I58" s="139">
        <v>-0.19974574716259075</v>
      </c>
      <c r="J58" s="136">
        <v>240130</v>
      </c>
      <c r="K58" s="139">
        <v>1</v>
      </c>
      <c r="L58" s="139">
        <v>-1.6843811925779138E-2</v>
      </c>
      <c r="M58" s="136">
        <v>-4114</v>
      </c>
      <c r="N58" s="136">
        <v>-65078</v>
      </c>
      <c r="O58" s="202">
        <v>-0.213225079290189</v>
      </c>
      <c r="P58" s="181">
        <v>131000</v>
      </c>
      <c r="Q58" s="135">
        <v>1</v>
      </c>
      <c r="R58" s="181">
        <v>96898</v>
      </c>
      <c r="S58" s="135">
        <v>1</v>
      </c>
      <c r="T58" s="135">
        <v>-0.26032061068702289</v>
      </c>
      <c r="U58" s="181">
        <v>98491</v>
      </c>
      <c r="V58" s="135">
        <v>1</v>
      </c>
      <c r="W58" s="135">
        <v>1.6439967801193008E-2</v>
      </c>
      <c r="X58" s="181">
        <v>1593</v>
      </c>
      <c r="Y58" s="181">
        <v>-32509</v>
      </c>
      <c r="Z58" s="135">
        <v>-0.24816030534351144</v>
      </c>
      <c r="AA58" s="273">
        <v>174208</v>
      </c>
      <c r="AB58" s="139">
        <v>1</v>
      </c>
      <c r="AC58" s="136">
        <v>147346</v>
      </c>
      <c r="AD58" s="139">
        <v>1</v>
      </c>
      <c r="AE58" s="139">
        <v>-0.15419498530492284</v>
      </c>
      <c r="AF58" s="136">
        <v>141639</v>
      </c>
      <c r="AG58" s="139">
        <v>1</v>
      </c>
      <c r="AH58" s="139">
        <v>-3.8731964220270657E-2</v>
      </c>
      <c r="AI58" s="136">
        <v>-5707</v>
      </c>
      <c r="AJ58" s="136">
        <v>-32569</v>
      </c>
      <c r="AK58" s="202">
        <v>-0.18695467487141806</v>
      </c>
    </row>
    <row r="59" spans="2:37" x14ac:dyDescent="0.3">
      <c r="B59" s="435" t="s">
        <v>195</v>
      </c>
      <c r="C59" s="435" t="s">
        <v>12</v>
      </c>
      <c r="D59" s="177" t="s">
        <v>15</v>
      </c>
      <c r="E59" s="273">
        <v>151780</v>
      </c>
      <c r="F59" s="139">
        <v>0.98989108458879538</v>
      </c>
      <c r="G59" s="136">
        <v>122457</v>
      </c>
      <c r="H59" s="139">
        <v>0.98801061778398136</v>
      </c>
      <c r="I59" s="139">
        <v>-0.19319409671893531</v>
      </c>
      <c r="J59" s="136">
        <v>121940</v>
      </c>
      <c r="K59" s="139">
        <v>0.98777632868634013</v>
      </c>
      <c r="L59" s="139">
        <v>-4.2218901328629644E-3</v>
      </c>
      <c r="M59" s="136">
        <v>-517</v>
      </c>
      <c r="N59" s="136">
        <v>-29840</v>
      </c>
      <c r="O59" s="202">
        <v>-0.19660034260113321</v>
      </c>
      <c r="P59" s="181">
        <v>83676</v>
      </c>
      <c r="Q59" s="135">
        <v>0.9925860903192133</v>
      </c>
      <c r="R59" s="181">
        <v>62469</v>
      </c>
      <c r="S59" s="135">
        <v>0.9912567438908283</v>
      </c>
      <c r="T59" s="135">
        <v>-0.25344184712462353</v>
      </c>
      <c r="U59" s="181">
        <v>64167</v>
      </c>
      <c r="V59" s="135">
        <v>0.99000231427910201</v>
      </c>
      <c r="W59" s="135">
        <v>2.7181482015079479E-2</v>
      </c>
      <c r="X59" s="181">
        <v>1698</v>
      </c>
      <c r="Y59" s="181">
        <v>-19509</v>
      </c>
      <c r="Z59" s="135">
        <v>-0.23314929011903054</v>
      </c>
      <c r="AA59" s="273">
        <v>68104</v>
      </c>
      <c r="AB59" s="139">
        <v>0.98659983485201874</v>
      </c>
      <c r="AC59" s="136">
        <v>59988</v>
      </c>
      <c r="AD59" s="139">
        <v>0.98465275839994748</v>
      </c>
      <c r="AE59" s="139">
        <v>-0.11917068013626218</v>
      </c>
      <c r="AF59" s="136">
        <v>57773</v>
      </c>
      <c r="AG59" s="139">
        <v>0.98531568714397788</v>
      </c>
      <c r="AH59" s="139">
        <v>-3.692405147696206E-2</v>
      </c>
      <c r="AI59" s="136">
        <v>-2215</v>
      </c>
      <c r="AJ59" s="136">
        <v>-10331</v>
      </c>
      <c r="AK59" s="202">
        <v>-0.15169446728532832</v>
      </c>
    </row>
    <row r="60" spans="2:37" x14ac:dyDescent="0.3">
      <c r="B60" s="436"/>
      <c r="C60" s="436"/>
      <c r="D60" s="177" t="s">
        <v>136</v>
      </c>
      <c r="E60" s="273">
        <v>1550</v>
      </c>
      <c r="F60" s="139">
        <v>1.0108915411204591E-2</v>
      </c>
      <c r="G60" s="136">
        <v>1486</v>
      </c>
      <c r="H60" s="139">
        <v>1.1989382216018654E-2</v>
      </c>
      <c r="I60" s="139">
        <v>-4.1290322580645161E-2</v>
      </c>
      <c r="J60" s="136">
        <v>1509</v>
      </c>
      <c r="K60" s="139">
        <v>1.2223671313659892E-2</v>
      </c>
      <c r="L60" s="139">
        <v>1.547779273216689E-2</v>
      </c>
      <c r="M60" s="136">
        <v>23</v>
      </c>
      <c r="N60" s="136">
        <v>-41</v>
      </c>
      <c r="O60" s="202">
        <v>-2.6451612903225806E-2</v>
      </c>
      <c r="P60" s="181">
        <v>625</v>
      </c>
      <c r="Q60" s="135">
        <v>7.4139096807867046E-3</v>
      </c>
      <c r="R60" s="181">
        <v>551</v>
      </c>
      <c r="S60" s="135">
        <v>8.7432561091716921E-3</v>
      </c>
      <c r="T60" s="135">
        <v>-0.11840000000000001</v>
      </c>
      <c r="U60" s="181">
        <v>648</v>
      </c>
      <c r="V60" s="135">
        <v>9.9976857208979395E-3</v>
      </c>
      <c r="W60" s="135">
        <v>0.17604355716878403</v>
      </c>
      <c r="X60" s="181">
        <v>97</v>
      </c>
      <c r="Y60" s="181">
        <v>23</v>
      </c>
      <c r="Z60" s="135">
        <v>3.6799999999999999E-2</v>
      </c>
      <c r="AA60" s="273">
        <v>925</v>
      </c>
      <c r="AB60" s="139">
        <v>1.3400165147981284E-2</v>
      </c>
      <c r="AC60" s="136">
        <v>935</v>
      </c>
      <c r="AD60" s="139">
        <v>1.5347241600052526E-2</v>
      </c>
      <c r="AE60" s="139">
        <v>1.0810810810810811E-2</v>
      </c>
      <c r="AF60" s="136">
        <v>861</v>
      </c>
      <c r="AG60" s="139">
        <v>1.4684312856022104E-2</v>
      </c>
      <c r="AH60" s="139">
        <v>-7.9144385026737971E-2</v>
      </c>
      <c r="AI60" s="136">
        <v>-74</v>
      </c>
      <c r="AJ60" s="136">
        <v>-64</v>
      </c>
      <c r="AK60" s="202">
        <v>-6.918918918918919E-2</v>
      </c>
    </row>
    <row r="61" spans="2:37" x14ac:dyDescent="0.3">
      <c r="B61" s="436"/>
      <c r="C61" s="435" t="s">
        <v>13</v>
      </c>
      <c r="D61" s="177" t="s">
        <v>15</v>
      </c>
      <c r="E61" s="273">
        <v>49365</v>
      </c>
      <c r="F61" s="139">
        <v>0.98395455451465019</v>
      </c>
      <c r="G61" s="136">
        <v>42759</v>
      </c>
      <c r="H61" s="139">
        <v>0.9829203255022757</v>
      </c>
      <c r="I61" s="139">
        <v>-0.13381950774840473</v>
      </c>
      <c r="J61" s="136">
        <v>41542</v>
      </c>
      <c r="K61" s="139">
        <v>0.97911756387291415</v>
      </c>
      <c r="L61" s="139">
        <v>-2.8461844290090976E-2</v>
      </c>
      <c r="M61" s="136">
        <v>-1217</v>
      </c>
      <c r="N61" s="136">
        <v>-7823</v>
      </c>
      <c r="O61" s="202">
        <v>-0.15847260204598398</v>
      </c>
      <c r="P61" s="181">
        <v>25725</v>
      </c>
      <c r="Q61" s="135">
        <v>0.98858658058565829</v>
      </c>
      <c r="R61" s="181">
        <v>21378</v>
      </c>
      <c r="S61" s="135">
        <v>0.98666174366548209</v>
      </c>
      <c r="T61" s="135">
        <v>-0.16897959183673469</v>
      </c>
      <c r="U61" s="181">
        <v>19941</v>
      </c>
      <c r="V61" s="135">
        <v>0.98342950140553331</v>
      </c>
      <c r="W61" s="135">
        <v>-6.7218635980914959E-2</v>
      </c>
      <c r="X61" s="181">
        <v>-1437</v>
      </c>
      <c r="Y61" s="181">
        <v>-5784</v>
      </c>
      <c r="Z61" s="135">
        <v>-0.22483965014577259</v>
      </c>
      <c r="AA61" s="273">
        <v>23640</v>
      </c>
      <c r="AB61" s="139">
        <v>0.97896306112307441</v>
      </c>
      <c r="AC61" s="136">
        <v>21381</v>
      </c>
      <c r="AD61" s="139">
        <v>0.97920769406915498</v>
      </c>
      <c r="AE61" s="139">
        <v>-9.5558375634517773E-2</v>
      </c>
      <c r="AF61" s="136">
        <v>21601</v>
      </c>
      <c r="AG61" s="139">
        <v>0.97517042119994579</v>
      </c>
      <c r="AH61" s="139">
        <v>1.0289509377484683E-2</v>
      </c>
      <c r="AI61" s="136">
        <v>220</v>
      </c>
      <c r="AJ61" s="136">
        <v>-2039</v>
      </c>
      <c r="AK61" s="202">
        <v>-8.625211505922166E-2</v>
      </c>
    </row>
    <row r="62" spans="2:37" x14ac:dyDescent="0.3">
      <c r="B62" s="436"/>
      <c r="C62" s="436"/>
      <c r="D62" s="177" t="s">
        <v>136</v>
      </c>
      <c r="E62" s="273">
        <v>805</v>
      </c>
      <c r="F62" s="139">
        <v>1.6045445485349811E-2</v>
      </c>
      <c r="G62" s="136">
        <v>743</v>
      </c>
      <c r="H62" s="139">
        <v>1.7079674497724243E-2</v>
      </c>
      <c r="I62" s="139">
        <v>-7.7018633540372666E-2</v>
      </c>
      <c r="J62" s="136">
        <v>886</v>
      </c>
      <c r="K62" s="139">
        <v>2.0882436127085888E-2</v>
      </c>
      <c r="L62" s="139">
        <v>0.19246298788694483</v>
      </c>
      <c r="M62" s="136">
        <v>143</v>
      </c>
      <c r="N62" s="136">
        <v>81</v>
      </c>
      <c r="O62" s="202">
        <v>0.10062111801242236</v>
      </c>
      <c r="P62" s="181">
        <v>297</v>
      </c>
      <c r="Q62" s="135">
        <v>1.1413419414341711E-2</v>
      </c>
      <c r="R62" s="181">
        <v>289</v>
      </c>
      <c r="S62" s="135">
        <v>1.333825633451793E-2</v>
      </c>
      <c r="T62" s="135">
        <v>-2.6936026936026935E-2</v>
      </c>
      <c r="U62" s="181">
        <v>336</v>
      </c>
      <c r="V62" s="135">
        <v>1.6570498594466639E-2</v>
      </c>
      <c r="W62" s="135">
        <v>0.16262975778546712</v>
      </c>
      <c r="X62" s="181">
        <v>47</v>
      </c>
      <c r="Y62" s="181">
        <v>39</v>
      </c>
      <c r="Z62" s="135">
        <v>0.13131313131313133</v>
      </c>
      <c r="AA62" s="273">
        <v>508</v>
      </c>
      <c r="AB62" s="139">
        <v>2.1036938876925624E-2</v>
      </c>
      <c r="AC62" s="136">
        <v>454</v>
      </c>
      <c r="AD62" s="139">
        <v>2.0792305930844975E-2</v>
      </c>
      <c r="AE62" s="139">
        <v>-0.1062992125984252</v>
      </c>
      <c r="AF62" s="136">
        <v>550</v>
      </c>
      <c r="AG62" s="139">
        <v>2.4829578800054174E-2</v>
      </c>
      <c r="AH62" s="139">
        <v>0.21145374449339208</v>
      </c>
      <c r="AI62" s="136">
        <v>96</v>
      </c>
      <c r="AJ62" s="136">
        <v>42</v>
      </c>
      <c r="AK62" s="202">
        <v>8.2677165354330714E-2</v>
      </c>
    </row>
    <row r="63" spans="2:37" x14ac:dyDescent="0.3">
      <c r="B63" s="436"/>
      <c r="C63" s="435" t="s">
        <v>14</v>
      </c>
      <c r="D63" s="177" t="s">
        <v>15</v>
      </c>
      <c r="E63" s="273">
        <v>19925</v>
      </c>
      <c r="F63" s="139">
        <v>0.96316527287668585</v>
      </c>
      <c r="G63" s="136">
        <v>16948</v>
      </c>
      <c r="H63" s="139">
        <v>0.96812521421227005</v>
      </c>
      <c r="I63" s="139">
        <v>-0.14941028858218319</v>
      </c>
      <c r="J63" s="136">
        <v>16797</v>
      </c>
      <c r="K63" s="139">
        <v>0.96997170410579203</v>
      </c>
      <c r="L63" s="139">
        <v>-8.9096058531980167E-3</v>
      </c>
      <c r="M63" s="136">
        <v>-151</v>
      </c>
      <c r="N63" s="136">
        <v>-3128</v>
      </c>
      <c r="O63" s="202">
        <v>-0.15698870765370138</v>
      </c>
      <c r="P63" s="181">
        <v>3256</v>
      </c>
      <c r="Q63" s="135">
        <v>0.95371997656707674</v>
      </c>
      <c r="R63" s="181">
        <v>2831</v>
      </c>
      <c r="S63" s="135">
        <v>0.96687158469945356</v>
      </c>
      <c r="T63" s="135">
        <v>-0.13052825552825553</v>
      </c>
      <c r="U63" s="181">
        <v>2919</v>
      </c>
      <c r="V63" s="135">
        <v>0.9707349517791819</v>
      </c>
      <c r="W63" s="135">
        <v>3.1084422465559872E-2</v>
      </c>
      <c r="X63" s="181">
        <v>88</v>
      </c>
      <c r="Y63" s="181">
        <v>-337</v>
      </c>
      <c r="Z63" s="135">
        <v>-0.1035012285012285</v>
      </c>
      <c r="AA63" s="273">
        <v>16669</v>
      </c>
      <c r="AB63" s="139">
        <v>0.96503213107161467</v>
      </c>
      <c r="AC63" s="136">
        <v>14117</v>
      </c>
      <c r="AD63" s="139">
        <v>0.96837700644807245</v>
      </c>
      <c r="AE63" s="139">
        <v>-0.15309856620073189</v>
      </c>
      <c r="AF63" s="136">
        <v>13878</v>
      </c>
      <c r="AG63" s="139">
        <v>0.96981132075471699</v>
      </c>
      <c r="AH63" s="139">
        <v>-1.6929942622370193E-2</v>
      </c>
      <c r="AI63" s="136">
        <v>-239</v>
      </c>
      <c r="AJ63" s="136">
        <v>-2791</v>
      </c>
      <c r="AK63" s="202">
        <v>-0.16743655888175654</v>
      </c>
    </row>
    <row r="64" spans="2:37" x14ac:dyDescent="0.3">
      <c r="B64" s="436"/>
      <c r="C64" s="436"/>
      <c r="D64" s="177" t="s">
        <v>136</v>
      </c>
      <c r="E64" s="273">
        <v>762</v>
      </c>
      <c r="F64" s="139">
        <v>3.6834727123314162E-2</v>
      </c>
      <c r="G64" s="136">
        <v>558</v>
      </c>
      <c r="H64" s="139">
        <v>3.1874785787729919E-2</v>
      </c>
      <c r="I64" s="139">
        <v>-0.26771653543307089</v>
      </c>
      <c r="J64" s="136">
        <v>520</v>
      </c>
      <c r="K64" s="139">
        <v>3.0028295894208003E-2</v>
      </c>
      <c r="L64" s="139">
        <v>-6.8100358422939072E-2</v>
      </c>
      <c r="M64" s="136">
        <v>-38</v>
      </c>
      <c r="N64" s="136">
        <v>-242</v>
      </c>
      <c r="O64" s="202">
        <v>-0.31758530183727035</v>
      </c>
      <c r="P64" s="181">
        <v>158</v>
      </c>
      <c r="Q64" s="135">
        <v>4.6280023432923256E-2</v>
      </c>
      <c r="R64" s="181">
        <v>97</v>
      </c>
      <c r="S64" s="135">
        <v>3.312841530054645E-2</v>
      </c>
      <c r="T64" s="135">
        <v>-0.38607594936708861</v>
      </c>
      <c r="U64" s="181">
        <v>88</v>
      </c>
      <c r="V64" s="135">
        <v>2.9265048220818091E-2</v>
      </c>
      <c r="W64" s="135">
        <v>-9.2783505154639179E-2</v>
      </c>
      <c r="X64" s="181">
        <v>-9</v>
      </c>
      <c r="Y64" s="181">
        <v>-70</v>
      </c>
      <c r="Z64" s="135">
        <v>-0.44303797468354428</v>
      </c>
      <c r="AA64" s="273">
        <v>604</v>
      </c>
      <c r="AB64" s="139">
        <v>3.496786892838534E-2</v>
      </c>
      <c r="AC64" s="136">
        <v>461</v>
      </c>
      <c r="AD64" s="139">
        <v>3.1622993551927561E-2</v>
      </c>
      <c r="AE64" s="139">
        <v>-0.23675496688741721</v>
      </c>
      <c r="AF64" s="136">
        <v>432</v>
      </c>
      <c r="AG64" s="139">
        <v>3.0188679245283019E-2</v>
      </c>
      <c r="AH64" s="139">
        <v>-6.2906724511930592E-2</v>
      </c>
      <c r="AI64" s="136">
        <v>-29</v>
      </c>
      <c r="AJ64" s="136">
        <v>-172</v>
      </c>
      <c r="AK64" s="202">
        <v>-0.28476821192052981</v>
      </c>
    </row>
    <row r="65" spans="2:38" x14ac:dyDescent="0.3">
      <c r="B65" s="436"/>
      <c r="C65" s="432" t="s">
        <v>7</v>
      </c>
      <c r="D65" s="437"/>
      <c r="E65" s="273">
        <v>224187</v>
      </c>
      <c r="F65" s="139">
        <v>1</v>
      </c>
      <c r="G65" s="136">
        <v>184951</v>
      </c>
      <c r="H65" s="139">
        <v>1</v>
      </c>
      <c r="I65" s="139">
        <v>-0.17501460834035873</v>
      </c>
      <c r="J65" s="136">
        <v>183194</v>
      </c>
      <c r="K65" s="139">
        <v>1</v>
      </c>
      <c r="L65" s="139">
        <v>-9.499813464106709E-3</v>
      </c>
      <c r="M65" s="136">
        <v>-1757</v>
      </c>
      <c r="N65" s="136">
        <v>-40993</v>
      </c>
      <c r="O65" s="202">
        <v>-0.18285181567173833</v>
      </c>
      <c r="P65" s="181">
        <v>113737</v>
      </c>
      <c r="Q65" s="135">
        <v>1</v>
      </c>
      <c r="R65" s="181">
        <v>87615</v>
      </c>
      <c r="S65" s="135">
        <v>1</v>
      </c>
      <c r="T65" s="135">
        <v>-0.22967020406727801</v>
      </c>
      <c r="U65" s="181">
        <v>88099</v>
      </c>
      <c r="V65" s="135">
        <v>1</v>
      </c>
      <c r="W65" s="135">
        <v>5.5241682360326425E-3</v>
      </c>
      <c r="X65" s="181">
        <v>484</v>
      </c>
      <c r="Y65" s="181">
        <v>-25638</v>
      </c>
      <c r="Z65" s="135">
        <v>-0.22541477267731697</v>
      </c>
      <c r="AA65" s="273">
        <v>110450</v>
      </c>
      <c r="AB65" s="139">
        <v>1</v>
      </c>
      <c r="AC65" s="136">
        <v>97336</v>
      </c>
      <c r="AD65" s="139">
        <v>1</v>
      </c>
      <c r="AE65" s="139">
        <v>-0.1187324581258488</v>
      </c>
      <c r="AF65" s="136">
        <v>95095</v>
      </c>
      <c r="AG65" s="139">
        <v>1</v>
      </c>
      <c r="AH65" s="139">
        <v>-2.3023341826251334E-2</v>
      </c>
      <c r="AI65" s="136">
        <v>-2241</v>
      </c>
      <c r="AJ65" s="136">
        <v>-15355</v>
      </c>
      <c r="AK65" s="202">
        <v>-0.13902218198279764</v>
      </c>
    </row>
    <row r="66" spans="2:38" x14ac:dyDescent="0.3">
      <c r="B66" s="432" t="s">
        <v>18</v>
      </c>
      <c r="C66" s="437"/>
      <c r="D66" s="437"/>
      <c r="E66" s="273">
        <v>1496451</v>
      </c>
      <c r="F66" s="139">
        <v>1</v>
      </c>
      <c r="G66" s="136">
        <v>1359472</v>
      </c>
      <c r="H66" s="139">
        <v>1</v>
      </c>
      <c r="I66" s="139">
        <v>-9.1535907289981427E-2</v>
      </c>
      <c r="J66" s="136">
        <v>1348190</v>
      </c>
      <c r="K66" s="139">
        <v>1</v>
      </c>
      <c r="L66" s="139">
        <v>-8.2988101262843218E-3</v>
      </c>
      <c r="M66" s="136">
        <v>-11282</v>
      </c>
      <c r="N66" s="136">
        <v>-148261</v>
      </c>
      <c r="O66" s="202">
        <v>-9.9075078301929034E-2</v>
      </c>
      <c r="P66" s="181">
        <v>928444</v>
      </c>
      <c r="Q66" s="135">
        <v>1</v>
      </c>
      <c r="R66" s="181">
        <v>832540</v>
      </c>
      <c r="S66" s="135">
        <v>1</v>
      </c>
      <c r="T66" s="135">
        <v>-0.10329540607726476</v>
      </c>
      <c r="U66" s="181">
        <v>851842</v>
      </c>
      <c r="V66" s="135">
        <v>1</v>
      </c>
      <c r="W66" s="135">
        <v>2.3184471616979365E-2</v>
      </c>
      <c r="X66" s="181">
        <v>19302</v>
      </c>
      <c r="Y66" s="181">
        <v>-76602</v>
      </c>
      <c r="Z66" s="135">
        <v>-8.2505783870648094E-2</v>
      </c>
      <c r="AA66" s="273">
        <v>568007</v>
      </c>
      <c r="AB66" s="139">
        <v>1</v>
      </c>
      <c r="AC66" s="136">
        <v>526932</v>
      </c>
      <c r="AD66" s="139">
        <v>1</v>
      </c>
      <c r="AE66" s="139">
        <v>-7.2314249648331802E-2</v>
      </c>
      <c r="AF66" s="136">
        <v>496348</v>
      </c>
      <c r="AG66" s="139">
        <v>1</v>
      </c>
      <c r="AH66" s="139">
        <v>-5.8041644842218729E-2</v>
      </c>
      <c r="AI66" s="136">
        <v>-30584</v>
      </c>
      <c r="AJ66" s="136">
        <v>-71659</v>
      </c>
      <c r="AK66" s="202">
        <v>-0.12615865649543051</v>
      </c>
    </row>
    <row r="67" spans="2:38" x14ac:dyDescent="0.3">
      <c r="C67" s="205"/>
      <c r="D67" s="177"/>
      <c r="E67" s="282"/>
      <c r="F67" s="283"/>
      <c r="G67" s="283"/>
      <c r="H67" s="283"/>
      <c r="I67" s="283"/>
      <c r="J67" s="283"/>
      <c r="K67" s="283"/>
      <c r="L67" s="283"/>
      <c r="M67" s="136"/>
      <c r="N67" s="136"/>
      <c r="O67" s="202"/>
      <c r="P67" s="179"/>
      <c r="Q67" s="179"/>
      <c r="R67" s="179"/>
      <c r="S67" s="179"/>
      <c r="T67" s="179"/>
      <c r="U67" s="179"/>
      <c r="V67" s="179"/>
      <c r="W67" s="179"/>
      <c r="AA67" s="282"/>
      <c r="AB67" s="283"/>
      <c r="AC67" s="283"/>
      <c r="AD67" s="283"/>
      <c r="AE67" s="283"/>
      <c r="AF67" s="283"/>
      <c r="AG67" s="283"/>
      <c r="AH67" s="283"/>
      <c r="AI67" s="136"/>
      <c r="AJ67" s="136"/>
      <c r="AK67" s="202"/>
    </row>
    <row r="68" spans="2:38" x14ac:dyDescent="0.3">
      <c r="C68" s="439" t="s">
        <v>311</v>
      </c>
      <c r="D68" s="439"/>
      <c r="E68" s="282"/>
      <c r="F68" s="283"/>
      <c r="G68" s="283"/>
      <c r="H68" s="283"/>
      <c r="I68" s="283"/>
      <c r="J68" s="283"/>
      <c r="K68" s="283"/>
      <c r="L68" s="283"/>
      <c r="M68" s="136"/>
      <c r="N68" s="136"/>
      <c r="O68" s="202"/>
      <c r="P68" s="179"/>
      <c r="Q68" s="179"/>
      <c r="R68" s="179"/>
      <c r="S68" s="179"/>
      <c r="T68" s="179"/>
      <c r="U68" s="179"/>
      <c r="V68" s="179"/>
      <c r="W68" s="179"/>
      <c r="AA68" s="282"/>
      <c r="AB68" s="283"/>
      <c r="AC68" s="283"/>
      <c r="AD68" s="283"/>
      <c r="AE68" s="283"/>
      <c r="AF68" s="283"/>
      <c r="AG68" s="283"/>
      <c r="AH68" s="283"/>
      <c r="AI68" s="136"/>
      <c r="AJ68" s="136"/>
      <c r="AK68" s="202"/>
    </row>
    <row r="69" spans="2:38" x14ac:dyDescent="0.3">
      <c r="C69" s="435" t="s">
        <v>194</v>
      </c>
      <c r="D69" s="177" t="s">
        <v>277</v>
      </c>
      <c r="E69" s="273">
        <v>222309</v>
      </c>
      <c r="F69" s="139">
        <v>0.33137813738145849</v>
      </c>
      <c r="G69" s="136">
        <v>215439</v>
      </c>
      <c r="H69" s="139">
        <v>0.32988704103241773</v>
      </c>
      <c r="I69" s="139">
        <v>-3.0902932404895889E-2</v>
      </c>
      <c r="J69" s="136">
        <v>200546</v>
      </c>
      <c r="K69" s="139">
        <v>0.31212947989833606</v>
      </c>
      <c r="L69" s="139">
        <v>-6.9128616452917069E-2</v>
      </c>
      <c r="M69" s="136">
        <v>-14893</v>
      </c>
      <c r="N69" s="136">
        <v>-21763</v>
      </c>
      <c r="O69" s="202">
        <v>-9.7895271896324479E-2</v>
      </c>
      <c r="P69" s="181">
        <v>154232</v>
      </c>
      <c r="Q69" s="135">
        <v>0.3101300184591626</v>
      </c>
      <c r="R69" s="181">
        <v>148311</v>
      </c>
      <c r="S69" s="135">
        <v>0.30921380454883779</v>
      </c>
      <c r="T69" s="135">
        <v>-3.8390217334924009E-2</v>
      </c>
      <c r="U69" s="181">
        <v>139331</v>
      </c>
      <c r="V69" s="135">
        <v>0.28925389928398082</v>
      </c>
      <c r="W69" s="135">
        <v>-6.0548442124994099E-2</v>
      </c>
      <c r="X69" s="181">
        <v>-8980</v>
      </c>
      <c r="Y69" s="181">
        <v>-14901</v>
      </c>
      <c r="Z69" s="135">
        <v>-9.6614191607448524E-2</v>
      </c>
      <c r="AA69" s="273">
        <v>68077</v>
      </c>
      <c r="AB69" s="139">
        <v>0.3922661165786987</v>
      </c>
      <c r="AC69" s="136">
        <v>67128</v>
      </c>
      <c r="AD69" s="139">
        <v>0.3870610620999827</v>
      </c>
      <c r="AE69" s="139">
        <v>-1.3940097242827975E-2</v>
      </c>
      <c r="AF69" s="136">
        <v>61215</v>
      </c>
      <c r="AG69" s="139">
        <v>0.3806476886915644</v>
      </c>
      <c r="AH69" s="139">
        <v>-8.8085448695030391E-2</v>
      </c>
      <c r="AI69" s="136">
        <v>-5913</v>
      </c>
      <c r="AJ69" s="136">
        <v>-6862</v>
      </c>
      <c r="AK69" s="202">
        <v>-0.10079762621737151</v>
      </c>
      <c r="AL69" s="135"/>
    </row>
    <row r="70" spans="2:38" x14ac:dyDescent="0.3">
      <c r="C70" s="436"/>
      <c r="D70" s="177" t="s">
        <v>278</v>
      </c>
      <c r="E70" s="273">
        <v>448553</v>
      </c>
      <c r="F70" s="139">
        <v>0.66862186261854151</v>
      </c>
      <c r="G70" s="136">
        <v>437630</v>
      </c>
      <c r="H70" s="139">
        <v>0.67011295896758227</v>
      </c>
      <c r="I70" s="139">
        <v>-2.43516373761852E-2</v>
      </c>
      <c r="J70" s="136">
        <v>441963</v>
      </c>
      <c r="K70" s="139">
        <v>0.68787052010166394</v>
      </c>
      <c r="L70" s="139">
        <v>9.901057971345658E-3</v>
      </c>
      <c r="M70" s="136">
        <v>4333</v>
      </c>
      <c r="N70" s="136">
        <v>-6590</v>
      </c>
      <c r="O70" s="202">
        <v>-1.469168637819834E-2</v>
      </c>
      <c r="P70" s="181">
        <v>343082</v>
      </c>
      <c r="Q70" s="135">
        <v>0.68986998154083734</v>
      </c>
      <c r="R70" s="181">
        <v>331328</v>
      </c>
      <c r="S70" s="135">
        <v>0.69078619545116227</v>
      </c>
      <c r="T70" s="135">
        <v>-3.426003112958418E-2</v>
      </c>
      <c r="U70" s="181">
        <v>342360</v>
      </c>
      <c r="V70" s="135">
        <v>0.71074610071601918</v>
      </c>
      <c r="W70" s="135">
        <v>3.3296310604597257E-2</v>
      </c>
      <c r="X70" s="181">
        <v>11032</v>
      </c>
      <c r="Y70" s="181">
        <v>-722</v>
      </c>
      <c r="Z70" s="135">
        <v>-2.10445316280073E-3</v>
      </c>
      <c r="AA70" s="273">
        <v>105471</v>
      </c>
      <c r="AB70" s="139">
        <v>0.6077338834213013</v>
      </c>
      <c r="AC70" s="136">
        <v>106302</v>
      </c>
      <c r="AD70" s="139">
        <v>0.6129389379000173</v>
      </c>
      <c r="AE70" s="139">
        <v>7.8789430269932022E-3</v>
      </c>
      <c r="AF70" s="136">
        <v>99603</v>
      </c>
      <c r="AG70" s="139">
        <v>0.6193523113084356</v>
      </c>
      <c r="AH70" s="139">
        <v>-6.3018569735282498E-2</v>
      </c>
      <c r="AI70" s="136">
        <v>-6699</v>
      </c>
      <c r="AJ70" s="136">
        <v>-5868</v>
      </c>
      <c r="AK70" s="202">
        <v>-5.5636146428876182E-2</v>
      </c>
      <c r="AL70" s="135"/>
    </row>
    <row r="71" spans="2:38" x14ac:dyDescent="0.3">
      <c r="C71" s="436"/>
      <c r="D71" s="177" t="s">
        <v>7</v>
      </c>
      <c r="E71" s="273">
        <v>670862</v>
      </c>
      <c r="F71" s="139">
        <v>1</v>
      </c>
      <c r="G71" s="136">
        <v>653069</v>
      </c>
      <c r="H71" s="139">
        <v>1</v>
      </c>
      <c r="I71" s="139">
        <v>-2.6522593320235755E-2</v>
      </c>
      <c r="J71" s="136">
        <v>642509</v>
      </c>
      <c r="K71" s="139">
        <v>1</v>
      </c>
      <c r="L71" s="139">
        <v>-1.6169807478229711E-2</v>
      </c>
      <c r="M71" s="136">
        <v>-10560</v>
      </c>
      <c r="N71" s="136">
        <v>-28353</v>
      </c>
      <c r="O71" s="202">
        <v>-4.2263535570653876E-2</v>
      </c>
      <c r="P71" s="181">
        <v>497314</v>
      </c>
      <c r="Q71" s="135">
        <v>1</v>
      </c>
      <c r="R71" s="181">
        <v>479639</v>
      </c>
      <c r="S71" s="135">
        <v>1</v>
      </c>
      <c r="T71" s="135">
        <v>-3.5540925853685998E-2</v>
      </c>
      <c r="U71" s="181">
        <v>481691</v>
      </c>
      <c r="V71" s="135">
        <v>1</v>
      </c>
      <c r="W71" s="135">
        <v>4.278217576135385E-3</v>
      </c>
      <c r="X71" s="181">
        <v>2052</v>
      </c>
      <c r="Y71" s="181">
        <v>-15623</v>
      </c>
      <c r="Z71" s="135">
        <v>-3.1414760091209977E-2</v>
      </c>
      <c r="AA71" s="273">
        <v>173548</v>
      </c>
      <c r="AB71" s="139">
        <v>1</v>
      </c>
      <c r="AC71" s="136">
        <v>173430</v>
      </c>
      <c r="AD71" s="139">
        <v>1</v>
      </c>
      <c r="AE71" s="139">
        <v>-6.7992716712379287E-4</v>
      </c>
      <c r="AF71" s="136">
        <v>160818</v>
      </c>
      <c r="AG71" s="139">
        <v>1</v>
      </c>
      <c r="AH71" s="139">
        <v>-7.2720982528974229E-2</v>
      </c>
      <c r="AI71" s="136">
        <v>-12612</v>
      </c>
      <c r="AJ71" s="136">
        <v>-12730</v>
      </c>
      <c r="AK71" s="202">
        <v>-7.3351464724456639E-2</v>
      </c>
      <c r="AL71" s="181"/>
    </row>
    <row r="72" spans="2:38" x14ac:dyDescent="0.3">
      <c r="C72" s="435" t="s">
        <v>193</v>
      </c>
      <c r="D72" s="177" t="s">
        <v>277</v>
      </c>
      <c r="E72" s="273">
        <v>69603</v>
      </c>
      <c r="F72" s="138">
        <v>0.11573456689535452</v>
      </c>
      <c r="G72" s="136">
        <v>63935</v>
      </c>
      <c r="H72" s="138">
        <v>0.12260955946088997</v>
      </c>
      <c r="I72" s="139">
        <v>-8.1433271554387024E-2</v>
      </c>
      <c r="J72" s="136">
        <v>60036</v>
      </c>
      <c r="K72" s="138">
        <v>0.1149034146042707</v>
      </c>
      <c r="L72" s="139">
        <v>-6.0983811683741299E-2</v>
      </c>
      <c r="M72" s="136">
        <v>-3899</v>
      </c>
      <c r="N72" s="136">
        <v>-9567</v>
      </c>
      <c r="O72" s="202">
        <v>-0.13745097194086461</v>
      </c>
      <c r="P72" s="181">
        <v>30906</v>
      </c>
      <c r="Q72" s="183">
        <v>9.7374548272961284E-2</v>
      </c>
      <c r="R72" s="181">
        <v>26831</v>
      </c>
      <c r="S72" s="183">
        <v>0.10113990184178584</v>
      </c>
      <c r="T72" s="135">
        <v>-0.13185142043616127</v>
      </c>
      <c r="U72" s="181">
        <v>27520</v>
      </c>
      <c r="V72" s="183">
        <v>9.7570660729227238E-2</v>
      </c>
      <c r="W72" s="135">
        <v>2.5679251611941411E-2</v>
      </c>
      <c r="X72" s="181">
        <v>689</v>
      </c>
      <c r="Y72" s="181">
        <v>-3386</v>
      </c>
      <c r="Z72" s="135">
        <v>-0.10955801462499191</v>
      </c>
      <c r="AA72" s="273">
        <v>38697</v>
      </c>
      <c r="AB72" s="138">
        <v>0.13625272438549482</v>
      </c>
      <c r="AC72" s="136">
        <v>37104</v>
      </c>
      <c r="AD72" s="138">
        <v>0.14484357799239556</v>
      </c>
      <c r="AE72" s="137"/>
      <c r="AF72" s="136">
        <v>32516</v>
      </c>
      <c r="AG72" s="138">
        <v>0.13523596421545589</v>
      </c>
      <c r="AH72" s="137"/>
      <c r="AI72" s="136">
        <v>-4588</v>
      </c>
      <c r="AJ72" s="136">
        <v>-6181</v>
      </c>
      <c r="AK72" s="202">
        <v>-0.15972814430059179</v>
      </c>
    </row>
    <row r="73" spans="2:38" x14ac:dyDescent="0.3">
      <c r="C73" s="436"/>
      <c r="D73" s="177" t="s">
        <v>278</v>
      </c>
      <c r="E73" s="273">
        <v>531799</v>
      </c>
      <c r="F73" s="138">
        <v>0.88426543310464545</v>
      </c>
      <c r="G73" s="136">
        <v>457517</v>
      </c>
      <c r="H73" s="138">
        <v>0.87739044053910997</v>
      </c>
      <c r="I73" s="139">
        <v>-0.13968059360773524</v>
      </c>
      <c r="J73" s="136">
        <v>462455</v>
      </c>
      <c r="K73" s="138">
        <v>0.88509658539572933</v>
      </c>
      <c r="L73" s="139">
        <v>1.079304157004002E-2</v>
      </c>
      <c r="M73" s="136">
        <v>4938</v>
      </c>
      <c r="N73" s="136">
        <v>-69344</v>
      </c>
      <c r="O73" s="202">
        <v>-0.13039513049103138</v>
      </c>
      <c r="P73" s="181">
        <v>286487</v>
      </c>
      <c r="Q73" s="183">
        <v>0.90262545172703867</v>
      </c>
      <c r="R73" s="181">
        <v>238455</v>
      </c>
      <c r="S73" s="183">
        <v>0.8988600981582141</v>
      </c>
      <c r="T73" s="135">
        <v>-0.16765856740445464</v>
      </c>
      <c r="U73" s="181">
        <v>254532</v>
      </c>
      <c r="V73" s="183">
        <v>0.90242933927077273</v>
      </c>
      <c r="W73" s="135">
        <v>6.7421526074102026E-2</v>
      </c>
      <c r="X73" s="181">
        <v>16077</v>
      </c>
      <c r="Y73" s="181">
        <v>-31955</v>
      </c>
      <c r="Z73" s="135">
        <v>-0.11154083780415865</v>
      </c>
      <c r="AA73" s="273">
        <v>245312</v>
      </c>
      <c r="AB73" s="138">
        <v>0.86374727561450515</v>
      </c>
      <c r="AC73" s="136">
        <v>219062</v>
      </c>
      <c r="AD73" s="138">
        <v>0.85515642200760444</v>
      </c>
      <c r="AE73" s="137"/>
      <c r="AF73" s="136">
        <v>207923</v>
      </c>
      <c r="AG73" s="138">
        <v>0.86476403578454408</v>
      </c>
      <c r="AH73" s="137"/>
      <c r="AI73" s="136">
        <v>-11139</v>
      </c>
      <c r="AJ73" s="136">
        <v>-37389</v>
      </c>
      <c r="AK73" s="202">
        <v>-0.15241406861466214</v>
      </c>
    </row>
    <row r="74" spans="2:38" x14ac:dyDescent="0.3">
      <c r="C74" s="436"/>
      <c r="D74" s="177" t="s">
        <v>7</v>
      </c>
      <c r="E74" s="273">
        <v>601402</v>
      </c>
      <c r="F74" s="138">
        <v>1</v>
      </c>
      <c r="G74" s="136">
        <v>521452</v>
      </c>
      <c r="H74" s="138">
        <v>1</v>
      </c>
      <c r="I74" s="139">
        <v>-0.13293936501707676</v>
      </c>
      <c r="J74" s="136">
        <v>522491</v>
      </c>
      <c r="K74" s="138">
        <v>1</v>
      </c>
      <c r="L74" s="139">
        <v>1.9925132131049456E-3</v>
      </c>
      <c r="M74" s="136">
        <v>1039</v>
      </c>
      <c r="N74" s="136">
        <v>-78911</v>
      </c>
      <c r="O74" s="202">
        <v>-0.13121173524531013</v>
      </c>
      <c r="P74" s="181">
        <v>317393</v>
      </c>
      <c r="Q74" s="183">
        <v>1</v>
      </c>
      <c r="R74" s="181">
        <v>265286</v>
      </c>
      <c r="S74" s="183">
        <v>1</v>
      </c>
      <c r="T74" s="135">
        <v>-0.16417186264347355</v>
      </c>
      <c r="U74" s="181">
        <v>282052</v>
      </c>
      <c r="V74" s="183">
        <v>1</v>
      </c>
      <c r="W74" s="135">
        <v>6.3199716532346226E-2</v>
      </c>
      <c r="X74" s="181">
        <v>16766</v>
      </c>
      <c r="Y74" s="181">
        <v>-35341</v>
      </c>
      <c r="Z74" s="135">
        <v>-0.11134776129278214</v>
      </c>
      <c r="AA74" s="273">
        <v>284009</v>
      </c>
      <c r="AB74" s="138">
        <v>1</v>
      </c>
      <c r="AC74" s="136">
        <v>256166</v>
      </c>
      <c r="AD74" s="138">
        <v>1</v>
      </c>
      <c r="AE74" s="137"/>
      <c r="AF74" s="136">
        <v>240439</v>
      </c>
      <c r="AG74" s="138">
        <v>1</v>
      </c>
      <c r="AH74" s="137"/>
      <c r="AI74" s="136">
        <v>-15727</v>
      </c>
      <c r="AJ74" s="136">
        <v>-43570</v>
      </c>
      <c r="AK74" s="202">
        <v>-0.15341063135323177</v>
      </c>
    </row>
    <row r="75" spans="2:38" x14ac:dyDescent="0.3">
      <c r="E75" s="284"/>
      <c r="F75" s="137"/>
      <c r="G75" s="285"/>
      <c r="H75" s="137"/>
      <c r="I75" s="137"/>
      <c r="J75" s="285"/>
      <c r="K75" s="137"/>
      <c r="L75" s="137"/>
      <c r="M75" s="136"/>
      <c r="N75" s="136"/>
      <c r="O75" s="202"/>
      <c r="AA75" s="286"/>
      <c r="AB75" s="137"/>
      <c r="AC75" s="137"/>
      <c r="AD75" s="137"/>
      <c r="AE75" s="137"/>
      <c r="AF75" s="137"/>
      <c r="AG75" s="137"/>
      <c r="AH75" s="137"/>
      <c r="AI75" s="136"/>
      <c r="AJ75" s="136"/>
      <c r="AK75" s="202"/>
    </row>
    <row r="76" spans="2:38" x14ac:dyDescent="0.3">
      <c r="C76" s="391" t="s">
        <v>327</v>
      </c>
      <c r="D76" s="438"/>
      <c r="E76" s="282"/>
      <c r="F76" s="283"/>
      <c r="G76" s="283"/>
      <c r="H76" s="283"/>
      <c r="I76" s="283"/>
      <c r="J76" s="283"/>
      <c r="K76" s="283"/>
      <c r="L76" s="283"/>
      <c r="M76" s="136"/>
      <c r="N76" s="136"/>
      <c r="O76" s="202"/>
      <c r="AA76" s="286"/>
      <c r="AB76" s="137"/>
      <c r="AC76" s="137"/>
      <c r="AD76" s="137"/>
      <c r="AE76" s="137"/>
      <c r="AF76" s="137"/>
      <c r="AG76" s="137"/>
      <c r="AH76" s="137"/>
      <c r="AI76" s="136"/>
      <c r="AJ76" s="136"/>
      <c r="AK76" s="202"/>
    </row>
    <row r="77" spans="2:38" x14ac:dyDescent="0.3">
      <c r="C77" s="435" t="s">
        <v>194</v>
      </c>
      <c r="D77" s="177" t="s">
        <v>54</v>
      </c>
      <c r="E77" s="273">
        <v>509998</v>
      </c>
      <c r="F77" s="139">
        <v>0.80289231282696338</v>
      </c>
      <c r="G77" s="136">
        <v>490104</v>
      </c>
      <c r="H77" s="139">
        <v>0.79143877259360818</v>
      </c>
      <c r="I77" s="139">
        <v>-3.9007996109788667E-2</v>
      </c>
      <c r="J77" s="136">
        <v>477221</v>
      </c>
      <c r="K77" s="139">
        <v>0.77365443226768693</v>
      </c>
      <c r="L77" s="139">
        <v>-2.6286257610629582E-2</v>
      </c>
      <c r="M77" s="136">
        <v>-12883</v>
      </c>
      <c r="N77" s="136">
        <v>-32777</v>
      </c>
      <c r="O77" s="202">
        <v>-6.42688794858019E-2</v>
      </c>
      <c r="P77" s="181">
        <v>419418</v>
      </c>
      <c r="Q77" s="135">
        <v>0.85847973325637228</v>
      </c>
      <c r="R77" s="181">
        <v>403187</v>
      </c>
      <c r="S77" s="135">
        <v>0.85502673105021965</v>
      </c>
      <c r="T77" s="135">
        <v>-3.8698863663457456E-2</v>
      </c>
      <c r="U77" s="181">
        <v>392617</v>
      </c>
      <c r="V77" s="135">
        <v>0.82651338447417833</v>
      </c>
      <c r="W77" s="135">
        <v>-2.6216123039681339E-2</v>
      </c>
      <c r="X77" s="181">
        <v>-10570</v>
      </c>
      <c r="Y77" s="181">
        <v>-26801</v>
      </c>
      <c r="Z77" s="135">
        <v>-6.3900452531841748E-2</v>
      </c>
      <c r="AA77" s="273">
        <v>90580</v>
      </c>
      <c r="AB77" s="139">
        <v>0.61769479412446637</v>
      </c>
      <c r="AC77" s="136">
        <v>86917</v>
      </c>
      <c r="AD77" s="139">
        <v>0.58843799929590812</v>
      </c>
      <c r="AE77" s="139">
        <v>-4.0439390593950096E-2</v>
      </c>
      <c r="AF77" s="136">
        <v>84604</v>
      </c>
      <c r="AG77" s="139">
        <v>0.59659267198826615</v>
      </c>
      <c r="AH77" s="139">
        <v>-2.6611594969913825E-2</v>
      </c>
      <c r="AI77" s="136">
        <v>-2313</v>
      </c>
      <c r="AJ77" s="136">
        <v>-5976</v>
      </c>
      <c r="AK77" s="202">
        <v>-6.5974828880547579E-2</v>
      </c>
    </row>
    <row r="78" spans="2:38" x14ac:dyDescent="0.3">
      <c r="C78" s="436"/>
      <c r="D78" s="177" t="s">
        <v>287</v>
      </c>
      <c r="E78" s="273">
        <v>125203</v>
      </c>
      <c r="F78" s="139">
        <v>0.19710768717303656</v>
      </c>
      <c r="G78" s="136">
        <v>129153</v>
      </c>
      <c r="H78" s="139">
        <v>0.20856122740639185</v>
      </c>
      <c r="I78" s="139">
        <v>3.1548764805955129E-2</v>
      </c>
      <c r="J78" s="136">
        <v>139619</v>
      </c>
      <c r="K78" s="139">
        <v>0.22634556773231307</v>
      </c>
      <c r="L78" s="139">
        <v>8.1035670870982485E-2</v>
      </c>
      <c r="M78" s="136">
        <v>10466</v>
      </c>
      <c r="N78" s="136">
        <v>14416</v>
      </c>
      <c r="O78" s="202">
        <v>0.11514101099813902</v>
      </c>
      <c r="P78" s="181">
        <v>69141</v>
      </c>
      <c r="Q78" s="135">
        <v>0.14152026674362769</v>
      </c>
      <c r="R78" s="181">
        <v>68362</v>
      </c>
      <c r="S78" s="135">
        <v>0.14497326894978041</v>
      </c>
      <c r="T78" s="135">
        <v>-1.1266831547128332E-2</v>
      </c>
      <c r="U78" s="181">
        <v>82411</v>
      </c>
      <c r="V78" s="135">
        <v>0.17348661552582165</v>
      </c>
      <c r="W78" s="135">
        <v>0.20550890845791522</v>
      </c>
      <c r="X78" s="181">
        <v>14049</v>
      </c>
      <c r="Y78" s="181">
        <v>13270</v>
      </c>
      <c r="Z78" s="135">
        <v>0.19192664265775733</v>
      </c>
      <c r="AA78" s="273">
        <v>56062</v>
      </c>
      <c r="AB78" s="139">
        <v>0.38230520587553363</v>
      </c>
      <c r="AC78" s="136">
        <v>60791</v>
      </c>
      <c r="AD78" s="139">
        <v>0.41156200070409188</v>
      </c>
      <c r="AE78" s="139">
        <v>8.4353037708251574E-2</v>
      </c>
      <c r="AF78" s="136">
        <v>57208</v>
      </c>
      <c r="AG78" s="139">
        <v>0.40340732801173385</v>
      </c>
      <c r="AH78" s="139">
        <v>-5.8939645671234227E-2</v>
      </c>
      <c r="AI78" s="136">
        <v>-3583</v>
      </c>
      <c r="AJ78" s="136">
        <v>1146</v>
      </c>
      <c r="AK78" s="202">
        <v>2.0441653883200742E-2</v>
      </c>
    </row>
    <row r="79" spans="2:38" x14ac:dyDescent="0.3">
      <c r="C79" s="436"/>
      <c r="D79" s="177" t="s">
        <v>7</v>
      </c>
      <c r="E79" s="273">
        <v>635201</v>
      </c>
      <c r="F79" s="139">
        <v>1</v>
      </c>
      <c r="G79" s="136">
        <v>619257</v>
      </c>
      <c r="H79" s="139">
        <v>1</v>
      </c>
      <c r="I79" s="139">
        <v>-2.5100716151265506E-2</v>
      </c>
      <c r="J79" s="136">
        <v>616840</v>
      </c>
      <c r="K79" s="139">
        <v>1</v>
      </c>
      <c r="L79" s="139">
        <v>-3.9030644788835651E-3</v>
      </c>
      <c r="M79" s="136">
        <v>-2417</v>
      </c>
      <c r="N79" s="136">
        <v>-18361</v>
      </c>
      <c r="O79" s="202">
        <v>-2.8905810916544528E-2</v>
      </c>
      <c r="P79" s="181">
        <v>488559</v>
      </c>
      <c r="Q79" s="135">
        <v>1</v>
      </c>
      <c r="R79" s="181">
        <v>471549</v>
      </c>
      <c r="S79" s="135">
        <v>1</v>
      </c>
      <c r="T79" s="135">
        <v>-3.4816675161034795E-2</v>
      </c>
      <c r="U79" s="181">
        <v>475028</v>
      </c>
      <c r="V79" s="135">
        <v>1</v>
      </c>
      <c r="W79" s="135">
        <v>7.3778122740160617E-3</v>
      </c>
      <c r="X79" s="181">
        <v>3479</v>
      </c>
      <c r="Y79" s="181">
        <v>-13531</v>
      </c>
      <c r="Z79" s="135">
        <v>-2.7695733780362251E-2</v>
      </c>
      <c r="AA79" s="273">
        <v>146642</v>
      </c>
      <c r="AB79" s="139">
        <v>1</v>
      </c>
      <c r="AC79" s="136">
        <v>147708</v>
      </c>
      <c r="AD79" s="139">
        <v>1</v>
      </c>
      <c r="AE79" s="139">
        <v>7.2694043998308804E-3</v>
      </c>
      <c r="AF79" s="136">
        <v>141812</v>
      </c>
      <c r="AG79" s="139">
        <v>1</v>
      </c>
      <c r="AH79" s="139">
        <v>-3.9916592195412569E-2</v>
      </c>
      <c r="AI79" s="136">
        <v>-5896</v>
      </c>
      <c r="AJ79" s="136">
        <v>-4830</v>
      </c>
      <c r="AK79" s="202">
        <v>-3.2937357646513274E-2</v>
      </c>
    </row>
    <row r="80" spans="2:38" x14ac:dyDescent="0.3">
      <c r="C80" s="435" t="s">
        <v>193</v>
      </c>
      <c r="D80" s="177" t="s">
        <v>54</v>
      </c>
      <c r="E80" s="273">
        <v>373856</v>
      </c>
      <c r="F80" s="138">
        <v>0.67674696025385972</v>
      </c>
      <c r="G80" s="136">
        <v>311085</v>
      </c>
      <c r="H80" s="138">
        <v>0.65179130777305427</v>
      </c>
      <c r="I80" s="139">
        <v>-0.1679015449798853</v>
      </c>
      <c r="J80" s="136">
        <v>311403</v>
      </c>
      <c r="K80" s="138">
        <v>0.64368322160968861</v>
      </c>
      <c r="L80" s="139">
        <v>1.0222286513332369E-3</v>
      </c>
      <c r="M80" s="136">
        <v>318</v>
      </c>
      <c r="N80" s="136">
        <v>-62453</v>
      </c>
      <c r="O80" s="202">
        <v>-0.16705095009843363</v>
      </c>
      <c r="P80" s="181">
        <v>216290</v>
      </c>
      <c r="Q80" s="183">
        <v>0.71059902686471055</v>
      </c>
      <c r="R80" s="181">
        <v>174779</v>
      </c>
      <c r="S80" s="183">
        <v>0.68798982849360146</v>
      </c>
      <c r="T80" s="135">
        <v>-0.19192288131675067</v>
      </c>
      <c r="U80" s="181">
        <v>182114</v>
      </c>
      <c r="V80" s="183">
        <v>0.67269496865800094</v>
      </c>
      <c r="W80" s="135">
        <v>4.1967284399155508E-2</v>
      </c>
      <c r="X80" s="181">
        <v>7335</v>
      </c>
      <c r="Y80" s="181">
        <v>-34176</v>
      </c>
      <c r="Z80" s="135">
        <v>-0.15801007906052059</v>
      </c>
      <c r="AA80" s="273">
        <v>157566</v>
      </c>
      <c r="AB80" s="138">
        <v>0.6352084626734501</v>
      </c>
      <c r="AC80" s="136">
        <v>136306</v>
      </c>
      <c r="AD80" s="138">
        <v>0.61059695207719256</v>
      </c>
      <c r="AE80" s="139">
        <v>-0.13492758590051154</v>
      </c>
      <c r="AF80" s="136">
        <v>129289</v>
      </c>
      <c r="AG80" s="138">
        <v>0.60681967520886138</v>
      </c>
      <c r="AH80" s="139">
        <v>-5.1479758778043519E-2</v>
      </c>
      <c r="AI80" s="136">
        <v>-7017</v>
      </c>
      <c r="AJ80" s="136">
        <v>-28277</v>
      </c>
      <c r="AK80" s="202">
        <v>-0.17946130510389297</v>
      </c>
    </row>
    <row r="81" spans="3:38" x14ac:dyDescent="0.3">
      <c r="C81" s="436"/>
      <c r="D81" s="177" t="s">
        <v>287</v>
      </c>
      <c r="E81" s="273">
        <v>178575</v>
      </c>
      <c r="F81" s="138">
        <v>0.32325303974614022</v>
      </c>
      <c r="G81" s="136">
        <v>166192</v>
      </c>
      <c r="H81" s="138">
        <v>0.34820869222694578</v>
      </c>
      <c r="I81" s="139">
        <v>-6.9343413131737364E-2</v>
      </c>
      <c r="J81" s="136">
        <v>172380</v>
      </c>
      <c r="K81" s="138">
        <v>0.35631677839031134</v>
      </c>
      <c r="L81" s="139">
        <v>3.7234042553191488E-2</v>
      </c>
      <c r="M81" s="136">
        <v>6188</v>
      </c>
      <c r="N81" s="136">
        <v>-6195</v>
      </c>
      <c r="O81" s="202">
        <v>-3.4691306173876522E-2</v>
      </c>
      <c r="P81" s="181">
        <v>88087</v>
      </c>
      <c r="Q81" s="183">
        <v>0.28940097313528945</v>
      </c>
      <c r="R81" s="181">
        <v>79264</v>
      </c>
      <c r="S81" s="183">
        <v>0.31201017150639854</v>
      </c>
      <c r="T81" s="135">
        <v>-0.10016233950526185</v>
      </c>
      <c r="U81" s="181">
        <v>88609</v>
      </c>
      <c r="V81" s="183">
        <v>0.32730503134199901</v>
      </c>
      <c r="W81" s="135">
        <v>0.11789715381509891</v>
      </c>
      <c r="X81" s="181">
        <v>9345</v>
      </c>
      <c r="Y81" s="181">
        <v>522</v>
      </c>
      <c r="Z81" s="135">
        <v>5.9259595627050533E-3</v>
      </c>
      <c r="AA81" s="273">
        <v>90488</v>
      </c>
      <c r="AB81" s="138">
        <v>0.36479153732654984</v>
      </c>
      <c r="AC81" s="136">
        <v>86928</v>
      </c>
      <c r="AD81" s="138">
        <v>0.38940304792280744</v>
      </c>
      <c r="AE81" s="139">
        <v>-3.9342233224294934E-2</v>
      </c>
      <c r="AF81" s="136">
        <v>83771</v>
      </c>
      <c r="AG81" s="138">
        <v>0.39318032479113862</v>
      </c>
      <c r="AH81" s="139">
        <v>-3.6317412111172467E-2</v>
      </c>
      <c r="AI81" s="136">
        <v>-3157</v>
      </c>
      <c r="AJ81" s="136">
        <v>-6717</v>
      </c>
      <c r="AK81" s="202">
        <v>-7.4230837238086822E-2</v>
      </c>
    </row>
    <row r="82" spans="3:38" x14ac:dyDescent="0.3">
      <c r="C82" s="436"/>
      <c r="D82" s="177" t="s">
        <v>7</v>
      </c>
      <c r="E82" s="273">
        <v>552431</v>
      </c>
      <c r="F82" s="138">
        <v>1</v>
      </c>
      <c r="G82" s="136">
        <v>477277</v>
      </c>
      <c r="H82" s="138">
        <v>1</v>
      </c>
      <c r="I82" s="139">
        <v>-0.13604232926827062</v>
      </c>
      <c r="J82" s="136">
        <v>483783</v>
      </c>
      <c r="K82" s="138">
        <v>1</v>
      </c>
      <c r="L82" s="139">
        <v>1.3631497013264833E-2</v>
      </c>
      <c r="M82" s="136">
        <v>6506</v>
      </c>
      <c r="N82" s="136">
        <v>-68648</v>
      </c>
      <c r="O82" s="202">
        <v>-0.12426529286010379</v>
      </c>
      <c r="P82" s="181">
        <v>304377</v>
      </c>
      <c r="Q82" s="183">
        <v>1</v>
      </c>
      <c r="R82" s="181">
        <v>254043</v>
      </c>
      <c r="S82" s="183">
        <v>1</v>
      </c>
      <c r="T82" s="135">
        <v>-0.16536729122108437</v>
      </c>
      <c r="U82" s="181">
        <v>270723</v>
      </c>
      <c r="V82" s="183">
        <v>1</v>
      </c>
      <c r="W82" s="135">
        <v>6.5658175978082448E-2</v>
      </c>
      <c r="X82" s="181">
        <v>16680</v>
      </c>
      <c r="Y82" s="181">
        <v>-33654</v>
      </c>
      <c r="Z82" s="135">
        <v>-0.11056682995101469</v>
      </c>
      <c r="AA82" s="273">
        <v>248054</v>
      </c>
      <c r="AB82" s="138">
        <v>1</v>
      </c>
      <c r="AC82" s="136">
        <v>223234</v>
      </c>
      <c r="AD82" s="138">
        <v>1</v>
      </c>
      <c r="AE82" s="139">
        <v>-0.10005885815185403</v>
      </c>
      <c r="AF82" s="136">
        <v>213060</v>
      </c>
      <c r="AG82" s="138">
        <v>1</v>
      </c>
      <c r="AH82" s="139">
        <v>-4.557549477230171E-2</v>
      </c>
      <c r="AI82" s="136">
        <v>-10174</v>
      </c>
      <c r="AJ82" s="136">
        <v>-34994</v>
      </c>
      <c r="AK82" s="202">
        <v>-0.14107412095753344</v>
      </c>
    </row>
    <row r="83" spans="3:38" x14ac:dyDescent="0.3">
      <c r="C83" s="435" t="s">
        <v>181</v>
      </c>
      <c r="D83" s="177" t="s">
        <v>54</v>
      </c>
      <c r="E83" s="273">
        <v>135154</v>
      </c>
      <c r="F83" s="139">
        <v>0.53670662891498322</v>
      </c>
      <c r="G83" s="136">
        <v>122152</v>
      </c>
      <c r="H83" s="139">
        <v>0.51601892531260563</v>
      </c>
      <c r="I83" s="139">
        <v>-9.6201370288707691E-2</v>
      </c>
      <c r="J83" s="136">
        <v>126779</v>
      </c>
      <c r="K83" s="139">
        <v>0.51294303285321252</v>
      </c>
      <c r="L83" s="139">
        <v>3.7879035955203352E-2</v>
      </c>
      <c r="M83" s="136">
        <v>4627</v>
      </c>
      <c r="N83" s="136">
        <v>-8375</v>
      </c>
      <c r="O83" s="202">
        <v>-6.1966349497610131E-2</v>
      </c>
      <c r="P83" s="181">
        <v>102461</v>
      </c>
      <c r="Q83" s="135">
        <v>0.58893755460523289</v>
      </c>
      <c r="R83" s="181">
        <v>90891</v>
      </c>
      <c r="S83" s="135">
        <v>0.57651834702356408</v>
      </c>
      <c r="T83" s="135">
        <v>-0.11292101384917189</v>
      </c>
      <c r="U83" s="181">
        <v>97857</v>
      </c>
      <c r="V83" s="135">
        <v>0.5663479680066672</v>
      </c>
      <c r="W83" s="135">
        <v>7.6641251609070205E-2</v>
      </c>
      <c r="X83" s="181">
        <v>6966</v>
      </c>
      <c r="Y83" s="181">
        <v>-4604</v>
      </c>
      <c r="Z83" s="135">
        <v>-4.4934170074467358E-2</v>
      </c>
      <c r="AA83" s="273">
        <v>32693</v>
      </c>
      <c r="AB83" s="139">
        <v>0.41997559252360461</v>
      </c>
      <c r="AC83" s="136">
        <v>31261</v>
      </c>
      <c r="AD83" s="139">
        <v>0.39538354518434199</v>
      </c>
      <c r="AE83" s="139">
        <v>-4.3801425381580154E-2</v>
      </c>
      <c r="AF83" s="136">
        <v>28922</v>
      </c>
      <c r="AG83" s="139">
        <v>0.38887245542797216</v>
      </c>
      <c r="AH83" s="139">
        <v>-7.4821662774703299E-2</v>
      </c>
      <c r="AI83" s="136">
        <v>-2339</v>
      </c>
      <c r="AJ83" s="136">
        <v>-3771</v>
      </c>
      <c r="AK83" s="202">
        <v>-0.11534579267733154</v>
      </c>
    </row>
    <row r="84" spans="3:38" x14ac:dyDescent="0.3">
      <c r="C84" s="436"/>
      <c r="D84" s="177" t="s">
        <v>287</v>
      </c>
      <c r="E84" s="273">
        <v>116667</v>
      </c>
      <c r="F84" s="139">
        <v>0.46329337108501673</v>
      </c>
      <c r="G84" s="136">
        <v>114568</v>
      </c>
      <c r="H84" s="139">
        <v>0.48398107468739437</v>
      </c>
      <c r="I84" s="139">
        <v>-1.7991377167493806E-2</v>
      </c>
      <c r="J84" s="136">
        <v>120381</v>
      </c>
      <c r="K84" s="139">
        <v>0.48705696714678748</v>
      </c>
      <c r="L84" s="139">
        <v>5.0738426087563716E-2</v>
      </c>
      <c r="M84" s="136">
        <v>5813</v>
      </c>
      <c r="N84" s="136">
        <v>3714</v>
      </c>
      <c r="O84" s="202">
        <v>3.1834194759443546E-2</v>
      </c>
      <c r="P84" s="181">
        <v>71515</v>
      </c>
      <c r="Q84" s="135">
        <v>0.41106244539476711</v>
      </c>
      <c r="R84" s="181">
        <v>66764</v>
      </c>
      <c r="S84" s="135">
        <v>0.42348165297643586</v>
      </c>
      <c r="T84" s="135">
        <v>-6.6433615325456191E-2</v>
      </c>
      <c r="U84" s="181">
        <v>74929</v>
      </c>
      <c r="V84" s="135">
        <v>0.4336520319933328</v>
      </c>
      <c r="W84" s="135">
        <v>0.12229644718710682</v>
      </c>
      <c r="X84" s="181">
        <v>8165</v>
      </c>
      <c r="Y84" s="181">
        <v>3414</v>
      </c>
      <c r="Z84" s="135">
        <v>4.7738236733552403E-2</v>
      </c>
      <c r="AA84" s="273">
        <v>45152</v>
      </c>
      <c r="AB84" s="139">
        <v>0.58002440747639539</v>
      </c>
      <c r="AC84" s="136">
        <v>47804</v>
      </c>
      <c r="AD84" s="139">
        <v>0.60461645481565796</v>
      </c>
      <c r="AE84" s="139">
        <v>5.8734939759036146E-2</v>
      </c>
      <c r="AF84" s="136">
        <v>45452</v>
      </c>
      <c r="AG84" s="139">
        <v>0.61112754457202789</v>
      </c>
      <c r="AH84" s="139">
        <v>-4.9200903690067778E-2</v>
      </c>
      <c r="AI84" s="136">
        <v>-2352</v>
      </c>
      <c r="AJ84" s="136">
        <v>300</v>
      </c>
      <c r="AK84" s="202">
        <v>6.6442239546420975E-3</v>
      </c>
    </row>
    <row r="85" spans="3:38" x14ac:dyDescent="0.3">
      <c r="C85" s="436"/>
      <c r="D85" s="177" t="s">
        <v>7</v>
      </c>
      <c r="E85" s="273">
        <v>251821</v>
      </c>
      <c r="F85" s="139">
        <v>1</v>
      </c>
      <c r="G85" s="136">
        <v>236720</v>
      </c>
      <c r="H85" s="139">
        <v>1</v>
      </c>
      <c r="I85" s="139">
        <v>-5.9967198923044543E-2</v>
      </c>
      <c r="J85" s="136">
        <v>247160</v>
      </c>
      <c r="K85" s="139">
        <v>1</v>
      </c>
      <c r="L85" s="139">
        <v>4.4102737411287597E-2</v>
      </c>
      <c r="M85" s="136">
        <v>10440</v>
      </c>
      <c r="N85" s="136">
        <v>-4661</v>
      </c>
      <c r="O85" s="202">
        <v>-1.8509179139150428E-2</v>
      </c>
      <c r="P85" s="181">
        <v>173976</v>
      </c>
      <c r="Q85" s="135">
        <v>1</v>
      </c>
      <c r="R85" s="181">
        <v>157655</v>
      </c>
      <c r="S85" s="135">
        <v>1</v>
      </c>
      <c r="T85" s="135">
        <v>-9.3811790131972231E-2</v>
      </c>
      <c r="U85" s="181">
        <v>172786</v>
      </c>
      <c r="V85" s="135">
        <v>1</v>
      </c>
      <c r="W85" s="135">
        <v>9.5975389299419622E-2</v>
      </c>
      <c r="X85" s="181">
        <v>15131</v>
      </c>
      <c r="Y85" s="181">
        <v>-1190</v>
      </c>
      <c r="Z85" s="135">
        <v>-6.8400239113440937E-3</v>
      </c>
      <c r="AA85" s="273">
        <v>77845</v>
      </c>
      <c r="AB85" s="139">
        <v>1</v>
      </c>
      <c r="AC85" s="136">
        <v>79065</v>
      </c>
      <c r="AD85" s="139">
        <v>1</v>
      </c>
      <c r="AE85" s="139">
        <v>1.5672169053889139E-2</v>
      </c>
      <c r="AF85" s="136">
        <v>74374</v>
      </c>
      <c r="AG85" s="139">
        <v>1</v>
      </c>
      <c r="AH85" s="139">
        <v>-5.9330930247264907E-2</v>
      </c>
      <c r="AI85" s="136">
        <v>-4691</v>
      </c>
      <c r="AJ85" s="136">
        <v>-3471</v>
      </c>
      <c r="AK85" s="202">
        <v>-4.4588605562335411E-2</v>
      </c>
    </row>
    <row r="86" spans="3:38" x14ac:dyDescent="0.3">
      <c r="C86" s="435" t="s">
        <v>180</v>
      </c>
      <c r="D86" s="177" t="s">
        <v>54</v>
      </c>
      <c r="E86" s="273">
        <v>238702</v>
      </c>
      <c r="F86" s="139">
        <v>0.79405874721399816</v>
      </c>
      <c r="G86" s="136">
        <v>188933</v>
      </c>
      <c r="H86" s="139">
        <v>0.78539805534654983</v>
      </c>
      <c r="I86" s="139">
        <v>-0.20849846251811882</v>
      </c>
      <c r="J86" s="136">
        <v>184624</v>
      </c>
      <c r="K86" s="139">
        <v>0.78024536921601029</v>
      </c>
      <c r="L86" s="139">
        <v>-2.2807026829616849E-2</v>
      </c>
      <c r="M86" s="136">
        <v>-4309</v>
      </c>
      <c r="N86" s="136">
        <v>-54078</v>
      </c>
      <c r="O86" s="202">
        <v>-0.22655025931915107</v>
      </c>
      <c r="P86" s="181">
        <v>113829</v>
      </c>
      <c r="Q86" s="135">
        <v>0.87291508500701687</v>
      </c>
      <c r="R86" s="181">
        <v>83888</v>
      </c>
      <c r="S86" s="135">
        <v>0.8703158069469229</v>
      </c>
      <c r="T86" s="135">
        <v>-0.26303490323204104</v>
      </c>
      <c r="U86" s="181">
        <v>84257</v>
      </c>
      <c r="V86" s="135">
        <v>0.86031836793040428</v>
      </c>
      <c r="W86" s="135">
        <v>4.3987221056646956E-3</v>
      </c>
      <c r="X86" s="181">
        <v>369</v>
      </c>
      <c r="Y86" s="181">
        <v>-29572</v>
      </c>
      <c r="Z86" s="135">
        <v>-0.2597931985697845</v>
      </c>
      <c r="AA86" s="273">
        <v>124873</v>
      </c>
      <c r="AB86" s="139">
        <v>0.73364510689799012</v>
      </c>
      <c r="AC86" s="136">
        <v>105045</v>
      </c>
      <c r="AD86" s="139">
        <v>0.72862404539117287</v>
      </c>
      <c r="AE86" s="139">
        <v>-0.15878532589110536</v>
      </c>
      <c r="AF86" s="136">
        <v>100367</v>
      </c>
      <c r="AG86" s="139">
        <v>0.72369958034697091</v>
      </c>
      <c r="AH86" s="139">
        <v>-4.4533295254414774E-2</v>
      </c>
      <c r="AI86" s="136">
        <v>-4678</v>
      </c>
      <c r="AJ86" s="136">
        <v>-24506</v>
      </c>
      <c r="AK86" s="202">
        <v>-0.19624738734554306</v>
      </c>
    </row>
    <row r="87" spans="3:38" x14ac:dyDescent="0.3">
      <c r="C87" s="436"/>
      <c r="D87" s="177" t="s">
        <v>287</v>
      </c>
      <c r="E87" s="273">
        <v>61908</v>
      </c>
      <c r="F87" s="139">
        <v>0.20594125278600178</v>
      </c>
      <c r="G87" s="136">
        <v>51624</v>
      </c>
      <c r="H87" s="139">
        <v>0.21460194465345012</v>
      </c>
      <c r="I87" s="139">
        <v>-0.16611746462492732</v>
      </c>
      <c r="J87" s="136">
        <v>51999</v>
      </c>
      <c r="K87" s="139">
        <v>0.21975463078398971</v>
      </c>
      <c r="L87" s="139">
        <v>7.2640632264063228E-3</v>
      </c>
      <c r="M87" s="136">
        <v>375</v>
      </c>
      <c r="N87" s="136">
        <v>-9909</v>
      </c>
      <c r="O87" s="202">
        <v>-0.16006008916456677</v>
      </c>
      <c r="P87" s="181">
        <v>16572</v>
      </c>
      <c r="Q87" s="135">
        <v>0.12708491499298319</v>
      </c>
      <c r="R87" s="181">
        <v>12500</v>
      </c>
      <c r="S87" s="135">
        <v>0.12968419305307716</v>
      </c>
      <c r="T87" s="135">
        <v>-0.24571566497706976</v>
      </c>
      <c r="U87" s="181">
        <v>13680</v>
      </c>
      <c r="V87" s="135">
        <v>0.13968163206959577</v>
      </c>
      <c r="W87" s="135">
        <v>9.4399999999999998E-2</v>
      </c>
      <c r="X87" s="181">
        <v>1180</v>
      </c>
      <c r="Y87" s="181">
        <v>-2892</v>
      </c>
      <c r="Z87" s="135">
        <v>-0.17451122375090514</v>
      </c>
      <c r="AA87" s="273">
        <v>45336</v>
      </c>
      <c r="AB87" s="139">
        <v>0.26635489310200988</v>
      </c>
      <c r="AC87" s="136">
        <v>39124</v>
      </c>
      <c r="AD87" s="139">
        <v>0.27137595460882713</v>
      </c>
      <c r="AE87" s="139">
        <v>-0.137021351685195</v>
      </c>
      <c r="AF87" s="136">
        <v>38319</v>
      </c>
      <c r="AG87" s="139">
        <v>0.27630041965302915</v>
      </c>
      <c r="AH87" s="139">
        <v>-2.0575605766281566E-2</v>
      </c>
      <c r="AI87" s="136">
        <v>-805</v>
      </c>
      <c r="AJ87" s="136">
        <v>-7017</v>
      </c>
      <c r="AK87" s="202">
        <v>-0.15477766013763897</v>
      </c>
    </row>
    <row r="88" spans="3:38" x14ac:dyDescent="0.3">
      <c r="C88" s="436"/>
      <c r="D88" s="177" t="s">
        <v>7</v>
      </c>
      <c r="E88" s="273">
        <v>300610</v>
      </c>
      <c r="F88" s="139">
        <v>1</v>
      </c>
      <c r="G88" s="136">
        <v>240557</v>
      </c>
      <c r="H88" s="139">
        <v>1</v>
      </c>
      <c r="I88" s="139">
        <v>-0.19977046671767407</v>
      </c>
      <c r="J88" s="136">
        <v>236623</v>
      </c>
      <c r="K88" s="139">
        <v>1</v>
      </c>
      <c r="L88" s="139">
        <v>-1.6353712425745251E-2</v>
      </c>
      <c r="M88" s="136">
        <v>-3934</v>
      </c>
      <c r="N88" s="136">
        <v>-63987</v>
      </c>
      <c r="O88" s="202">
        <v>-0.21285719037956155</v>
      </c>
      <c r="P88" s="181">
        <v>130401</v>
      </c>
      <c r="Q88" s="135">
        <v>1</v>
      </c>
      <c r="R88" s="181">
        <v>96388</v>
      </c>
      <c r="S88" s="135">
        <v>1</v>
      </c>
      <c r="T88" s="135">
        <v>-0.26083388931066481</v>
      </c>
      <c r="U88" s="181">
        <v>97937</v>
      </c>
      <c r="V88" s="135">
        <v>1</v>
      </c>
      <c r="W88" s="135">
        <v>1.6070465203137319E-2</v>
      </c>
      <c r="X88" s="181">
        <v>1549</v>
      </c>
      <c r="Y88" s="181">
        <v>-32464</v>
      </c>
      <c r="Z88" s="135">
        <v>-0.24895514604949348</v>
      </c>
      <c r="AA88" s="273">
        <v>170209</v>
      </c>
      <c r="AB88" s="139">
        <v>1</v>
      </c>
      <c r="AC88" s="136">
        <v>144169</v>
      </c>
      <c r="AD88" s="139">
        <v>1</v>
      </c>
      <c r="AE88" s="139">
        <v>-0.15298838486801519</v>
      </c>
      <c r="AF88" s="136">
        <v>138686</v>
      </c>
      <c r="AG88" s="139">
        <v>1</v>
      </c>
      <c r="AH88" s="139">
        <v>-3.8031754399350762E-2</v>
      </c>
      <c r="AI88" s="136">
        <v>-5483</v>
      </c>
      <c r="AJ88" s="136">
        <v>-31523</v>
      </c>
      <c r="AK88" s="202">
        <v>-0.18520172258811227</v>
      </c>
    </row>
    <row r="89" spans="3:38" x14ac:dyDescent="0.3">
      <c r="C89" s="435" t="s">
        <v>195</v>
      </c>
      <c r="D89" s="177" t="s">
        <v>54</v>
      </c>
      <c r="E89" s="273">
        <v>152742</v>
      </c>
      <c r="F89" s="139">
        <v>0.74391443683579939</v>
      </c>
      <c r="G89" s="136">
        <v>122599</v>
      </c>
      <c r="H89" s="139">
        <v>0.72540353119378964</v>
      </c>
      <c r="I89" s="139">
        <v>-0.1973458511738749</v>
      </c>
      <c r="J89" s="136">
        <v>122130</v>
      </c>
      <c r="K89" s="139">
        <v>0.72828212956778937</v>
      </c>
      <c r="L89" s="139">
        <v>-3.8254798163117154E-3</v>
      </c>
      <c r="M89" s="136">
        <v>-469</v>
      </c>
      <c r="N89" s="136">
        <v>-30612</v>
      </c>
      <c r="O89" s="202">
        <v>-0.20041638841968809</v>
      </c>
      <c r="P89" s="181">
        <v>87666</v>
      </c>
      <c r="Q89" s="135">
        <v>0.79319236719958741</v>
      </c>
      <c r="R89" s="181">
        <v>65082</v>
      </c>
      <c r="S89" s="135">
        <v>0.76672596397394055</v>
      </c>
      <c r="T89" s="135">
        <v>-0.25761412634316611</v>
      </c>
      <c r="U89" s="181">
        <v>66436</v>
      </c>
      <c r="V89" s="135">
        <v>0.77852254617043215</v>
      </c>
      <c r="W89" s="135">
        <v>2.0804523524169508E-2</v>
      </c>
      <c r="X89" s="181">
        <v>1354</v>
      </c>
      <c r="Y89" s="181">
        <v>-21230</v>
      </c>
      <c r="Z89" s="135">
        <v>-0.24216914197066136</v>
      </c>
      <c r="AA89" s="273">
        <v>65076</v>
      </c>
      <c r="AB89" s="139">
        <v>0.6864629373727571</v>
      </c>
      <c r="AC89" s="136">
        <v>57517</v>
      </c>
      <c r="AD89" s="139">
        <v>0.68370876671619618</v>
      </c>
      <c r="AE89" s="139">
        <v>-0.1161564939455406</v>
      </c>
      <c r="AF89" s="136">
        <v>55694</v>
      </c>
      <c r="AG89" s="139">
        <v>0.67622632345798928</v>
      </c>
      <c r="AH89" s="139">
        <v>-3.169497713719422E-2</v>
      </c>
      <c r="AI89" s="136">
        <v>-1823</v>
      </c>
      <c r="AJ89" s="136">
        <v>-9382</v>
      </c>
      <c r="AK89" s="202">
        <v>-0.14416989366279429</v>
      </c>
    </row>
    <row r="90" spans="3:38" x14ac:dyDescent="0.3">
      <c r="C90" s="436"/>
      <c r="D90" s="177" t="s">
        <v>287</v>
      </c>
      <c r="E90" s="273">
        <v>52580</v>
      </c>
      <c r="F90" s="139">
        <v>0.25608556316420061</v>
      </c>
      <c r="G90" s="136">
        <v>46409</v>
      </c>
      <c r="H90" s="139">
        <v>0.27459646880621036</v>
      </c>
      <c r="I90" s="139">
        <v>-0.11736401673640168</v>
      </c>
      <c r="J90" s="136">
        <v>45566</v>
      </c>
      <c r="K90" s="139">
        <v>0.27171787043221068</v>
      </c>
      <c r="L90" s="139">
        <v>-1.8164580146092353E-2</v>
      </c>
      <c r="M90" s="136">
        <v>-843</v>
      </c>
      <c r="N90" s="136">
        <v>-7014</v>
      </c>
      <c r="O90" s="202">
        <v>-0.13339672879421832</v>
      </c>
      <c r="P90" s="181">
        <v>22857</v>
      </c>
      <c r="Q90" s="135">
        <v>0.20680763280041259</v>
      </c>
      <c r="R90" s="181">
        <v>19801</v>
      </c>
      <c r="S90" s="135">
        <v>0.23327403602605939</v>
      </c>
      <c r="T90" s="135">
        <v>-0.1337008356302227</v>
      </c>
      <c r="U90" s="181">
        <v>18900</v>
      </c>
      <c r="V90" s="135">
        <v>0.22147745382956782</v>
      </c>
      <c r="W90" s="135">
        <v>-4.5502752386243121E-2</v>
      </c>
      <c r="X90" s="181">
        <v>-901</v>
      </c>
      <c r="Y90" s="181">
        <v>-3957</v>
      </c>
      <c r="Z90" s="135">
        <v>-0.17311983199894998</v>
      </c>
      <c r="AA90" s="273">
        <v>29723</v>
      </c>
      <c r="AB90" s="139">
        <v>0.3135370626272429</v>
      </c>
      <c r="AC90" s="136">
        <v>26608</v>
      </c>
      <c r="AD90" s="139">
        <v>0.31629123328380387</v>
      </c>
      <c r="AE90" s="139">
        <v>-0.10480099586179054</v>
      </c>
      <c r="AF90" s="136">
        <v>26666</v>
      </c>
      <c r="AG90" s="139">
        <v>0.32377367654201067</v>
      </c>
      <c r="AH90" s="139">
        <v>2.1797955502104631E-3</v>
      </c>
      <c r="AI90" s="136">
        <v>58</v>
      </c>
      <c r="AJ90" s="136">
        <v>-3057</v>
      </c>
      <c r="AK90" s="202">
        <v>-0.10284964505601722</v>
      </c>
    </row>
    <row r="91" spans="3:38" x14ac:dyDescent="0.3">
      <c r="C91" s="436"/>
      <c r="D91" s="177" t="s">
        <v>7</v>
      </c>
      <c r="E91" s="273">
        <v>205322</v>
      </c>
      <c r="F91" s="139">
        <v>1</v>
      </c>
      <c r="G91" s="136">
        <v>169008</v>
      </c>
      <c r="H91" s="139">
        <v>1</v>
      </c>
      <c r="I91" s="139">
        <v>-0.17686365805904872</v>
      </c>
      <c r="J91" s="136">
        <v>167696</v>
      </c>
      <c r="K91" s="139">
        <v>1</v>
      </c>
      <c r="L91" s="139">
        <v>-7.7629461327274451E-3</v>
      </c>
      <c r="M91" s="136">
        <v>-1312</v>
      </c>
      <c r="N91" s="136">
        <v>-37626</v>
      </c>
      <c r="O91" s="202">
        <v>-0.18325362114142663</v>
      </c>
      <c r="P91" s="181">
        <v>110523</v>
      </c>
      <c r="Q91" s="135">
        <v>1</v>
      </c>
      <c r="R91" s="181">
        <v>84883</v>
      </c>
      <c r="S91" s="135">
        <v>1</v>
      </c>
      <c r="T91" s="135">
        <v>-0.23198791201831293</v>
      </c>
      <c r="U91" s="181">
        <v>85336</v>
      </c>
      <c r="V91" s="135">
        <v>1</v>
      </c>
      <c r="W91" s="135">
        <v>5.3367576546540533E-3</v>
      </c>
      <c r="X91" s="181">
        <v>453</v>
      </c>
      <c r="Y91" s="181">
        <v>-25187</v>
      </c>
      <c r="Z91" s="135">
        <v>-0.22788921762890982</v>
      </c>
      <c r="AA91" s="273">
        <v>94799</v>
      </c>
      <c r="AB91" s="139">
        <v>1</v>
      </c>
      <c r="AC91" s="136">
        <v>84125</v>
      </c>
      <c r="AD91" s="139">
        <v>1</v>
      </c>
      <c r="AE91" s="139">
        <v>-0.11259612443169231</v>
      </c>
      <c r="AF91" s="136">
        <v>82360</v>
      </c>
      <c r="AG91" s="139">
        <v>1</v>
      </c>
      <c r="AH91" s="139">
        <v>-2.0980683506686477E-2</v>
      </c>
      <c r="AI91" s="136">
        <v>-1765</v>
      </c>
      <c r="AJ91" s="136">
        <v>-12439</v>
      </c>
      <c r="AK91" s="202">
        <v>-0.13121446428759798</v>
      </c>
    </row>
    <row r="92" spans="3:38" x14ac:dyDescent="0.3">
      <c r="C92" s="432" t="s">
        <v>291</v>
      </c>
      <c r="D92" s="437"/>
      <c r="E92" s="273">
        <v>1392954</v>
      </c>
      <c r="F92" s="139">
        <v>1</v>
      </c>
      <c r="G92" s="136">
        <v>1265542</v>
      </c>
      <c r="H92" s="139">
        <v>1</v>
      </c>
      <c r="I92" s="139">
        <v>-9.1468921443206314E-2</v>
      </c>
      <c r="J92" s="136">
        <v>1268319</v>
      </c>
      <c r="K92" s="139">
        <v>1</v>
      </c>
      <c r="L92" s="139">
        <v>2.1943167433400076E-3</v>
      </c>
      <c r="M92" s="136">
        <v>2777</v>
      </c>
      <c r="N92" s="136">
        <v>-124635</v>
      </c>
      <c r="O92" s="202">
        <v>-8.9475316485684381E-2</v>
      </c>
      <c r="P92" s="181">
        <v>903459</v>
      </c>
      <c r="Q92" s="135">
        <v>1</v>
      </c>
      <c r="R92" s="181">
        <v>810475</v>
      </c>
      <c r="S92" s="135">
        <v>1</v>
      </c>
      <c r="T92" s="135">
        <v>-0.10291999969008002</v>
      </c>
      <c r="U92" s="181">
        <v>831087</v>
      </c>
      <c r="V92" s="135">
        <v>1</v>
      </c>
      <c r="W92" s="135">
        <v>2.5431999753231131E-2</v>
      </c>
      <c r="X92" s="181">
        <v>20612</v>
      </c>
      <c r="Y92" s="181">
        <v>-72372</v>
      </c>
      <c r="Z92" s="135">
        <v>-8.0105461343569551E-2</v>
      </c>
      <c r="AA92" s="273">
        <v>489495</v>
      </c>
      <c r="AB92" s="139">
        <v>1</v>
      </c>
      <c r="AC92" s="136">
        <v>455067</v>
      </c>
      <c r="AD92" s="139">
        <v>1</v>
      </c>
      <c r="AE92" s="139">
        <v>-7.0333711273863883E-2</v>
      </c>
      <c r="AF92" s="136">
        <v>437232</v>
      </c>
      <c r="AG92" s="139">
        <v>1</v>
      </c>
      <c r="AH92" s="139">
        <v>-3.9192031063557675E-2</v>
      </c>
      <c r="AI92" s="136">
        <v>-17835</v>
      </c>
      <c r="AJ92" s="136">
        <v>-52263</v>
      </c>
      <c r="AK92" s="202">
        <v>-0.10676922134036099</v>
      </c>
    </row>
    <row r="93" spans="3:38" x14ac:dyDescent="0.3">
      <c r="E93" s="286"/>
      <c r="F93" s="137"/>
      <c r="G93" s="137"/>
      <c r="H93" s="137"/>
      <c r="I93" s="137"/>
      <c r="J93" s="137"/>
      <c r="K93" s="137"/>
      <c r="L93" s="137"/>
      <c r="M93" s="136"/>
      <c r="N93" s="136"/>
      <c r="O93" s="202"/>
      <c r="AA93" s="286"/>
      <c r="AB93" s="137"/>
      <c r="AC93" s="137"/>
      <c r="AD93" s="137"/>
      <c r="AE93" s="137"/>
      <c r="AF93" s="137"/>
      <c r="AG93" s="137"/>
      <c r="AH93" s="137"/>
      <c r="AI93" s="136"/>
      <c r="AJ93" s="136"/>
      <c r="AK93" s="202"/>
    </row>
    <row r="94" spans="3:38" x14ac:dyDescent="0.3">
      <c r="C94" s="440" t="s">
        <v>288</v>
      </c>
      <c r="D94" s="440"/>
      <c r="E94" s="286"/>
      <c r="F94" s="137"/>
      <c r="G94" s="137"/>
      <c r="H94" s="137"/>
      <c r="I94" s="137"/>
      <c r="J94" s="137"/>
      <c r="K94" s="137"/>
      <c r="L94" s="137"/>
      <c r="M94" s="136"/>
      <c r="N94" s="136"/>
      <c r="O94" s="202"/>
      <c r="AA94" s="286"/>
      <c r="AB94" s="137"/>
      <c r="AC94" s="137"/>
      <c r="AD94" s="137"/>
      <c r="AE94" s="137"/>
      <c r="AF94" s="137"/>
      <c r="AG94" s="137"/>
      <c r="AH94" s="137"/>
      <c r="AI94" s="136"/>
      <c r="AJ94" s="136"/>
      <c r="AK94" s="202"/>
    </row>
    <row r="95" spans="3:38" x14ac:dyDescent="0.3">
      <c r="C95" s="435" t="s">
        <v>194</v>
      </c>
      <c r="D95" s="177" t="s">
        <v>28</v>
      </c>
      <c r="E95" s="273">
        <v>272293</v>
      </c>
      <c r="F95" s="139">
        <v>0.40588526403343755</v>
      </c>
      <c r="G95" s="136">
        <v>256971</v>
      </c>
      <c r="H95" s="139">
        <v>0.39348215885304616</v>
      </c>
      <c r="I95" s="139">
        <v>-5.6270267689584381E-2</v>
      </c>
      <c r="J95" s="136">
        <v>255259</v>
      </c>
      <c r="K95" s="139">
        <v>0.39728470729592891</v>
      </c>
      <c r="L95" s="139">
        <v>-6.6622303684073297E-3</v>
      </c>
      <c r="M95" s="136">
        <v>-1712</v>
      </c>
      <c r="N95" s="136">
        <v>-17034</v>
      </c>
      <c r="O95" s="202">
        <v>-6.2557612571751756E-2</v>
      </c>
      <c r="P95" s="181">
        <v>208015</v>
      </c>
      <c r="Q95" s="135">
        <v>0.41827698395782142</v>
      </c>
      <c r="R95" s="181">
        <v>194102</v>
      </c>
      <c r="S95" s="135">
        <v>0.40468352239913769</v>
      </c>
      <c r="T95" s="135">
        <v>-6.6884599668293146E-2</v>
      </c>
      <c r="U95" s="181">
        <v>193583</v>
      </c>
      <c r="V95" s="135">
        <v>0.40188211945002089</v>
      </c>
      <c r="W95" s="135">
        <v>-2.6738518923040463E-3</v>
      </c>
      <c r="X95" s="181">
        <v>-519</v>
      </c>
      <c r="Y95" s="181">
        <v>-14432</v>
      </c>
      <c r="Z95" s="135">
        <v>-6.9379612047208133E-2</v>
      </c>
      <c r="AA95" s="273">
        <v>64278</v>
      </c>
      <c r="AB95" s="139">
        <v>0.37037591905409456</v>
      </c>
      <c r="AC95" s="136">
        <v>62869</v>
      </c>
      <c r="AD95" s="139">
        <v>0.36250360375944185</v>
      </c>
      <c r="AE95" s="139">
        <v>-2.1920408226764991E-2</v>
      </c>
      <c r="AF95" s="136">
        <v>61676</v>
      </c>
      <c r="AG95" s="139">
        <v>0.38351428322700193</v>
      </c>
      <c r="AH95" s="139">
        <v>-1.8975965897342094E-2</v>
      </c>
      <c r="AI95" s="136">
        <v>-1193</v>
      </c>
      <c r="AJ95" s="136">
        <v>-2602</v>
      </c>
      <c r="AK95" s="202">
        <v>-4.0480413205140175E-2</v>
      </c>
      <c r="AL95" s="181"/>
    </row>
    <row r="96" spans="3:38" x14ac:dyDescent="0.3">
      <c r="C96" s="436"/>
      <c r="D96" s="177" t="s">
        <v>29</v>
      </c>
      <c r="E96" s="273">
        <v>385301</v>
      </c>
      <c r="F96" s="139">
        <v>0.57433719602541211</v>
      </c>
      <c r="G96" s="136">
        <v>381936</v>
      </c>
      <c r="H96" s="139">
        <v>0.58483253683760827</v>
      </c>
      <c r="I96" s="139">
        <v>-8.7334317845009484E-3</v>
      </c>
      <c r="J96" s="136">
        <v>373290</v>
      </c>
      <c r="K96" s="139">
        <v>0.58098797059652085</v>
      </c>
      <c r="L96" s="139">
        <v>-2.2637300490134474E-2</v>
      </c>
      <c r="M96" s="136">
        <v>-8646</v>
      </c>
      <c r="N96" s="136">
        <v>-12011</v>
      </c>
      <c r="O96" s="202">
        <v>-3.1173030955019582E-2</v>
      </c>
      <c r="P96" s="181">
        <v>279094</v>
      </c>
      <c r="Q96" s="135">
        <v>0.56120278134136581</v>
      </c>
      <c r="R96" s="181">
        <v>274368</v>
      </c>
      <c r="S96" s="135">
        <v>0.57203021439040613</v>
      </c>
      <c r="T96" s="135">
        <v>-1.6933362952983581E-2</v>
      </c>
      <c r="U96" s="181">
        <v>277143</v>
      </c>
      <c r="V96" s="135">
        <v>0.57535432466041503</v>
      </c>
      <c r="W96" s="135">
        <v>1.0114153254023792E-2</v>
      </c>
      <c r="X96" s="181">
        <v>2775</v>
      </c>
      <c r="Y96" s="181">
        <v>-1951</v>
      </c>
      <c r="Z96" s="135">
        <v>-6.9904763269722746E-3</v>
      </c>
      <c r="AA96" s="273">
        <v>106207</v>
      </c>
      <c r="AB96" s="139">
        <v>0.61197478507387004</v>
      </c>
      <c r="AC96" s="136">
        <v>107568</v>
      </c>
      <c r="AD96" s="139">
        <v>0.6202387130254281</v>
      </c>
      <c r="AE96" s="139">
        <v>1.2814597907859181E-2</v>
      </c>
      <c r="AF96" s="136">
        <v>96147</v>
      </c>
      <c r="AG96" s="139">
        <v>0.59786217960676047</v>
      </c>
      <c r="AH96" s="139">
        <v>-0.10617469879518072</v>
      </c>
      <c r="AI96" s="136">
        <v>-11421</v>
      </c>
      <c r="AJ96" s="136">
        <v>-10060</v>
      </c>
      <c r="AK96" s="202">
        <v>-9.4720686960369838E-2</v>
      </c>
      <c r="AL96" s="181"/>
    </row>
    <row r="97" spans="3:38" x14ac:dyDescent="0.3">
      <c r="C97" s="436"/>
      <c r="D97" s="177" t="s">
        <v>30</v>
      </c>
      <c r="E97" s="273">
        <v>13268</v>
      </c>
      <c r="F97" s="139">
        <v>1.9777539941150342E-2</v>
      </c>
      <c r="G97" s="136">
        <v>14162</v>
      </c>
      <c r="H97" s="139">
        <v>2.1685304309345566E-2</v>
      </c>
      <c r="I97" s="139">
        <v>6.7380162797708767E-2</v>
      </c>
      <c r="J97" s="136">
        <v>13960</v>
      </c>
      <c r="K97" s="139">
        <v>2.1727322107550243E-2</v>
      </c>
      <c r="L97" s="139">
        <v>-1.4263522101398108E-2</v>
      </c>
      <c r="M97" s="136">
        <v>-202</v>
      </c>
      <c r="N97" s="136">
        <v>692</v>
      </c>
      <c r="O97" s="202">
        <v>5.2155562255049741E-2</v>
      </c>
      <c r="P97" s="181">
        <v>10205</v>
      </c>
      <c r="Q97" s="135">
        <v>2.0520234700812767E-2</v>
      </c>
      <c r="R97" s="181">
        <v>11169</v>
      </c>
      <c r="S97" s="135">
        <v>2.3286263210456196E-2</v>
      </c>
      <c r="T97" s="135">
        <v>9.4463498285154338E-2</v>
      </c>
      <c r="U97" s="181">
        <v>10965</v>
      </c>
      <c r="V97" s="135">
        <v>2.2763555889564056E-2</v>
      </c>
      <c r="W97" s="135">
        <v>-1.8264840182648401E-2</v>
      </c>
      <c r="X97" s="181">
        <v>-204</v>
      </c>
      <c r="Y97" s="181">
        <v>760</v>
      </c>
      <c r="Z97" s="135">
        <v>7.4473297403233704E-2</v>
      </c>
      <c r="AA97" s="273">
        <v>3063</v>
      </c>
      <c r="AB97" s="139">
        <v>1.7649295872035401E-2</v>
      </c>
      <c r="AC97" s="136">
        <v>2993</v>
      </c>
      <c r="AD97" s="139">
        <v>1.7257683215130024E-2</v>
      </c>
      <c r="AE97" s="139">
        <v>-2.2853411687887692E-2</v>
      </c>
      <c r="AF97" s="136">
        <v>2995</v>
      </c>
      <c r="AG97" s="139">
        <v>1.862353716623761E-2</v>
      </c>
      <c r="AH97" s="139">
        <v>6.6822586034079518E-4</v>
      </c>
      <c r="AI97" s="136">
        <v>2</v>
      </c>
      <c r="AJ97" s="136">
        <v>-68</v>
      </c>
      <c r="AK97" s="202">
        <v>-2.2200457068233759E-2</v>
      </c>
      <c r="AL97" s="181"/>
    </row>
    <row r="98" spans="3:38" x14ac:dyDescent="0.3">
      <c r="C98" s="436"/>
      <c r="D98" s="177" t="s">
        <v>7</v>
      </c>
      <c r="E98" s="273">
        <v>670862</v>
      </c>
      <c r="F98" s="139">
        <v>1</v>
      </c>
      <c r="G98" s="136">
        <v>653069</v>
      </c>
      <c r="H98" s="139">
        <v>1</v>
      </c>
      <c r="I98" s="139">
        <v>-2.6522593320235755E-2</v>
      </c>
      <c r="J98" s="136">
        <v>642509</v>
      </c>
      <c r="K98" s="139">
        <v>1</v>
      </c>
      <c r="L98" s="139">
        <v>-1.6169807478229711E-2</v>
      </c>
      <c r="M98" s="136">
        <v>-10560</v>
      </c>
      <c r="N98" s="136">
        <v>-28353</v>
      </c>
      <c r="O98" s="202">
        <v>-4.2263535570653876E-2</v>
      </c>
      <c r="P98" s="181">
        <v>497314</v>
      </c>
      <c r="Q98" s="135">
        <v>1</v>
      </c>
      <c r="R98" s="181">
        <v>479639</v>
      </c>
      <c r="S98" s="135">
        <v>1</v>
      </c>
      <c r="T98" s="135">
        <v>-3.5540925853685998E-2</v>
      </c>
      <c r="U98" s="181">
        <v>481691</v>
      </c>
      <c r="V98" s="135">
        <v>1</v>
      </c>
      <c r="W98" s="135">
        <v>4.278217576135385E-3</v>
      </c>
      <c r="X98" s="181">
        <v>2052</v>
      </c>
      <c r="Y98" s="181">
        <v>-15623</v>
      </c>
      <c r="Z98" s="135">
        <v>-3.1414760091209977E-2</v>
      </c>
      <c r="AA98" s="273">
        <v>173548</v>
      </c>
      <c r="AB98" s="139">
        <v>1</v>
      </c>
      <c r="AC98" s="136">
        <v>173430</v>
      </c>
      <c r="AD98" s="139">
        <v>1</v>
      </c>
      <c r="AE98" s="139">
        <v>-6.7992716712379287E-4</v>
      </c>
      <c r="AF98" s="136">
        <v>160818</v>
      </c>
      <c r="AG98" s="139">
        <v>1</v>
      </c>
      <c r="AH98" s="139">
        <v>-7.2720982528974229E-2</v>
      </c>
      <c r="AI98" s="136">
        <v>-12612</v>
      </c>
      <c r="AJ98" s="136">
        <v>-12730</v>
      </c>
      <c r="AK98" s="202">
        <v>-7.3351464724456639E-2</v>
      </c>
    </row>
    <row r="99" spans="3:38" x14ac:dyDescent="0.3">
      <c r="C99" s="435" t="s">
        <v>193</v>
      </c>
      <c r="D99" s="177" t="s">
        <v>28</v>
      </c>
      <c r="E99" s="273">
        <v>241874</v>
      </c>
      <c r="F99" s="138">
        <v>0.40218356440450814</v>
      </c>
      <c r="G99" s="136">
        <v>201485</v>
      </c>
      <c r="H99" s="138">
        <v>0.38639222785606347</v>
      </c>
      <c r="I99" s="139">
        <v>-0.16698363610805625</v>
      </c>
      <c r="J99" s="136">
        <v>208759</v>
      </c>
      <c r="K99" s="138">
        <v>0.39954563810668509</v>
      </c>
      <c r="L99" s="139">
        <v>3.6101943072685314E-2</v>
      </c>
      <c r="M99" s="136">
        <v>7274</v>
      </c>
      <c r="N99" s="136">
        <v>-33115</v>
      </c>
      <c r="O99" s="202">
        <v>-0.136910126760214</v>
      </c>
      <c r="P99" s="181">
        <v>130904</v>
      </c>
      <c r="Q99" s="183">
        <v>0.41243505685380583</v>
      </c>
      <c r="R99" s="181">
        <v>106813</v>
      </c>
      <c r="S99" s="183">
        <v>0.40263338434745899</v>
      </c>
      <c r="T99" s="135">
        <v>-0.18403562916335636</v>
      </c>
      <c r="U99" s="181">
        <v>114295</v>
      </c>
      <c r="V99" s="183">
        <v>0.40522669578659254</v>
      </c>
      <c r="W99" s="135">
        <v>7.0047653375525445E-2</v>
      </c>
      <c r="X99" s="181">
        <v>7482</v>
      </c>
      <c r="Y99" s="181">
        <v>-16609</v>
      </c>
      <c r="Z99" s="135">
        <v>-0.12687923974821244</v>
      </c>
      <c r="AA99" s="273">
        <v>110970</v>
      </c>
      <c r="AB99" s="138">
        <v>0.39072705442433164</v>
      </c>
      <c r="AC99" s="136">
        <v>94672</v>
      </c>
      <c r="AD99" s="138">
        <v>0.36957285510176996</v>
      </c>
      <c r="AE99" s="139">
        <v>-0.14686852302424078</v>
      </c>
      <c r="AF99" s="136">
        <v>94464</v>
      </c>
      <c r="AG99" s="138">
        <v>0.39288135452235284</v>
      </c>
      <c r="AH99" s="139">
        <v>-2.1970593206016562E-3</v>
      </c>
      <c r="AI99" s="136">
        <v>-208</v>
      </c>
      <c r="AJ99" s="136">
        <v>-16506</v>
      </c>
      <c r="AK99" s="202">
        <v>-0.14874290348742902</v>
      </c>
    </row>
    <row r="100" spans="3:38" x14ac:dyDescent="0.3">
      <c r="C100" s="436"/>
      <c r="D100" s="177" t="s">
        <v>29</v>
      </c>
      <c r="E100" s="273">
        <v>347606</v>
      </c>
      <c r="F100" s="138">
        <v>0.57799275692465268</v>
      </c>
      <c r="G100" s="136">
        <v>309796</v>
      </c>
      <c r="H100" s="138">
        <v>0.59410262114250212</v>
      </c>
      <c r="I100" s="139">
        <v>-0.10877257584736742</v>
      </c>
      <c r="J100" s="136">
        <v>302875</v>
      </c>
      <c r="K100" s="138">
        <v>0.57967505660384577</v>
      </c>
      <c r="L100" s="139">
        <v>-2.2340507947165231E-2</v>
      </c>
      <c r="M100" s="136">
        <v>-6921</v>
      </c>
      <c r="N100" s="136">
        <v>-44731</v>
      </c>
      <c r="O100" s="202">
        <v>-0.12868304919938089</v>
      </c>
      <c r="P100" s="181">
        <v>180091</v>
      </c>
      <c r="Q100" s="183">
        <v>0.56740696864770179</v>
      </c>
      <c r="R100" s="181">
        <v>153084</v>
      </c>
      <c r="S100" s="183">
        <v>0.57705269030404927</v>
      </c>
      <c r="T100" s="135">
        <v>-0.14996307422358696</v>
      </c>
      <c r="U100" s="181">
        <v>161625</v>
      </c>
      <c r="V100" s="183">
        <v>0.57303263228057233</v>
      </c>
      <c r="W100" s="135">
        <v>5.5792898016775103E-2</v>
      </c>
      <c r="X100" s="181">
        <v>8541</v>
      </c>
      <c r="Y100" s="181">
        <v>-18466</v>
      </c>
      <c r="Z100" s="135">
        <v>-0.10253705071325052</v>
      </c>
      <c r="AA100" s="273">
        <v>167515</v>
      </c>
      <c r="AB100" s="138">
        <v>0.58982285772633969</v>
      </c>
      <c r="AC100" s="136">
        <v>156712</v>
      </c>
      <c r="AD100" s="138">
        <v>0.61175956215891258</v>
      </c>
      <c r="AE100" s="139">
        <v>-6.4489747186819088E-2</v>
      </c>
      <c r="AF100" s="136">
        <v>141250</v>
      </c>
      <c r="AG100" s="138">
        <v>0.58746709144523146</v>
      </c>
      <c r="AH100" s="139">
        <v>-9.8665067129511466E-2</v>
      </c>
      <c r="AI100" s="136">
        <v>-15462</v>
      </c>
      <c r="AJ100" s="136">
        <v>-26265</v>
      </c>
      <c r="AK100" s="202">
        <v>-0.15679192908097783</v>
      </c>
    </row>
    <row r="101" spans="3:38" x14ac:dyDescent="0.3">
      <c r="C101" s="436"/>
      <c r="D101" s="177" t="s">
        <v>30</v>
      </c>
      <c r="E101" s="273">
        <v>11922</v>
      </c>
      <c r="F101" s="138">
        <v>1.9823678670839139E-2</v>
      </c>
      <c r="G101" s="136">
        <v>10171</v>
      </c>
      <c r="H101" s="138">
        <v>1.9505151001434455E-2</v>
      </c>
      <c r="I101" s="139">
        <v>-0.14687133031370575</v>
      </c>
      <c r="J101" s="136">
        <v>10857</v>
      </c>
      <c r="K101" s="138">
        <v>2.0779305289469099E-2</v>
      </c>
      <c r="L101" s="139">
        <v>6.7446662078458355E-2</v>
      </c>
      <c r="M101" s="136">
        <v>686</v>
      </c>
      <c r="N101" s="136">
        <v>-1065</v>
      </c>
      <c r="O101" s="202">
        <v>-8.9330649219929545E-2</v>
      </c>
      <c r="P101" s="181">
        <v>6398</v>
      </c>
      <c r="Q101" s="183">
        <v>2.0157974498492406E-2</v>
      </c>
      <c r="R101" s="181">
        <v>5389</v>
      </c>
      <c r="S101" s="183">
        <v>2.0313925348491815E-2</v>
      </c>
      <c r="T101" s="135">
        <v>-0.15770553297905596</v>
      </c>
      <c r="U101" s="181">
        <v>6132</v>
      </c>
      <c r="V101" s="183">
        <v>2.174067193283508E-2</v>
      </c>
      <c r="W101" s="135">
        <v>0.13787344590833178</v>
      </c>
      <c r="X101" s="181">
        <v>743</v>
      </c>
      <c r="Y101" s="181">
        <v>-266</v>
      </c>
      <c r="Z101" s="135">
        <v>-4.1575492341356671E-2</v>
      </c>
      <c r="AA101" s="273">
        <v>5524</v>
      </c>
      <c r="AB101" s="138">
        <v>1.945008784932872E-2</v>
      </c>
      <c r="AC101" s="136">
        <v>4782</v>
      </c>
      <c r="AD101" s="138">
        <v>1.8667582739317474E-2</v>
      </c>
      <c r="AE101" s="139">
        <v>-0.13432295438088343</v>
      </c>
      <c r="AF101" s="136">
        <v>4725</v>
      </c>
      <c r="AG101" s="138">
        <v>1.9651554032415707E-2</v>
      </c>
      <c r="AH101" s="139">
        <v>-1.1919698870765371E-2</v>
      </c>
      <c r="AI101" s="136">
        <v>-57</v>
      </c>
      <c r="AJ101" s="136">
        <v>-799</v>
      </c>
      <c r="AK101" s="202">
        <v>-0.14464156408399712</v>
      </c>
    </row>
    <row r="102" spans="3:38" x14ac:dyDescent="0.3">
      <c r="C102" s="436"/>
      <c r="D102" s="177" t="s">
        <v>7</v>
      </c>
      <c r="E102" s="273">
        <v>601402</v>
      </c>
      <c r="F102" s="138">
        <v>1</v>
      </c>
      <c r="G102" s="136">
        <v>521452</v>
      </c>
      <c r="H102" s="138">
        <v>1</v>
      </c>
      <c r="I102" s="139">
        <v>-0.13293936501707676</v>
      </c>
      <c r="J102" s="136">
        <v>522491</v>
      </c>
      <c r="K102" s="138">
        <v>1</v>
      </c>
      <c r="L102" s="139">
        <v>1.9925132131049456E-3</v>
      </c>
      <c r="M102" s="136">
        <v>1039</v>
      </c>
      <c r="N102" s="136">
        <v>-78911</v>
      </c>
      <c r="O102" s="202">
        <v>-0.13121173524531013</v>
      </c>
      <c r="P102" s="181">
        <v>317393</v>
      </c>
      <c r="Q102" s="183">
        <v>1</v>
      </c>
      <c r="R102" s="181">
        <v>265286</v>
      </c>
      <c r="S102" s="183">
        <v>1</v>
      </c>
      <c r="T102" s="135">
        <v>-0.16417186264347355</v>
      </c>
      <c r="U102" s="181">
        <v>282052</v>
      </c>
      <c r="V102" s="183">
        <v>1</v>
      </c>
      <c r="W102" s="135">
        <v>6.3199716532346226E-2</v>
      </c>
      <c r="X102" s="181">
        <v>16766</v>
      </c>
      <c r="Y102" s="181">
        <v>-35341</v>
      </c>
      <c r="Z102" s="135">
        <v>-0.11134776129278214</v>
      </c>
      <c r="AA102" s="273">
        <v>284009</v>
      </c>
      <c r="AB102" s="138">
        <v>1</v>
      </c>
      <c r="AC102" s="136">
        <v>256166</v>
      </c>
      <c r="AD102" s="138">
        <v>1</v>
      </c>
      <c r="AE102" s="139">
        <v>-9.8035625631582093E-2</v>
      </c>
      <c r="AF102" s="136">
        <v>240439</v>
      </c>
      <c r="AG102" s="138">
        <v>1</v>
      </c>
      <c r="AH102" s="139">
        <v>-6.1393783718370121E-2</v>
      </c>
      <c r="AI102" s="136">
        <v>-15727</v>
      </c>
      <c r="AJ102" s="136">
        <v>-43570</v>
      </c>
      <c r="AK102" s="202">
        <v>-0.15341063135323177</v>
      </c>
    </row>
    <row r="103" spans="3:38" x14ac:dyDescent="0.3">
      <c r="C103" s="435" t="s">
        <v>181</v>
      </c>
      <c r="D103" s="177" t="s">
        <v>28</v>
      </c>
      <c r="E103" s="273">
        <v>121593</v>
      </c>
      <c r="F103" s="139">
        <v>0.41051810637622638</v>
      </c>
      <c r="G103" s="136">
        <v>112627</v>
      </c>
      <c r="H103" s="139">
        <v>0.4062905832443508</v>
      </c>
      <c r="I103" s="139">
        <v>-7.3737797406100675E-2</v>
      </c>
      <c r="J103" s="136">
        <v>116655</v>
      </c>
      <c r="K103" s="139">
        <v>0.41314279643008922</v>
      </c>
      <c r="L103" s="139">
        <v>3.5764070782316852E-2</v>
      </c>
      <c r="M103" s="136">
        <v>4028</v>
      </c>
      <c r="N103" s="136">
        <v>-4938</v>
      </c>
      <c r="O103" s="202">
        <v>-4.0610890429547755E-2</v>
      </c>
      <c r="P103" s="181">
        <v>78475</v>
      </c>
      <c r="Q103" s="135">
        <v>0.42101902968459115</v>
      </c>
      <c r="R103" s="181">
        <v>70040</v>
      </c>
      <c r="S103" s="135">
        <v>0.41594412903532318</v>
      </c>
      <c r="T103" s="135">
        <v>-0.10748646065625996</v>
      </c>
      <c r="U103" s="181">
        <v>76283</v>
      </c>
      <c r="V103" s="135">
        <v>0.41557302477105701</v>
      </c>
      <c r="W103" s="135">
        <v>8.9134780125642493E-2</v>
      </c>
      <c r="X103" s="181">
        <v>6243</v>
      </c>
      <c r="Y103" s="181">
        <v>-2192</v>
      </c>
      <c r="Z103" s="135">
        <v>-2.7932462567696718E-2</v>
      </c>
      <c r="AA103" s="273">
        <v>43118</v>
      </c>
      <c r="AB103" s="139">
        <v>0.39269223413265819</v>
      </c>
      <c r="AC103" s="136">
        <v>42587</v>
      </c>
      <c r="AD103" s="139">
        <v>0.39135269251975741</v>
      </c>
      <c r="AE103" s="139">
        <v>-1.2315042441671692E-2</v>
      </c>
      <c r="AF103" s="136">
        <v>40372</v>
      </c>
      <c r="AG103" s="139">
        <v>0.40862761768843814</v>
      </c>
      <c r="AH103" s="139">
        <v>-5.2011177119778339E-2</v>
      </c>
      <c r="AI103" s="136">
        <v>-2215</v>
      </c>
      <c r="AJ103" s="136">
        <v>-2746</v>
      </c>
      <c r="AK103" s="202">
        <v>-6.3685699707778654E-2</v>
      </c>
    </row>
    <row r="104" spans="3:38" x14ac:dyDescent="0.3">
      <c r="C104" s="436"/>
      <c r="D104" s="177" t="s">
        <v>29</v>
      </c>
      <c r="E104" s="273">
        <v>169404</v>
      </c>
      <c r="F104" s="139">
        <v>0.57193596089049747</v>
      </c>
      <c r="G104" s="136">
        <v>159560</v>
      </c>
      <c r="H104" s="139">
        <v>0.57559666387694441</v>
      </c>
      <c r="I104" s="139">
        <v>-5.8109607801468677E-2</v>
      </c>
      <c r="J104" s="136">
        <v>160163</v>
      </c>
      <c r="K104" s="139">
        <v>0.56722977758889359</v>
      </c>
      <c r="L104" s="139">
        <v>3.779142642266232E-3</v>
      </c>
      <c r="M104" s="136">
        <v>603</v>
      </c>
      <c r="N104" s="136">
        <v>-9241</v>
      </c>
      <c r="O104" s="202">
        <v>-5.455006965597034E-2</v>
      </c>
      <c r="P104" s="181">
        <v>104366</v>
      </c>
      <c r="Q104" s="135">
        <v>0.55992446068253632</v>
      </c>
      <c r="R104" s="181">
        <v>94916</v>
      </c>
      <c r="S104" s="135">
        <v>0.56367437109532748</v>
      </c>
      <c r="T104" s="135">
        <v>-9.0546729777897017E-2</v>
      </c>
      <c r="U104" s="181">
        <v>103284</v>
      </c>
      <c r="V104" s="135">
        <v>0.56266854070309058</v>
      </c>
      <c r="W104" s="135">
        <v>8.816216444013654E-2</v>
      </c>
      <c r="X104" s="181">
        <v>8368</v>
      </c>
      <c r="Y104" s="181">
        <v>-1082</v>
      </c>
      <c r="Z104" s="135">
        <v>-1.036736101795604E-2</v>
      </c>
      <c r="AA104" s="273">
        <v>65038</v>
      </c>
      <c r="AB104" s="139">
        <v>0.59232611724847684</v>
      </c>
      <c r="AC104" s="136">
        <v>64644</v>
      </c>
      <c r="AD104" s="139">
        <v>0.5940452122771549</v>
      </c>
      <c r="AE104" s="139">
        <v>-6.0579968633721823E-3</v>
      </c>
      <c r="AF104" s="136">
        <v>56879</v>
      </c>
      <c r="AG104" s="139">
        <v>0.57570420753246487</v>
      </c>
      <c r="AH104" s="139">
        <v>-0.12011942330301342</v>
      </c>
      <c r="AI104" s="136">
        <v>-7765</v>
      </c>
      <c r="AJ104" s="136">
        <v>-8159</v>
      </c>
      <c r="AK104" s="202">
        <v>-0.12544973707678589</v>
      </c>
    </row>
    <row r="105" spans="3:38" x14ac:dyDescent="0.3">
      <c r="C105" s="436"/>
      <c r="D105" s="177" t="s">
        <v>30</v>
      </c>
      <c r="E105" s="273">
        <v>5197</v>
      </c>
      <c r="F105" s="139">
        <v>1.7545932733276162E-2</v>
      </c>
      <c r="G105" s="136">
        <v>5021</v>
      </c>
      <c r="H105" s="139">
        <v>1.8112752878704799E-2</v>
      </c>
      <c r="I105" s="139">
        <v>-3.3865691745237639E-2</v>
      </c>
      <c r="J105" s="136">
        <v>5542</v>
      </c>
      <c r="K105" s="139">
        <v>1.9627425981017143E-2</v>
      </c>
      <c r="L105" s="139">
        <v>0.10376419040031866</v>
      </c>
      <c r="M105" s="136">
        <v>521</v>
      </c>
      <c r="N105" s="136">
        <v>345</v>
      </c>
      <c r="O105" s="202">
        <v>6.6384452568789692E-2</v>
      </c>
      <c r="P105" s="181">
        <v>3552</v>
      </c>
      <c r="Q105" s="135">
        <v>1.9056509632872479E-2</v>
      </c>
      <c r="R105" s="181">
        <v>3432</v>
      </c>
      <c r="S105" s="135">
        <v>2.0381499869349361E-2</v>
      </c>
      <c r="T105" s="135">
        <v>-3.3783783783783786E-2</v>
      </c>
      <c r="U105" s="181">
        <v>3994</v>
      </c>
      <c r="V105" s="135">
        <v>2.1758434525852442E-2</v>
      </c>
      <c r="W105" s="135">
        <v>0.16375291375291376</v>
      </c>
      <c r="X105" s="181">
        <v>562</v>
      </c>
      <c r="Y105" s="181">
        <v>442</v>
      </c>
      <c r="Z105" s="135">
        <v>0.12443693693693694</v>
      </c>
      <c r="AA105" s="273">
        <v>1645</v>
      </c>
      <c r="AB105" s="139">
        <v>1.4981648618865038E-2</v>
      </c>
      <c r="AC105" s="136">
        <v>1589</v>
      </c>
      <c r="AD105" s="139">
        <v>1.4602095203087667E-2</v>
      </c>
      <c r="AE105" s="139">
        <v>-3.4042553191489362E-2</v>
      </c>
      <c r="AF105" s="136">
        <v>1548</v>
      </c>
      <c r="AG105" s="139">
        <v>1.5668174779096954E-2</v>
      </c>
      <c r="AH105" s="139">
        <v>-2.5802391441157962E-2</v>
      </c>
      <c r="AI105" s="136">
        <v>-41</v>
      </c>
      <c r="AJ105" s="136">
        <v>-97</v>
      </c>
      <c r="AK105" s="202">
        <v>-5.8966565349544073E-2</v>
      </c>
    </row>
    <row r="106" spans="3:38" x14ac:dyDescent="0.3">
      <c r="C106" s="436"/>
      <c r="D106" s="177" t="s">
        <v>7</v>
      </c>
      <c r="E106" s="273">
        <v>296194</v>
      </c>
      <c r="F106" s="139">
        <v>1</v>
      </c>
      <c r="G106" s="136">
        <v>277208</v>
      </c>
      <c r="H106" s="139">
        <v>1</v>
      </c>
      <c r="I106" s="139">
        <v>-6.4099880483737007E-2</v>
      </c>
      <c r="J106" s="136">
        <v>282360</v>
      </c>
      <c r="K106" s="139">
        <v>1</v>
      </c>
      <c r="L106" s="139">
        <v>1.8585322212923149E-2</v>
      </c>
      <c r="M106" s="136">
        <v>5152</v>
      </c>
      <c r="N106" s="136">
        <v>-13834</v>
      </c>
      <c r="O106" s="202">
        <v>-4.6705875203413981E-2</v>
      </c>
      <c r="P106" s="181">
        <v>186393</v>
      </c>
      <c r="Q106" s="135">
        <v>1</v>
      </c>
      <c r="R106" s="181">
        <v>168388</v>
      </c>
      <c r="S106" s="135">
        <v>1</v>
      </c>
      <c r="T106" s="135">
        <v>-9.6596975208296451E-2</v>
      </c>
      <c r="U106" s="181">
        <v>183561</v>
      </c>
      <c r="V106" s="135">
        <v>1</v>
      </c>
      <c r="W106" s="135">
        <v>9.0107371071572795E-2</v>
      </c>
      <c r="X106" s="181">
        <v>15173</v>
      </c>
      <c r="Y106" s="181">
        <v>-2832</v>
      </c>
      <c r="Z106" s="135">
        <v>-1.5193703626209139E-2</v>
      </c>
      <c r="AA106" s="273">
        <v>109801</v>
      </c>
      <c r="AB106" s="139">
        <v>1</v>
      </c>
      <c r="AC106" s="136">
        <v>108820</v>
      </c>
      <c r="AD106" s="139">
        <v>1</v>
      </c>
      <c r="AE106" s="139">
        <v>-8.9343448602471742E-3</v>
      </c>
      <c r="AF106" s="136">
        <v>98799</v>
      </c>
      <c r="AG106" s="139">
        <v>1</v>
      </c>
      <c r="AH106" s="139">
        <v>-9.2087851497886411E-2</v>
      </c>
      <c r="AI106" s="136">
        <v>-10021</v>
      </c>
      <c r="AJ106" s="136">
        <v>-11002</v>
      </c>
      <c r="AK106" s="202">
        <v>-0.10019945173541224</v>
      </c>
    </row>
    <row r="107" spans="3:38" x14ac:dyDescent="0.3">
      <c r="C107" s="435" t="s">
        <v>180</v>
      </c>
      <c r="D107" s="177" t="s">
        <v>28</v>
      </c>
      <c r="E107" s="273">
        <v>120281</v>
      </c>
      <c r="F107" s="139">
        <v>0.3940951744384158</v>
      </c>
      <c r="G107" s="136">
        <v>88858</v>
      </c>
      <c r="H107" s="139">
        <v>0.36380832282471626</v>
      </c>
      <c r="I107" s="139">
        <v>-0.26124658092300529</v>
      </c>
      <c r="J107" s="136">
        <v>92104</v>
      </c>
      <c r="K107" s="139">
        <v>0.38355730830255153</v>
      </c>
      <c r="L107" s="139">
        <v>3.6530194242499266E-2</v>
      </c>
      <c r="M107" s="136">
        <v>3246</v>
      </c>
      <c r="N107" s="136">
        <v>-28177</v>
      </c>
      <c r="O107" s="202">
        <v>-0.23425977502681222</v>
      </c>
      <c r="P107" s="181">
        <v>52429</v>
      </c>
      <c r="Q107" s="135">
        <v>0.40022137404580155</v>
      </c>
      <c r="R107" s="181">
        <v>36773</v>
      </c>
      <c r="S107" s="135">
        <v>0.3795021569072633</v>
      </c>
      <c r="T107" s="135">
        <v>-0.29861336283354634</v>
      </c>
      <c r="U107" s="181">
        <v>38012</v>
      </c>
      <c r="V107" s="135">
        <v>0.38594389335066148</v>
      </c>
      <c r="W107" s="135">
        <v>3.3693198814347486E-2</v>
      </c>
      <c r="X107" s="181">
        <v>1239</v>
      </c>
      <c r="Y107" s="181">
        <v>-14417</v>
      </c>
      <c r="Z107" s="135">
        <v>-0.27498140342177041</v>
      </c>
      <c r="AA107" s="273">
        <v>67852</v>
      </c>
      <c r="AB107" s="139">
        <v>0.38948842762674502</v>
      </c>
      <c r="AC107" s="136">
        <v>52085</v>
      </c>
      <c r="AD107" s="139">
        <v>0.35348770920147138</v>
      </c>
      <c r="AE107" s="139">
        <v>-0.23237340093143902</v>
      </c>
      <c r="AF107" s="136">
        <v>54092</v>
      </c>
      <c r="AG107" s="139">
        <v>0.38189776899181022</v>
      </c>
      <c r="AH107" s="139">
        <v>3.8533166938657964E-2</v>
      </c>
      <c r="AI107" s="136">
        <v>2007</v>
      </c>
      <c r="AJ107" s="136">
        <v>-13760</v>
      </c>
      <c r="AK107" s="202">
        <v>-0.2027943170429759</v>
      </c>
    </row>
    <row r="108" spans="3:38" x14ac:dyDescent="0.3">
      <c r="C108" s="436"/>
      <c r="D108" s="177" t="s">
        <v>29</v>
      </c>
      <c r="E108" s="273">
        <v>178202</v>
      </c>
      <c r="F108" s="139">
        <v>0.58387067180414665</v>
      </c>
      <c r="G108" s="136">
        <v>150236</v>
      </c>
      <c r="H108" s="139">
        <v>0.61510620527013971</v>
      </c>
      <c r="I108" s="139">
        <v>-0.15693426560869125</v>
      </c>
      <c r="J108" s="136">
        <v>142712</v>
      </c>
      <c r="K108" s="139">
        <v>0.59430893970374499</v>
      </c>
      <c r="L108" s="139">
        <v>-5.008120556990335E-2</v>
      </c>
      <c r="M108" s="136">
        <v>-7524</v>
      </c>
      <c r="N108" s="136">
        <v>-35490</v>
      </c>
      <c r="O108" s="202">
        <v>-0.19915601396168392</v>
      </c>
      <c r="P108" s="181">
        <v>75725</v>
      </c>
      <c r="Q108" s="135">
        <v>0.5780534351145038</v>
      </c>
      <c r="R108" s="181">
        <v>58168</v>
      </c>
      <c r="S108" s="135">
        <v>0.60030134780903632</v>
      </c>
      <c r="T108" s="135">
        <v>-0.23185209640145263</v>
      </c>
      <c r="U108" s="181">
        <v>58341</v>
      </c>
      <c r="V108" s="135">
        <v>0.59234853946045829</v>
      </c>
      <c r="W108" s="135">
        <v>2.974143859166552E-3</v>
      </c>
      <c r="X108" s="181">
        <v>173</v>
      </c>
      <c r="Y108" s="181">
        <v>-17384</v>
      </c>
      <c r="Z108" s="135">
        <v>-0.22956751403103334</v>
      </c>
      <c r="AA108" s="273">
        <v>102477</v>
      </c>
      <c r="AB108" s="139">
        <v>0.5882450863335783</v>
      </c>
      <c r="AC108" s="136">
        <v>92068</v>
      </c>
      <c r="AD108" s="139">
        <v>0.62484220813595215</v>
      </c>
      <c r="AE108" s="139">
        <v>-0.10157401172946125</v>
      </c>
      <c r="AF108" s="136">
        <v>84371</v>
      </c>
      <c r="AG108" s="139">
        <v>0.59567212651793278</v>
      </c>
      <c r="AH108" s="139">
        <v>-8.3601251249076775E-2</v>
      </c>
      <c r="AI108" s="136">
        <v>-7697</v>
      </c>
      <c r="AJ108" s="136">
        <v>-18106</v>
      </c>
      <c r="AK108" s="202">
        <v>-0.17668354850356666</v>
      </c>
    </row>
    <row r="109" spans="3:38" x14ac:dyDescent="0.3">
      <c r="C109" s="436"/>
      <c r="D109" s="177" t="s">
        <v>30</v>
      </c>
      <c r="E109" s="273">
        <v>6725</v>
      </c>
      <c r="F109" s="139">
        <v>2.2034153757437551E-2</v>
      </c>
      <c r="G109" s="136">
        <v>5150</v>
      </c>
      <c r="H109" s="139">
        <v>2.1085471905144038E-2</v>
      </c>
      <c r="I109" s="139">
        <v>-0.2342007434944238</v>
      </c>
      <c r="J109" s="136">
        <v>5315</v>
      </c>
      <c r="K109" s="139">
        <v>2.2133751993703436E-2</v>
      </c>
      <c r="L109" s="139">
        <v>3.2038834951456312E-2</v>
      </c>
      <c r="M109" s="136">
        <v>165</v>
      </c>
      <c r="N109" s="136">
        <v>-1410</v>
      </c>
      <c r="O109" s="202">
        <v>-0.20966542750929368</v>
      </c>
      <c r="P109" s="181">
        <v>2846</v>
      </c>
      <c r="Q109" s="135">
        <v>2.1725190839694656E-2</v>
      </c>
      <c r="R109" s="181">
        <v>1957</v>
      </c>
      <c r="S109" s="135">
        <v>2.0196495283700384E-2</v>
      </c>
      <c r="T109" s="135">
        <v>-0.31236823612087139</v>
      </c>
      <c r="U109" s="181">
        <v>2138</v>
      </c>
      <c r="V109" s="135">
        <v>2.1707567188880204E-2</v>
      </c>
      <c r="W109" s="135">
        <v>9.2488502810424117E-2</v>
      </c>
      <c r="X109" s="181">
        <v>181</v>
      </c>
      <c r="Y109" s="181">
        <v>-708</v>
      </c>
      <c r="Z109" s="135">
        <v>-0.24877020379479972</v>
      </c>
      <c r="AA109" s="273">
        <v>3879</v>
      </c>
      <c r="AB109" s="139">
        <v>2.2266486039676708E-2</v>
      </c>
      <c r="AC109" s="136">
        <v>3193</v>
      </c>
      <c r="AD109" s="139">
        <v>2.1670082662576522E-2</v>
      </c>
      <c r="AE109" s="139">
        <v>-0.1768497035318381</v>
      </c>
      <c r="AF109" s="136">
        <v>3177</v>
      </c>
      <c r="AG109" s="139">
        <v>2.2430104490256991E-2</v>
      </c>
      <c r="AH109" s="139">
        <v>-5.0109614782336363E-3</v>
      </c>
      <c r="AI109" s="136">
        <v>-16</v>
      </c>
      <c r="AJ109" s="136">
        <v>-702</v>
      </c>
      <c r="AK109" s="202">
        <v>-0.18097447795823665</v>
      </c>
    </row>
    <row r="110" spans="3:38" x14ac:dyDescent="0.3">
      <c r="C110" s="436"/>
      <c r="D110" s="177" t="s">
        <v>7</v>
      </c>
      <c r="E110" s="273">
        <v>305208</v>
      </c>
      <c r="F110" s="139">
        <v>1</v>
      </c>
      <c r="G110" s="136">
        <v>244244</v>
      </c>
      <c r="H110" s="139">
        <v>1</v>
      </c>
      <c r="I110" s="139">
        <v>-0.19974574716259075</v>
      </c>
      <c r="J110" s="136">
        <v>240131</v>
      </c>
      <c r="K110" s="139">
        <v>1</v>
      </c>
      <c r="L110" s="139">
        <v>-1.683971765938979E-2</v>
      </c>
      <c r="M110" s="136">
        <v>-4113</v>
      </c>
      <c r="N110" s="136">
        <v>-65077</v>
      </c>
      <c r="O110" s="202">
        <v>-0.21322180283609865</v>
      </c>
      <c r="P110" s="181">
        <v>131000</v>
      </c>
      <c r="Q110" s="135">
        <v>1</v>
      </c>
      <c r="R110" s="181">
        <v>96898</v>
      </c>
      <c r="S110" s="135">
        <v>1</v>
      </c>
      <c r="T110" s="135">
        <v>-0.26032061068702289</v>
      </c>
      <c r="U110" s="181">
        <v>98491</v>
      </c>
      <c r="V110" s="135">
        <v>1</v>
      </c>
      <c r="W110" s="135">
        <v>1.6439967801193008E-2</v>
      </c>
      <c r="X110" s="181">
        <v>1593</v>
      </c>
      <c r="Y110" s="181">
        <v>-32509</v>
      </c>
      <c r="Z110" s="135">
        <v>-0.24816030534351144</v>
      </c>
      <c r="AA110" s="273">
        <v>174208</v>
      </c>
      <c r="AB110" s="139">
        <v>1</v>
      </c>
      <c r="AC110" s="136">
        <v>147346</v>
      </c>
      <c r="AD110" s="139">
        <v>1</v>
      </c>
      <c r="AE110" s="139">
        <v>-0.15419498530492284</v>
      </c>
      <c r="AF110" s="136">
        <v>141640</v>
      </c>
      <c r="AG110" s="139">
        <v>1</v>
      </c>
      <c r="AH110" s="139">
        <v>-3.8725177473429885E-2</v>
      </c>
      <c r="AI110" s="136">
        <v>-5706</v>
      </c>
      <c r="AJ110" s="136">
        <v>-32568</v>
      </c>
      <c r="AK110" s="202">
        <v>-0.18694893460690667</v>
      </c>
    </row>
    <row r="111" spans="3:38" x14ac:dyDescent="0.3">
      <c r="C111" s="435" t="s">
        <v>195</v>
      </c>
      <c r="D111" s="177" t="s">
        <v>28</v>
      </c>
      <c r="E111" s="273">
        <v>94969</v>
      </c>
      <c r="F111" s="139">
        <v>0.42361510703118377</v>
      </c>
      <c r="G111" s="136">
        <v>73549</v>
      </c>
      <c r="H111" s="139">
        <v>0.39766749030824383</v>
      </c>
      <c r="I111" s="139">
        <v>-0.22554728385051964</v>
      </c>
      <c r="J111" s="136">
        <v>74189</v>
      </c>
      <c r="K111" s="139">
        <v>0.40497284314528237</v>
      </c>
      <c r="L111" s="139">
        <v>8.7016818719493124E-3</v>
      </c>
      <c r="M111" s="136">
        <v>640</v>
      </c>
      <c r="N111" s="136">
        <v>-20780</v>
      </c>
      <c r="O111" s="202">
        <v>-0.2188082426897198</v>
      </c>
      <c r="P111" s="181">
        <v>49802</v>
      </c>
      <c r="Q111" s="135">
        <v>0.43786982248520712</v>
      </c>
      <c r="R111" s="181">
        <v>36144</v>
      </c>
      <c r="S111" s="135">
        <v>0.41253210066769391</v>
      </c>
      <c r="T111" s="135">
        <v>-0.27424601421629652</v>
      </c>
      <c r="U111" s="181">
        <v>35868</v>
      </c>
      <c r="V111" s="135">
        <v>0.40713288459573888</v>
      </c>
      <c r="W111" s="135">
        <v>-7.6361221779548474E-3</v>
      </c>
      <c r="X111" s="181">
        <v>-276</v>
      </c>
      <c r="Y111" s="181">
        <v>-13934</v>
      </c>
      <c r="Z111" s="135">
        <v>-0.27978796032287861</v>
      </c>
      <c r="AA111" s="273">
        <v>45167</v>
      </c>
      <c r="AB111" s="139">
        <v>0.40893617021276596</v>
      </c>
      <c r="AC111" s="136">
        <v>37405</v>
      </c>
      <c r="AD111" s="139">
        <v>0.38428741678310185</v>
      </c>
      <c r="AE111" s="139">
        <v>-0.17185113024996126</v>
      </c>
      <c r="AF111" s="136">
        <v>38321</v>
      </c>
      <c r="AG111" s="139">
        <v>0.40297173382686968</v>
      </c>
      <c r="AH111" s="139">
        <v>2.4488704718620507E-2</v>
      </c>
      <c r="AI111" s="136">
        <v>916</v>
      </c>
      <c r="AJ111" s="136">
        <v>-6846</v>
      </c>
      <c r="AK111" s="202">
        <v>-0.15157083711559324</v>
      </c>
    </row>
    <row r="112" spans="3:38" x14ac:dyDescent="0.3">
      <c r="C112" s="436"/>
      <c r="D112" s="177" t="s">
        <v>29</v>
      </c>
      <c r="E112" s="273">
        <v>125058</v>
      </c>
      <c r="F112" s="139">
        <v>0.55782895529178766</v>
      </c>
      <c r="G112" s="136">
        <v>107977</v>
      </c>
      <c r="H112" s="139">
        <v>0.58381409129985784</v>
      </c>
      <c r="I112" s="139">
        <v>-0.13658462473412336</v>
      </c>
      <c r="J112" s="136">
        <v>105392</v>
      </c>
      <c r="K112" s="139">
        <v>0.57529954420153384</v>
      </c>
      <c r="L112" s="139">
        <v>-2.3940283578910322E-2</v>
      </c>
      <c r="M112" s="136">
        <v>-2585</v>
      </c>
      <c r="N112" s="136">
        <v>-19666</v>
      </c>
      <c r="O112" s="202">
        <v>-0.15725503366437973</v>
      </c>
      <c r="P112" s="181">
        <v>61839</v>
      </c>
      <c r="Q112" s="135">
        <v>0.54370169777644917</v>
      </c>
      <c r="R112" s="181">
        <v>49831</v>
      </c>
      <c r="S112" s="135">
        <v>0.56874964332591449</v>
      </c>
      <c r="T112" s="135">
        <v>-0.19418166529212957</v>
      </c>
      <c r="U112" s="181">
        <v>50402</v>
      </c>
      <c r="V112" s="135">
        <v>0.57210638032213756</v>
      </c>
      <c r="W112" s="135">
        <v>1.1458730509120829E-2</v>
      </c>
      <c r="X112" s="181">
        <v>571</v>
      </c>
      <c r="Y112" s="181">
        <v>-11437</v>
      </c>
      <c r="Z112" s="135">
        <v>-0.18494801015540355</v>
      </c>
      <c r="AA112" s="273">
        <v>63219</v>
      </c>
      <c r="AB112" s="139">
        <v>0.57237664101403352</v>
      </c>
      <c r="AC112" s="136">
        <v>58146</v>
      </c>
      <c r="AD112" s="139">
        <v>0.59737404454672471</v>
      </c>
      <c r="AE112" s="139">
        <v>-8.0244863094955626E-2</v>
      </c>
      <c r="AF112" s="136">
        <v>54990</v>
      </c>
      <c r="AG112" s="139">
        <v>0.57825776057878353</v>
      </c>
      <c r="AH112" s="139">
        <v>-5.4277164379321022E-2</v>
      </c>
      <c r="AI112" s="136">
        <v>-3156</v>
      </c>
      <c r="AJ112" s="136">
        <v>-8229</v>
      </c>
      <c r="AK112" s="202">
        <v>-0.13016656384947564</v>
      </c>
    </row>
    <row r="113" spans="2:37" x14ac:dyDescent="0.3">
      <c r="C113" s="436"/>
      <c r="D113" s="177" t="s">
        <v>30</v>
      </c>
      <c r="E113" s="273">
        <v>4160</v>
      </c>
      <c r="F113" s="139">
        <v>1.8555937677028553E-2</v>
      </c>
      <c r="G113" s="136">
        <v>3425</v>
      </c>
      <c r="H113" s="139">
        <v>1.8518418391898394E-2</v>
      </c>
      <c r="I113" s="139">
        <v>-0.17668269230769232</v>
      </c>
      <c r="J113" s="136">
        <v>3614</v>
      </c>
      <c r="K113" s="139">
        <v>1.9727612653183766E-2</v>
      </c>
      <c r="L113" s="139">
        <v>5.5182481751824816E-2</v>
      </c>
      <c r="M113" s="136">
        <v>189</v>
      </c>
      <c r="N113" s="136">
        <v>-546</v>
      </c>
      <c r="O113" s="202">
        <v>-0.13125000000000001</v>
      </c>
      <c r="P113" s="181">
        <v>2096</v>
      </c>
      <c r="Q113" s="135">
        <v>1.8428479738343724E-2</v>
      </c>
      <c r="R113" s="181">
        <v>1640</v>
      </c>
      <c r="S113" s="135">
        <v>1.8718256006391598E-2</v>
      </c>
      <c r="T113" s="135">
        <v>-0.21755725190839695</v>
      </c>
      <c r="U113" s="181">
        <v>1829</v>
      </c>
      <c r="V113" s="135">
        <v>2.0760735082123519E-2</v>
      </c>
      <c r="W113" s="135">
        <v>0.1152439024390244</v>
      </c>
      <c r="X113" s="181">
        <v>189</v>
      </c>
      <c r="Y113" s="181">
        <v>-267</v>
      </c>
      <c r="Z113" s="135">
        <v>-0.1273854961832061</v>
      </c>
      <c r="AA113" s="273">
        <v>2064</v>
      </c>
      <c r="AB113" s="139">
        <v>1.8687188773200542E-2</v>
      </c>
      <c r="AC113" s="136">
        <v>1785</v>
      </c>
      <c r="AD113" s="139">
        <v>1.8338538670173418E-2</v>
      </c>
      <c r="AE113" s="139">
        <v>-0.13517441860465115</v>
      </c>
      <c r="AF113" s="136">
        <v>1785</v>
      </c>
      <c r="AG113" s="139">
        <v>1.8770505594346766E-2</v>
      </c>
      <c r="AH113" s="139">
        <v>0</v>
      </c>
      <c r="AI113" s="136">
        <v>0</v>
      </c>
      <c r="AJ113" s="136">
        <v>-279</v>
      </c>
      <c r="AK113" s="202">
        <v>-0.13517441860465115</v>
      </c>
    </row>
    <row r="114" spans="2:37" x14ac:dyDescent="0.3">
      <c r="C114" s="436"/>
      <c r="D114" s="177" t="s">
        <v>7</v>
      </c>
      <c r="E114" s="273">
        <v>224187</v>
      </c>
      <c r="F114" s="139">
        <v>1</v>
      </c>
      <c r="G114" s="136">
        <v>184951</v>
      </c>
      <c r="H114" s="139">
        <v>1</v>
      </c>
      <c r="I114" s="139">
        <v>-0.17501460834035873</v>
      </c>
      <c r="J114" s="136">
        <v>183195</v>
      </c>
      <c r="K114" s="139">
        <v>1</v>
      </c>
      <c r="L114" s="139">
        <v>-9.4944066266200236E-3</v>
      </c>
      <c r="M114" s="136">
        <v>-1756</v>
      </c>
      <c r="N114" s="136">
        <v>-40992</v>
      </c>
      <c r="O114" s="202">
        <v>-0.18284735510979674</v>
      </c>
      <c r="P114" s="181">
        <v>113737</v>
      </c>
      <c r="Q114" s="135">
        <v>1</v>
      </c>
      <c r="R114" s="181">
        <v>87615</v>
      </c>
      <c r="S114" s="135">
        <v>1</v>
      </c>
      <c r="T114" s="135">
        <v>-0.22967020406727801</v>
      </c>
      <c r="U114" s="181">
        <v>88099</v>
      </c>
      <c r="V114" s="135">
        <v>1</v>
      </c>
      <c r="W114" s="135">
        <v>5.5241682360326425E-3</v>
      </c>
      <c r="X114" s="181">
        <v>484</v>
      </c>
      <c r="Y114" s="181">
        <v>-25638</v>
      </c>
      <c r="Z114" s="135">
        <v>-0.22541477267731697</v>
      </c>
      <c r="AA114" s="273">
        <v>110450</v>
      </c>
      <c r="AB114" s="139">
        <v>1</v>
      </c>
      <c r="AC114" s="136">
        <v>97336</v>
      </c>
      <c r="AD114" s="139">
        <v>1</v>
      </c>
      <c r="AE114" s="139">
        <v>-0.1187324581258488</v>
      </c>
      <c r="AF114" s="136">
        <v>95096</v>
      </c>
      <c r="AG114" s="139">
        <v>1</v>
      </c>
      <c r="AH114" s="139">
        <v>-2.3013068135119587E-2</v>
      </c>
      <c r="AI114" s="136">
        <v>-2240</v>
      </c>
      <c r="AJ114" s="136">
        <v>-15354</v>
      </c>
      <c r="AK114" s="202">
        <v>-0.13901312811226799</v>
      </c>
    </row>
    <row r="115" spans="2:37" x14ac:dyDescent="0.3">
      <c r="C115" s="432" t="s">
        <v>291</v>
      </c>
      <c r="D115" s="437"/>
      <c r="E115" s="273">
        <v>1496451</v>
      </c>
      <c r="F115" s="139">
        <v>1</v>
      </c>
      <c r="G115" s="136">
        <v>1359472</v>
      </c>
      <c r="H115" s="139">
        <v>1</v>
      </c>
      <c r="I115" s="139">
        <v>-9.1535907289981427E-2</v>
      </c>
      <c r="J115" s="136">
        <v>1348195</v>
      </c>
      <c r="K115" s="139">
        <v>1</v>
      </c>
      <c r="L115" s="139">
        <v>-8.2951322278060902E-3</v>
      </c>
      <c r="M115" s="136">
        <v>-11277</v>
      </c>
      <c r="N115" s="136">
        <v>-148256</v>
      </c>
      <c r="O115" s="202">
        <v>-9.9071737063224918E-2</v>
      </c>
      <c r="P115" s="181">
        <v>928444</v>
      </c>
      <c r="Q115" s="135">
        <v>1</v>
      </c>
      <c r="R115" s="181">
        <v>832540</v>
      </c>
      <c r="S115" s="135">
        <v>1</v>
      </c>
      <c r="T115" s="135">
        <v>-0.10329540607726476</v>
      </c>
      <c r="U115" s="181">
        <v>851842</v>
      </c>
      <c r="V115" s="135">
        <v>1</v>
      </c>
      <c r="W115" s="135">
        <v>2.3184471616979365E-2</v>
      </c>
      <c r="X115" s="181">
        <v>19302</v>
      </c>
      <c r="Y115" s="181">
        <v>-76602</v>
      </c>
      <c r="Z115" s="135">
        <v>-8.2505783870648094E-2</v>
      </c>
      <c r="AA115" s="273">
        <v>568007</v>
      </c>
      <c r="AB115" s="139">
        <v>1</v>
      </c>
      <c r="AC115" s="136">
        <v>526932</v>
      </c>
      <c r="AD115" s="139">
        <v>1</v>
      </c>
      <c r="AE115" s="139">
        <v>-7.2314249648331802E-2</v>
      </c>
      <c r="AF115" s="136">
        <v>496353</v>
      </c>
      <c r="AG115" s="139">
        <v>1</v>
      </c>
      <c r="AH115" s="139">
        <v>-5.8032155951811618E-2</v>
      </c>
      <c r="AI115" s="136">
        <v>-30579</v>
      </c>
      <c r="AJ115" s="136">
        <v>-71654</v>
      </c>
      <c r="AK115" s="202">
        <v>-0.12614985378701318</v>
      </c>
    </row>
    <row r="116" spans="2:37" x14ac:dyDescent="0.3">
      <c r="E116" s="286"/>
      <c r="F116" s="137"/>
      <c r="G116" s="137"/>
      <c r="H116" s="137"/>
      <c r="I116" s="137"/>
      <c r="J116" s="137"/>
      <c r="K116" s="137"/>
      <c r="L116" s="137"/>
      <c r="M116" s="136"/>
      <c r="N116" s="136"/>
      <c r="O116" s="202"/>
      <c r="AA116" s="286"/>
      <c r="AB116" s="137"/>
      <c r="AC116" s="137"/>
      <c r="AD116" s="137"/>
      <c r="AE116" s="137"/>
      <c r="AF116" s="137"/>
      <c r="AG116" s="137"/>
      <c r="AH116" s="137"/>
      <c r="AI116" s="136"/>
      <c r="AJ116" s="136"/>
      <c r="AK116" s="202"/>
    </row>
    <row r="117" spans="2:37" x14ac:dyDescent="0.3">
      <c r="C117" s="440" t="s">
        <v>289</v>
      </c>
      <c r="D117" s="440"/>
      <c r="E117" s="286"/>
      <c r="F117" s="137"/>
      <c r="G117" s="137"/>
      <c r="H117" s="137"/>
      <c r="I117" s="137"/>
      <c r="J117" s="137"/>
      <c r="K117" s="137"/>
      <c r="L117" s="137"/>
      <c r="M117" s="136"/>
      <c r="N117" s="136"/>
      <c r="O117" s="202"/>
      <c r="AA117" s="286"/>
      <c r="AB117" s="137"/>
      <c r="AC117" s="137"/>
      <c r="AD117" s="137"/>
      <c r="AE117" s="137"/>
      <c r="AF117" s="137"/>
      <c r="AG117" s="137"/>
      <c r="AH117" s="137"/>
      <c r="AI117" s="136"/>
      <c r="AJ117" s="136"/>
      <c r="AK117" s="202"/>
    </row>
    <row r="118" spans="2:37" x14ac:dyDescent="0.3">
      <c r="B118" s="208"/>
      <c r="C118" s="435" t="s">
        <v>194</v>
      </c>
      <c r="D118" s="177" t="s">
        <v>32</v>
      </c>
      <c r="E118" s="273">
        <v>235013</v>
      </c>
      <c r="F118" s="139">
        <v>0.35031496790696148</v>
      </c>
      <c r="G118" s="136">
        <v>235287</v>
      </c>
      <c r="H118" s="139">
        <v>0.36027892917899945</v>
      </c>
      <c r="I118" s="139">
        <v>1.1658929506027326E-3</v>
      </c>
      <c r="J118" s="136">
        <v>274853</v>
      </c>
      <c r="K118" s="139">
        <v>0.42778077816808791</v>
      </c>
      <c r="L118" s="139">
        <v>0.16816058685775245</v>
      </c>
      <c r="M118" s="136">
        <v>39566</v>
      </c>
      <c r="N118" s="136">
        <v>39840</v>
      </c>
      <c r="O118" s="202">
        <v>0.16952253705114184</v>
      </c>
      <c r="P118" s="181">
        <v>220706</v>
      </c>
      <c r="Q118" s="135">
        <v>0.44379607250147796</v>
      </c>
      <c r="R118" s="181">
        <v>221249</v>
      </c>
      <c r="S118" s="135">
        <v>0.46128233942611008</v>
      </c>
      <c r="T118" s="135">
        <v>2.4602865350284993E-3</v>
      </c>
      <c r="U118" s="181">
        <v>257648</v>
      </c>
      <c r="V118" s="135">
        <v>0.53488232082393072</v>
      </c>
      <c r="W118" s="135">
        <v>0.16451599781241949</v>
      </c>
      <c r="X118" s="181">
        <v>36399</v>
      </c>
      <c r="Y118" s="181">
        <v>36942</v>
      </c>
      <c r="Z118" s="135">
        <v>0.16738104084166266</v>
      </c>
      <c r="AA118" s="273">
        <v>14307</v>
      </c>
      <c r="AB118" s="139">
        <v>8.2438287966441565E-2</v>
      </c>
      <c r="AC118" s="136">
        <v>14038</v>
      </c>
      <c r="AD118" s="139">
        <v>8.0943320071498584E-2</v>
      </c>
      <c r="AE118" s="139">
        <v>-1.8801985042286994E-2</v>
      </c>
      <c r="AF118" s="136">
        <v>17205</v>
      </c>
      <c r="AG118" s="139">
        <v>0.10698429280304443</v>
      </c>
      <c r="AH118" s="139">
        <v>0.22560193759794842</v>
      </c>
      <c r="AI118" s="136">
        <v>3167</v>
      </c>
      <c r="AJ118" s="136">
        <v>2898</v>
      </c>
      <c r="AK118" s="202">
        <v>0.20255818829943384</v>
      </c>
    </row>
    <row r="119" spans="2:37" x14ac:dyDescent="0.3">
      <c r="C119" s="436"/>
      <c r="D119" s="177" t="s">
        <v>33</v>
      </c>
      <c r="E119" s="273">
        <v>225080</v>
      </c>
      <c r="F119" s="139">
        <v>0.33550864410266196</v>
      </c>
      <c r="G119" s="136">
        <v>210970</v>
      </c>
      <c r="H119" s="139">
        <v>0.32304396625777676</v>
      </c>
      <c r="I119" s="139">
        <v>-6.2688821752265866E-2</v>
      </c>
      <c r="J119" s="136">
        <v>186039</v>
      </c>
      <c r="K119" s="139">
        <v>0.28955080784860598</v>
      </c>
      <c r="L119" s="139">
        <v>-0.11817319998103996</v>
      </c>
      <c r="M119" s="136">
        <v>-24931</v>
      </c>
      <c r="N119" s="136">
        <v>-39041</v>
      </c>
      <c r="O119" s="202">
        <v>-0.17345388306379952</v>
      </c>
      <c r="P119" s="181">
        <v>176031</v>
      </c>
      <c r="Q119" s="135">
        <v>0.35396349187837062</v>
      </c>
      <c r="R119" s="181">
        <v>164394</v>
      </c>
      <c r="S119" s="135">
        <v>0.34274527300740765</v>
      </c>
      <c r="T119" s="135">
        <v>-6.6107674216473233E-2</v>
      </c>
      <c r="U119" s="181">
        <v>140287</v>
      </c>
      <c r="V119" s="135">
        <v>0.29123857410663684</v>
      </c>
      <c r="W119" s="135">
        <v>-0.14664160492475395</v>
      </c>
      <c r="X119" s="181">
        <v>-24107</v>
      </c>
      <c r="Y119" s="181">
        <v>-35744</v>
      </c>
      <c r="Z119" s="135">
        <v>-0.20305514369628078</v>
      </c>
      <c r="AA119" s="273">
        <v>49049</v>
      </c>
      <c r="AB119" s="139">
        <v>0.28262497983266877</v>
      </c>
      <c r="AC119" s="136">
        <v>46576</v>
      </c>
      <c r="AD119" s="139">
        <v>0.26855791962174941</v>
      </c>
      <c r="AE119" s="139">
        <v>-5.0418968786315722E-2</v>
      </c>
      <c r="AF119" s="136">
        <v>45752</v>
      </c>
      <c r="AG119" s="139">
        <v>0.28449551667101941</v>
      </c>
      <c r="AH119" s="139">
        <v>-1.7691514943318446E-2</v>
      </c>
      <c r="AI119" s="136">
        <v>-824</v>
      </c>
      <c r="AJ119" s="136">
        <v>-3297</v>
      </c>
      <c r="AK119" s="202">
        <v>-6.7218495789924365E-2</v>
      </c>
    </row>
    <row r="120" spans="2:37" x14ac:dyDescent="0.3">
      <c r="C120" s="436"/>
      <c r="D120" s="177" t="s">
        <v>34</v>
      </c>
      <c r="E120" s="273">
        <v>92346</v>
      </c>
      <c r="F120" s="139">
        <v>0.13765275123646889</v>
      </c>
      <c r="G120" s="136">
        <v>87790</v>
      </c>
      <c r="H120" s="139">
        <v>0.1344268369804722</v>
      </c>
      <c r="I120" s="139">
        <v>-4.9336192146925695E-2</v>
      </c>
      <c r="J120" s="136">
        <v>74358</v>
      </c>
      <c r="K120" s="139">
        <v>0.11573067458977228</v>
      </c>
      <c r="L120" s="139">
        <v>-0.15300148080647</v>
      </c>
      <c r="M120" s="136">
        <v>-13432</v>
      </c>
      <c r="N120" s="136">
        <v>-17988</v>
      </c>
      <c r="O120" s="202">
        <v>-0.19478916249756351</v>
      </c>
      <c r="P120" s="181">
        <v>50311</v>
      </c>
      <c r="Q120" s="135">
        <v>0.10116546085571691</v>
      </c>
      <c r="R120" s="181">
        <v>46445</v>
      </c>
      <c r="S120" s="135">
        <v>9.6833243335091607E-2</v>
      </c>
      <c r="T120" s="135">
        <v>-7.6842042495676888E-2</v>
      </c>
      <c r="U120" s="181">
        <v>39295</v>
      </c>
      <c r="V120" s="135">
        <v>8.1577193678104842E-2</v>
      </c>
      <c r="W120" s="135">
        <v>-0.15394552696738079</v>
      </c>
      <c r="X120" s="181">
        <v>-7150</v>
      </c>
      <c r="Y120" s="181">
        <v>-11016</v>
      </c>
      <c r="Z120" s="135">
        <v>-0.21895808073781081</v>
      </c>
      <c r="AA120" s="273">
        <v>42035</v>
      </c>
      <c r="AB120" s="139">
        <v>0.24220964805125961</v>
      </c>
      <c r="AC120" s="136">
        <v>41345</v>
      </c>
      <c r="AD120" s="139">
        <v>0.23839589459724383</v>
      </c>
      <c r="AE120" s="139">
        <v>-1.6414892351611751E-2</v>
      </c>
      <c r="AF120" s="136">
        <v>35063</v>
      </c>
      <c r="AG120" s="139">
        <v>0.21802907634717505</v>
      </c>
      <c r="AH120" s="139">
        <v>-0.15194098439956463</v>
      </c>
      <c r="AI120" s="136">
        <v>-6282</v>
      </c>
      <c r="AJ120" s="136">
        <v>-6972</v>
      </c>
      <c r="AK120" s="202">
        <v>-0.16586178184845962</v>
      </c>
    </row>
    <row r="121" spans="2:37" x14ac:dyDescent="0.3">
      <c r="C121" s="436"/>
      <c r="D121" s="177" t="s">
        <v>73</v>
      </c>
      <c r="E121" s="273">
        <v>118245</v>
      </c>
      <c r="F121" s="139">
        <v>0.17625830647733812</v>
      </c>
      <c r="G121" s="136">
        <v>118766</v>
      </c>
      <c r="H121" s="139">
        <v>0.18185827224994602</v>
      </c>
      <c r="I121" s="139">
        <v>4.4061059664256413E-3</v>
      </c>
      <c r="J121" s="136">
        <v>107171</v>
      </c>
      <c r="K121" s="139">
        <v>0.16680077633153778</v>
      </c>
      <c r="L121" s="139">
        <v>-9.762895104659583E-2</v>
      </c>
      <c r="M121" s="136">
        <v>-11595</v>
      </c>
      <c r="N121" s="136">
        <v>-11074</v>
      </c>
      <c r="O121" s="202">
        <v>-9.3653008583872474E-2</v>
      </c>
      <c r="P121" s="181">
        <v>50185</v>
      </c>
      <c r="Q121" s="135">
        <v>0.10091209980012628</v>
      </c>
      <c r="R121" s="181">
        <v>47432</v>
      </c>
      <c r="S121" s="135">
        <v>9.8891040970396485E-2</v>
      </c>
      <c r="T121" s="135">
        <v>-5.485702899272691E-2</v>
      </c>
      <c r="U121" s="181">
        <v>44410</v>
      </c>
      <c r="V121" s="135">
        <v>9.2196034387190123E-2</v>
      </c>
      <c r="W121" s="135">
        <v>-6.3712261764209813E-2</v>
      </c>
      <c r="X121" s="181">
        <v>-3022</v>
      </c>
      <c r="Y121" s="181">
        <v>-5775</v>
      </c>
      <c r="Z121" s="135">
        <v>-0.11507422536614527</v>
      </c>
      <c r="AA121" s="273">
        <v>68060</v>
      </c>
      <c r="AB121" s="139">
        <v>0.39216816096987578</v>
      </c>
      <c r="AC121" s="136">
        <v>71334</v>
      </c>
      <c r="AD121" s="139">
        <v>0.41131292163985472</v>
      </c>
      <c r="AE121" s="139">
        <v>4.8104613576256242E-2</v>
      </c>
      <c r="AF121" s="136">
        <v>62761</v>
      </c>
      <c r="AG121" s="139">
        <v>0.39026104043079757</v>
      </c>
      <c r="AH121" s="139">
        <v>-0.12018111980261867</v>
      </c>
      <c r="AI121" s="136">
        <v>-8573</v>
      </c>
      <c r="AJ121" s="136">
        <v>-5299</v>
      </c>
      <c r="AK121" s="202">
        <v>-7.7857772553629148E-2</v>
      </c>
    </row>
    <row r="122" spans="2:37" x14ac:dyDescent="0.3">
      <c r="C122" s="436"/>
      <c r="D122" s="177" t="s">
        <v>36</v>
      </c>
      <c r="E122" s="273">
        <v>130</v>
      </c>
      <c r="F122" s="139">
        <v>1.937805390676473E-4</v>
      </c>
      <c r="G122" s="136">
        <v>219</v>
      </c>
      <c r="H122" s="139">
        <v>3.3533975736101395E-4</v>
      </c>
      <c r="I122" s="139">
        <v>0.68461538461538463</v>
      </c>
      <c r="J122" s="136">
        <v>65</v>
      </c>
      <c r="K122" s="139">
        <v>1.0116589806524111E-4</v>
      </c>
      <c r="L122" s="139">
        <v>-0.70319634703196343</v>
      </c>
      <c r="M122" s="136">
        <v>-154</v>
      </c>
      <c r="N122" s="136">
        <v>-65</v>
      </c>
      <c r="O122" s="202">
        <v>-0.5</v>
      </c>
      <c r="P122" s="181">
        <v>55</v>
      </c>
      <c r="Q122" s="135">
        <v>1.1059411156733975E-4</v>
      </c>
      <c r="R122" s="181">
        <v>90</v>
      </c>
      <c r="S122" s="135">
        <v>1.8764112176032391E-4</v>
      </c>
      <c r="T122" s="135">
        <v>0.63636363636363635</v>
      </c>
      <c r="U122" s="181">
        <v>32</v>
      </c>
      <c r="V122" s="135">
        <v>6.6432630047063367E-5</v>
      </c>
      <c r="W122" s="135">
        <v>-0.64444444444444449</v>
      </c>
      <c r="X122" s="181">
        <v>-58</v>
      </c>
      <c r="Y122" s="181">
        <v>-23</v>
      </c>
      <c r="Z122" s="135">
        <v>-0.41818181818181815</v>
      </c>
      <c r="AA122" s="273">
        <v>75</v>
      </c>
      <c r="AB122" s="139">
        <v>4.321570977481734E-4</v>
      </c>
      <c r="AC122" s="136">
        <v>129</v>
      </c>
      <c r="AD122" s="139">
        <v>7.4381594879778588E-4</v>
      </c>
      <c r="AE122" s="139">
        <v>0.72</v>
      </c>
      <c r="AF122" s="136">
        <v>33</v>
      </c>
      <c r="AG122" s="139">
        <v>2.052009103458568E-4</v>
      </c>
      <c r="AH122" s="139">
        <v>-0.7441860465116279</v>
      </c>
      <c r="AI122" s="136">
        <v>-96</v>
      </c>
      <c r="AJ122" s="136">
        <v>-42</v>
      </c>
      <c r="AK122" s="202">
        <v>-0.56000000000000005</v>
      </c>
    </row>
    <row r="123" spans="2:37" x14ac:dyDescent="0.3">
      <c r="C123" s="436"/>
      <c r="D123" s="177" t="s">
        <v>7</v>
      </c>
      <c r="E123" s="273">
        <v>670862</v>
      </c>
      <c r="F123" s="139">
        <v>1</v>
      </c>
      <c r="G123" s="136">
        <v>653069</v>
      </c>
      <c r="H123" s="139">
        <v>1</v>
      </c>
      <c r="I123" s="139">
        <v>-2.6522593320235755E-2</v>
      </c>
      <c r="J123" s="136">
        <v>642509</v>
      </c>
      <c r="K123" s="139">
        <v>1</v>
      </c>
      <c r="L123" s="139">
        <v>-1.6169807478229711E-2</v>
      </c>
      <c r="M123" s="136">
        <v>-10560</v>
      </c>
      <c r="N123" s="136">
        <v>-28353</v>
      </c>
      <c r="O123" s="202">
        <v>-4.2263535570653876E-2</v>
      </c>
      <c r="P123" s="181">
        <v>497314</v>
      </c>
      <c r="Q123" s="135">
        <v>1</v>
      </c>
      <c r="R123" s="181">
        <v>479639</v>
      </c>
      <c r="S123" s="135">
        <v>1</v>
      </c>
      <c r="T123" s="135">
        <v>-3.5540925853685998E-2</v>
      </c>
      <c r="U123" s="181">
        <v>481691</v>
      </c>
      <c r="V123" s="135">
        <v>1</v>
      </c>
      <c r="W123" s="135">
        <v>4.278217576135385E-3</v>
      </c>
      <c r="X123" s="181">
        <v>2052</v>
      </c>
      <c r="Y123" s="181">
        <v>-15623</v>
      </c>
      <c r="Z123" s="135">
        <v>-3.1414760091209977E-2</v>
      </c>
      <c r="AA123" s="273">
        <v>173548</v>
      </c>
      <c r="AB123" s="139">
        <v>1</v>
      </c>
      <c r="AC123" s="136">
        <v>173430</v>
      </c>
      <c r="AD123" s="139">
        <v>1</v>
      </c>
      <c r="AE123" s="139">
        <v>-6.7992716712379287E-4</v>
      </c>
      <c r="AF123" s="136">
        <v>160818</v>
      </c>
      <c r="AG123" s="139">
        <v>1</v>
      </c>
      <c r="AH123" s="139">
        <v>-7.2720982528974229E-2</v>
      </c>
      <c r="AI123" s="136">
        <v>-12612</v>
      </c>
      <c r="AJ123" s="136">
        <v>-12730</v>
      </c>
      <c r="AK123" s="202">
        <v>-7.3351464724456639E-2</v>
      </c>
    </row>
    <row r="124" spans="2:37" x14ac:dyDescent="0.3">
      <c r="C124" s="435" t="s">
        <v>193</v>
      </c>
      <c r="D124" s="177" t="s">
        <v>32</v>
      </c>
      <c r="E124" s="273">
        <v>192710</v>
      </c>
      <c r="F124" s="138">
        <v>0.32043458452083629</v>
      </c>
      <c r="G124" s="136">
        <v>168060</v>
      </c>
      <c r="H124" s="138">
        <v>0.32229236823331775</v>
      </c>
      <c r="I124" s="138">
        <v>-0.12791240724404546</v>
      </c>
      <c r="J124" s="136">
        <v>188250</v>
      </c>
      <c r="K124" s="138">
        <v>0.3602932873484902</v>
      </c>
      <c r="L124" s="138">
        <v>0.12013566583363085</v>
      </c>
      <c r="M124" s="136">
        <v>20190</v>
      </c>
      <c r="N124" s="136">
        <v>-4460</v>
      </c>
      <c r="O124" s="202">
        <v>-2.3143583623060557E-2</v>
      </c>
      <c r="P124" s="181">
        <v>163509</v>
      </c>
      <c r="Q124" s="183">
        <v>0.51516259022725774</v>
      </c>
      <c r="R124" s="181">
        <v>143704</v>
      </c>
      <c r="S124" s="183">
        <v>0.54169462391532153</v>
      </c>
      <c r="T124" s="183">
        <v>-0.1211248310490554</v>
      </c>
      <c r="U124" s="181">
        <v>159541</v>
      </c>
      <c r="V124" s="183">
        <v>0.56564392381546669</v>
      </c>
      <c r="W124" s="183">
        <v>0.11020570060680288</v>
      </c>
      <c r="X124" s="181">
        <v>15837</v>
      </c>
      <c r="Y124" s="181">
        <v>-3968</v>
      </c>
      <c r="Z124" s="135">
        <v>-2.426777730889431E-2</v>
      </c>
      <c r="AA124" s="273">
        <v>29201</v>
      </c>
      <c r="AB124" s="138">
        <v>0.10281716424479506</v>
      </c>
      <c r="AC124" s="136">
        <v>24356</v>
      </c>
      <c r="AD124" s="138">
        <v>9.5078972228945291E-2</v>
      </c>
      <c r="AE124" s="138">
        <v>-0.16591897537755557</v>
      </c>
      <c r="AF124" s="136">
        <v>28709</v>
      </c>
      <c r="AG124" s="138">
        <v>0.11940242639505239</v>
      </c>
      <c r="AH124" s="138">
        <v>0.17872392839546725</v>
      </c>
      <c r="AI124" s="136">
        <v>4353</v>
      </c>
      <c r="AJ124" s="136">
        <v>-492</v>
      </c>
      <c r="AK124" s="202">
        <v>-1.6848738056915859E-2</v>
      </c>
    </row>
    <row r="125" spans="2:37" x14ac:dyDescent="0.3">
      <c r="C125" s="436"/>
      <c r="D125" s="177" t="s">
        <v>33</v>
      </c>
      <c r="E125" s="273">
        <v>154183</v>
      </c>
      <c r="F125" s="138">
        <v>0.25637260933618444</v>
      </c>
      <c r="G125" s="136">
        <v>126233</v>
      </c>
      <c r="H125" s="138">
        <v>0.24207980792095918</v>
      </c>
      <c r="I125" s="138">
        <v>-0.1812780916184015</v>
      </c>
      <c r="J125" s="136">
        <v>123908</v>
      </c>
      <c r="K125" s="138">
        <v>0.23714858246362139</v>
      </c>
      <c r="L125" s="138">
        <v>-1.8418321674997823E-2</v>
      </c>
      <c r="M125" s="136">
        <v>-2325</v>
      </c>
      <c r="N125" s="136">
        <v>-30275</v>
      </c>
      <c r="O125" s="202">
        <v>-0.19635757508934187</v>
      </c>
      <c r="P125" s="181">
        <v>83783</v>
      </c>
      <c r="Q125" s="183">
        <v>0.26397242535279608</v>
      </c>
      <c r="R125" s="181">
        <v>65960</v>
      </c>
      <c r="S125" s="183">
        <v>0.24863731972286512</v>
      </c>
      <c r="T125" s="183">
        <v>-0.21272811906950098</v>
      </c>
      <c r="U125" s="181">
        <v>67005</v>
      </c>
      <c r="V125" s="183">
        <v>0.23756257711344009</v>
      </c>
      <c r="W125" s="183">
        <v>1.5842935112189205E-2</v>
      </c>
      <c r="X125" s="181">
        <v>1045</v>
      </c>
      <c r="Y125" s="181">
        <v>-16778</v>
      </c>
      <c r="Z125" s="135">
        <v>-0.20025542174426794</v>
      </c>
      <c r="AA125" s="273">
        <v>70400</v>
      </c>
      <c r="AB125" s="138">
        <v>0.24787946860838916</v>
      </c>
      <c r="AC125" s="136">
        <v>60273</v>
      </c>
      <c r="AD125" s="138">
        <v>0.23528883614531201</v>
      </c>
      <c r="AE125" s="138">
        <v>-0.14384943181818183</v>
      </c>
      <c r="AF125" s="136">
        <v>56903</v>
      </c>
      <c r="AG125" s="138">
        <v>0.23666293737704783</v>
      </c>
      <c r="AH125" s="138">
        <v>-5.5912265857017238E-2</v>
      </c>
      <c r="AI125" s="136">
        <v>-3370</v>
      </c>
      <c r="AJ125" s="136">
        <v>-13497</v>
      </c>
      <c r="AK125" s="202">
        <v>-0.19171874999999999</v>
      </c>
    </row>
    <row r="126" spans="2:37" x14ac:dyDescent="0.3">
      <c r="C126" s="436"/>
      <c r="D126" s="177" t="s">
        <v>34</v>
      </c>
      <c r="E126" s="273">
        <v>97791</v>
      </c>
      <c r="F126" s="138">
        <v>0.16260504620869234</v>
      </c>
      <c r="G126" s="136">
        <v>85566</v>
      </c>
      <c r="H126" s="138">
        <v>0.16409180519012295</v>
      </c>
      <c r="I126" s="138">
        <v>-0.12501150412614659</v>
      </c>
      <c r="J126" s="136">
        <v>74530</v>
      </c>
      <c r="K126" s="138">
        <v>0.14264360534439827</v>
      </c>
      <c r="L126" s="138">
        <v>-0.12897646261365495</v>
      </c>
      <c r="M126" s="136">
        <v>-11036</v>
      </c>
      <c r="N126" s="136">
        <v>-23261</v>
      </c>
      <c r="O126" s="202">
        <v>-0.23786442515159881</v>
      </c>
      <c r="P126" s="181">
        <v>30148</v>
      </c>
      <c r="Q126" s="183">
        <v>9.4986341853790096E-2</v>
      </c>
      <c r="R126" s="181">
        <v>23450</v>
      </c>
      <c r="S126" s="183">
        <v>8.8395165971819095E-2</v>
      </c>
      <c r="T126" s="183">
        <v>-0.22217062491707576</v>
      </c>
      <c r="U126" s="181">
        <v>22460</v>
      </c>
      <c r="V126" s="183">
        <v>7.9630706394565542E-2</v>
      </c>
      <c r="W126" s="183">
        <v>-4.2217484008528781E-2</v>
      </c>
      <c r="X126" s="181">
        <v>-990</v>
      </c>
      <c r="Y126" s="181">
        <v>-7688</v>
      </c>
      <c r="Z126" s="135">
        <v>-0.25500862412100306</v>
      </c>
      <c r="AA126" s="273">
        <v>67643</v>
      </c>
      <c r="AB126" s="138">
        <v>0.23817202975962029</v>
      </c>
      <c r="AC126" s="136">
        <v>62116</v>
      </c>
      <c r="AD126" s="138">
        <v>0.24248338967700631</v>
      </c>
      <c r="AE126" s="138">
        <v>-8.1708380763715394E-2</v>
      </c>
      <c r="AF126" s="136">
        <v>52070</v>
      </c>
      <c r="AG126" s="138">
        <v>0.21656220496674833</v>
      </c>
      <c r="AH126" s="138">
        <v>-0.16172966707450576</v>
      </c>
      <c r="AI126" s="136">
        <v>-10046</v>
      </c>
      <c r="AJ126" s="136">
        <v>-15573</v>
      </c>
      <c r="AK126" s="202">
        <v>-0.2302233786201085</v>
      </c>
    </row>
    <row r="127" spans="2:37" x14ac:dyDescent="0.3">
      <c r="C127" s="436"/>
      <c r="D127" s="177" t="s">
        <v>73</v>
      </c>
      <c r="E127" s="273">
        <v>156495</v>
      </c>
      <c r="F127" s="138">
        <v>0.26021695970415792</v>
      </c>
      <c r="G127" s="136">
        <v>141306</v>
      </c>
      <c r="H127" s="138">
        <v>0.27098563242637863</v>
      </c>
      <c r="I127" s="138">
        <v>-9.7057413974887374E-2</v>
      </c>
      <c r="J127" s="136">
        <v>135707</v>
      </c>
      <c r="K127" s="138">
        <v>0.25973078962125662</v>
      </c>
      <c r="L127" s="138">
        <v>-3.9623229020706835E-2</v>
      </c>
      <c r="M127" s="136">
        <v>-5599</v>
      </c>
      <c r="N127" s="136">
        <v>-20788</v>
      </c>
      <c r="O127" s="202">
        <v>-0.13283491485350971</v>
      </c>
      <c r="P127" s="181">
        <v>39855</v>
      </c>
      <c r="Q127" s="183">
        <v>0.12556987709243744</v>
      </c>
      <c r="R127" s="181">
        <v>32035</v>
      </c>
      <c r="S127" s="183">
        <v>0.12075646660585179</v>
      </c>
      <c r="T127" s="183">
        <v>-0.19621126583866516</v>
      </c>
      <c r="U127" s="181">
        <v>32998</v>
      </c>
      <c r="V127" s="183">
        <v>0.11699261129153489</v>
      </c>
      <c r="W127" s="183">
        <v>3.0060870922428595E-2</v>
      </c>
      <c r="X127" s="181">
        <v>963</v>
      </c>
      <c r="Y127" s="181">
        <v>-6857</v>
      </c>
      <c r="Z127" s="135">
        <v>-0.172048676452139</v>
      </c>
      <c r="AA127" s="273">
        <v>116640</v>
      </c>
      <c r="AB127" s="138">
        <v>0.41069121048980844</v>
      </c>
      <c r="AC127" s="136">
        <v>109271</v>
      </c>
      <c r="AD127" s="138">
        <v>0.42656324414637381</v>
      </c>
      <c r="AE127" s="138">
        <v>-6.317729766803841E-2</v>
      </c>
      <c r="AF127" s="136">
        <v>102709</v>
      </c>
      <c r="AG127" s="138">
        <v>0.42717279642653644</v>
      </c>
      <c r="AH127" s="138">
        <v>-6.0052529948476721E-2</v>
      </c>
      <c r="AI127" s="136">
        <v>-6562</v>
      </c>
      <c r="AJ127" s="136">
        <v>-13931</v>
      </c>
      <c r="AK127" s="202">
        <v>-0.11943587105624143</v>
      </c>
    </row>
    <row r="128" spans="2:37" x14ac:dyDescent="0.3">
      <c r="C128" s="436"/>
      <c r="D128" s="188" t="s">
        <v>36</v>
      </c>
      <c r="E128" s="273">
        <v>173</v>
      </c>
      <c r="F128" s="138">
        <v>2.8766116507760202E-4</v>
      </c>
      <c r="G128" s="136">
        <v>227</v>
      </c>
      <c r="H128" s="138">
        <v>4.3532290603929028E-4</v>
      </c>
      <c r="I128" s="138">
        <v>0.31213872832369943</v>
      </c>
      <c r="J128" s="136">
        <v>73</v>
      </c>
      <c r="K128" s="138">
        <v>1.3971532524005199E-4</v>
      </c>
      <c r="L128" s="138">
        <v>-0.67841409691629961</v>
      </c>
      <c r="M128" s="136">
        <v>-154</v>
      </c>
      <c r="N128" s="136">
        <v>-100</v>
      </c>
      <c r="O128" s="202">
        <v>-0.5780346820809249</v>
      </c>
      <c r="P128" s="181">
        <v>61</v>
      </c>
      <c r="Q128" s="183">
        <v>1.9219075404939618E-4</v>
      </c>
      <c r="R128" s="181">
        <v>102</v>
      </c>
      <c r="S128" s="183">
        <v>3.8449070060236879E-4</v>
      </c>
      <c r="T128" s="183">
        <v>0.67213114754098358</v>
      </c>
      <c r="U128" s="181">
        <v>29</v>
      </c>
      <c r="V128" s="183">
        <v>1.0281792009983974E-4</v>
      </c>
      <c r="W128" s="183">
        <v>-0.71568627450980393</v>
      </c>
      <c r="X128" s="181">
        <v>-73</v>
      </c>
      <c r="Y128" s="181">
        <v>-32</v>
      </c>
      <c r="Z128" s="135">
        <v>-0.52459016393442626</v>
      </c>
      <c r="AA128" s="273">
        <v>112</v>
      </c>
      <c r="AB128" s="138">
        <v>3.9435370005880098E-4</v>
      </c>
      <c r="AC128" s="136">
        <v>125</v>
      </c>
      <c r="AD128" s="138">
        <v>4.879648353021088E-4</v>
      </c>
      <c r="AE128" s="138">
        <v>0.11607142857142858</v>
      </c>
      <c r="AF128" s="136">
        <v>44</v>
      </c>
      <c r="AG128" s="138">
        <v>1.8299859839709864E-4</v>
      </c>
      <c r="AH128" s="138">
        <v>-0.64800000000000002</v>
      </c>
      <c r="AI128" s="136">
        <v>-81</v>
      </c>
      <c r="AJ128" s="136">
        <v>-68</v>
      </c>
      <c r="AK128" s="202">
        <v>-0.6071428571428571</v>
      </c>
    </row>
    <row r="129" spans="3:37" x14ac:dyDescent="0.3">
      <c r="C129" s="436"/>
      <c r="D129" s="177" t="s">
        <v>7</v>
      </c>
      <c r="E129" s="273">
        <v>601402</v>
      </c>
      <c r="F129" s="138">
        <v>1</v>
      </c>
      <c r="G129" s="136">
        <v>521452</v>
      </c>
      <c r="H129" s="138">
        <v>1</v>
      </c>
      <c r="I129" s="138">
        <v>-0.13293936501707676</v>
      </c>
      <c r="J129" s="136">
        <v>522491</v>
      </c>
      <c r="K129" s="138">
        <v>1</v>
      </c>
      <c r="L129" s="138">
        <v>1.9925132131049456E-3</v>
      </c>
      <c r="M129" s="136">
        <v>1039</v>
      </c>
      <c r="N129" s="136">
        <v>-78911</v>
      </c>
      <c r="O129" s="202">
        <v>-0.13121173524531013</v>
      </c>
      <c r="P129" s="181">
        <v>317393</v>
      </c>
      <c r="Q129" s="183">
        <v>1</v>
      </c>
      <c r="R129" s="181">
        <v>265286</v>
      </c>
      <c r="S129" s="183">
        <v>1</v>
      </c>
      <c r="T129" s="183">
        <v>-0.16417186264347355</v>
      </c>
      <c r="U129" s="181">
        <v>282052</v>
      </c>
      <c r="V129" s="183">
        <v>1</v>
      </c>
      <c r="W129" s="183">
        <v>6.3199716532346226E-2</v>
      </c>
      <c r="X129" s="181">
        <v>16766</v>
      </c>
      <c r="Y129" s="181">
        <v>-35341</v>
      </c>
      <c r="Z129" s="135">
        <v>-0.11134776129278214</v>
      </c>
      <c r="AA129" s="273">
        <v>284009</v>
      </c>
      <c r="AB129" s="138">
        <v>1</v>
      </c>
      <c r="AC129" s="136">
        <v>256166</v>
      </c>
      <c r="AD129" s="138">
        <v>1</v>
      </c>
      <c r="AE129" s="138">
        <v>-9.8035625631582093E-2</v>
      </c>
      <c r="AF129" s="136">
        <v>240439</v>
      </c>
      <c r="AG129" s="138">
        <v>1</v>
      </c>
      <c r="AH129" s="138">
        <v>-6.1393783718370121E-2</v>
      </c>
      <c r="AI129" s="136">
        <v>-15727</v>
      </c>
      <c r="AJ129" s="136">
        <v>-43570</v>
      </c>
      <c r="AK129" s="202">
        <v>-0.15341063135323177</v>
      </c>
    </row>
    <row r="130" spans="3:37" x14ac:dyDescent="0.3">
      <c r="C130" s="435" t="s">
        <v>181</v>
      </c>
      <c r="D130" s="177" t="s">
        <v>32</v>
      </c>
      <c r="E130" s="273">
        <v>126578</v>
      </c>
      <c r="F130" s="139">
        <v>0.42734829199781227</v>
      </c>
      <c r="G130" s="136">
        <v>119957</v>
      </c>
      <c r="H130" s="139">
        <v>0.43273282156359122</v>
      </c>
      <c r="I130" s="139">
        <v>-5.2307667999178374E-2</v>
      </c>
      <c r="J130" s="136">
        <v>134215</v>
      </c>
      <c r="K130" s="139">
        <v>0.47533290834395808</v>
      </c>
      <c r="L130" s="139">
        <v>0.11885925790074776</v>
      </c>
      <c r="M130" s="136">
        <v>14258</v>
      </c>
      <c r="N130" s="136">
        <v>7637</v>
      </c>
      <c r="O130" s="202">
        <v>6.0334339300668366E-2</v>
      </c>
      <c r="P130" s="181">
        <v>113220</v>
      </c>
      <c r="Q130" s="135">
        <v>0.60742624454781025</v>
      </c>
      <c r="R130" s="181">
        <v>106913</v>
      </c>
      <c r="S130" s="135">
        <v>0.63492054065610382</v>
      </c>
      <c r="T130" s="135">
        <v>-5.5705705705705703E-2</v>
      </c>
      <c r="U130" s="181">
        <v>118747</v>
      </c>
      <c r="V130" s="135">
        <v>0.64690756751161738</v>
      </c>
      <c r="W130" s="135">
        <v>0.11068812960070337</v>
      </c>
      <c r="X130" s="181">
        <v>11834</v>
      </c>
      <c r="Y130" s="181">
        <v>5527</v>
      </c>
      <c r="Z130" s="135">
        <v>4.8816463522345872E-2</v>
      </c>
      <c r="AA130" s="273">
        <v>13358</v>
      </c>
      <c r="AB130" s="139">
        <v>0.12165645121629129</v>
      </c>
      <c r="AC130" s="136">
        <v>13044</v>
      </c>
      <c r="AD130" s="139">
        <v>0.11986767138393678</v>
      </c>
      <c r="AE130" s="139">
        <v>-2.3506512951040576E-2</v>
      </c>
      <c r="AF130" s="136">
        <v>15468</v>
      </c>
      <c r="AG130" s="139">
        <v>0.15656028907175173</v>
      </c>
      <c r="AH130" s="139">
        <v>0.18583256669733211</v>
      </c>
      <c r="AI130" s="136">
        <v>2424</v>
      </c>
      <c r="AJ130" s="136">
        <v>2110</v>
      </c>
      <c r="AK130" s="202">
        <v>0.15795777811049558</v>
      </c>
    </row>
    <row r="131" spans="3:37" x14ac:dyDescent="0.3">
      <c r="C131" s="436"/>
      <c r="D131" s="177" t="s">
        <v>33</v>
      </c>
      <c r="E131" s="273">
        <v>74412</v>
      </c>
      <c r="F131" s="139">
        <v>0.25122723620329918</v>
      </c>
      <c r="G131" s="136">
        <v>65851</v>
      </c>
      <c r="H131" s="139">
        <v>0.23755086433291969</v>
      </c>
      <c r="I131" s="139">
        <v>-0.115048648067516</v>
      </c>
      <c r="J131" s="136">
        <v>66836</v>
      </c>
      <c r="K131" s="139">
        <v>0.23670491571044058</v>
      </c>
      <c r="L131" s="139">
        <v>1.4958011267862295E-2</v>
      </c>
      <c r="M131" s="136">
        <v>985</v>
      </c>
      <c r="N131" s="136">
        <v>-7576</v>
      </c>
      <c r="O131" s="202">
        <v>-0.10181153577379992</v>
      </c>
      <c r="P131" s="181">
        <v>48199</v>
      </c>
      <c r="Q131" s="135">
        <v>0.25858803710439771</v>
      </c>
      <c r="R131" s="181">
        <v>40590</v>
      </c>
      <c r="S131" s="135">
        <v>0.24105043114711261</v>
      </c>
      <c r="T131" s="135">
        <v>-0.1578663457748086</v>
      </c>
      <c r="U131" s="181">
        <v>43018</v>
      </c>
      <c r="V131" s="135">
        <v>0.23435261302782182</v>
      </c>
      <c r="W131" s="135">
        <v>5.9817689085981771E-2</v>
      </c>
      <c r="X131" s="181">
        <v>2428</v>
      </c>
      <c r="Y131" s="181">
        <v>-5181</v>
      </c>
      <c r="Z131" s="135">
        <v>-0.10749185667752444</v>
      </c>
      <c r="AA131" s="273">
        <v>26213</v>
      </c>
      <c r="AB131" s="139">
        <v>0.23873188768772596</v>
      </c>
      <c r="AC131" s="136">
        <v>25261</v>
      </c>
      <c r="AD131" s="139">
        <v>0.23213563683146479</v>
      </c>
      <c r="AE131" s="139">
        <v>-3.6317857551596534E-2</v>
      </c>
      <c r="AF131" s="136">
        <v>23818</v>
      </c>
      <c r="AG131" s="139">
        <v>0.24107531452747497</v>
      </c>
      <c r="AH131" s="139">
        <v>-5.712362931000356E-2</v>
      </c>
      <c r="AI131" s="136">
        <v>-1443</v>
      </c>
      <c r="AJ131" s="136">
        <v>-2395</v>
      </c>
      <c r="AK131" s="202">
        <v>-9.1366879029489187E-2</v>
      </c>
    </row>
    <row r="132" spans="3:37" x14ac:dyDescent="0.3">
      <c r="C132" s="436"/>
      <c r="D132" s="177" t="s">
        <v>34</v>
      </c>
      <c r="E132" s="273">
        <v>34279</v>
      </c>
      <c r="F132" s="139">
        <v>0.11573158132845365</v>
      </c>
      <c r="G132" s="136">
        <v>32056</v>
      </c>
      <c r="H132" s="139">
        <v>0.11563879830307927</v>
      </c>
      <c r="I132" s="139">
        <v>-6.4850199830800204E-2</v>
      </c>
      <c r="J132" s="136">
        <v>27866</v>
      </c>
      <c r="K132" s="139">
        <v>9.8689616092931004E-2</v>
      </c>
      <c r="L132" s="139">
        <v>-0.13070875967057649</v>
      </c>
      <c r="M132" s="136">
        <v>-4190</v>
      </c>
      <c r="N132" s="136">
        <v>-6413</v>
      </c>
      <c r="O132" s="202">
        <v>-0.18708247031710376</v>
      </c>
      <c r="P132" s="181">
        <v>10900</v>
      </c>
      <c r="Q132" s="135">
        <v>5.8478590934208902E-2</v>
      </c>
      <c r="R132" s="181">
        <v>9097</v>
      </c>
      <c r="S132" s="135">
        <v>5.4024039717794618E-2</v>
      </c>
      <c r="T132" s="135">
        <v>-0.16541284403669726</v>
      </c>
      <c r="U132" s="181">
        <v>9264</v>
      </c>
      <c r="V132" s="135">
        <v>5.046823671694968E-2</v>
      </c>
      <c r="W132" s="135">
        <v>1.8357700340771683E-2</v>
      </c>
      <c r="X132" s="181">
        <v>167</v>
      </c>
      <c r="Y132" s="181">
        <v>-1636</v>
      </c>
      <c r="Z132" s="135">
        <v>-0.15009174311926604</v>
      </c>
      <c r="AA132" s="273">
        <v>23379</v>
      </c>
      <c r="AB132" s="139">
        <v>0.21292155809145635</v>
      </c>
      <c r="AC132" s="136">
        <v>22959</v>
      </c>
      <c r="AD132" s="139">
        <v>0.21098143723580223</v>
      </c>
      <c r="AE132" s="139">
        <v>-1.796484024124214E-2</v>
      </c>
      <c r="AF132" s="136">
        <v>18602</v>
      </c>
      <c r="AG132" s="139">
        <v>0.18828125790746869</v>
      </c>
      <c r="AH132" s="139">
        <v>-0.18977307374014549</v>
      </c>
      <c r="AI132" s="136">
        <v>-4357</v>
      </c>
      <c r="AJ132" s="136">
        <v>-4777</v>
      </c>
      <c r="AK132" s="202">
        <v>-0.20432867102955643</v>
      </c>
    </row>
    <row r="133" spans="3:37" x14ac:dyDescent="0.3">
      <c r="C133" s="436"/>
      <c r="D133" s="177" t="s">
        <v>73</v>
      </c>
      <c r="E133" s="273">
        <v>60780</v>
      </c>
      <c r="F133" s="139">
        <v>0.20520334645536373</v>
      </c>
      <c r="G133" s="136">
        <v>59122</v>
      </c>
      <c r="H133" s="139">
        <v>0.21327667311188711</v>
      </c>
      <c r="I133" s="139">
        <v>-2.7278710102007241E-2</v>
      </c>
      <c r="J133" s="136">
        <v>53387</v>
      </c>
      <c r="K133" s="139">
        <v>0.1890742314775464</v>
      </c>
      <c r="L133" s="139">
        <v>-9.7002807753458944E-2</v>
      </c>
      <c r="M133" s="136">
        <v>-5735</v>
      </c>
      <c r="N133" s="136">
        <v>-7393</v>
      </c>
      <c r="O133" s="202">
        <v>-0.12163540638367884</v>
      </c>
      <c r="P133" s="181">
        <v>14001</v>
      </c>
      <c r="Q133" s="135">
        <v>7.5115481804574211E-2</v>
      </c>
      <c r="R133" s="181">
        <v>11672</v>
      </c>
      <c r="S133" s="135">
        <v>6.9316103285269728E-2</v>
      </c>
      <c r="T133" s="135">
        <v>-0.16634526105278194</v>
      </c>
      <c r="U133" s="181">
        <v>12496</v>
      </c>
      <c r="V133" s="135">
        <v>6.8075462652742141E-2</v>
      </c>
      <c r="W133" s="135">
        <v>7.0596298834818369E-2</v>
      </c>
      <c r="X133" s="181">
        <v>824</v>
      </c>
      <c r="Y133" s="181">
        <v>-1505</v>
      </c>
      <c r="Z133" s="135">
        <v>-0.10749232197700165</v>
      </c>
      <c r="AA133" s="273">
        <v>46779</v>
      </c>
      <c r="AB133" s="139">
        <v>0.42603437127166421</v>
      </c>
      <c r="AC133" s="136">
        <v>47450</v>
      </c>
      <c r="AD133" s="139">
        <v>0.43604116890277522</v>
      </c>
      <c r="AE133" s="139">
        <v>1.4344043267278053E-2</v>
      </c>
      <c r="AF133" s="136">
        <v>40891</v>
      </c>
      <c r="AG133" s="139">
        <v>0.41388070729460824</v>
      </c>
      <c r="AH133" s="139">
        <v>-0.13822971548998947</v>
      </c>
      <c r="AI133" s="136">
        <v>-6559</v>
      </c>
      <c r="AJ133" s="136">
        <v>-5888</v>
      </c>
      <c r="AK133" s="202">
        <v>-0.12586844524252336</v>
      </c>
    </row>
    <row r="134" spans="3:37" x14ac:dyDescent="0.3">
      <c r="C134" s="436"/>
      <c r="D134" s="188" t="s">
        <v>36</v>
      </c>
      <c r="E134" s="273">
        <v>113</v>
      </c>
      <c r="F134" s="139">
        <v>3.8150671519342053E-4</v>
      </c>
      <c r="G134" s="136">
        <v>190</v>
      </c>
      <c r="H134" s="139">
        <v>6.854059045914981E-4</v>
      </c>
      <c r="I134" s="139">
        <v>0.68141592920353977</v>
      </c>
      <c r="J134" s="136">
        <v>42</v>
      </c>
      <c r="K134" s="139">
        <v>1.4874628134296642E-4</v>
      </c>
      <c r="L134" s="139">
        <v>-0.77894736842105261</v>
      </c>
      <c r="M134" s="136">
        <v>-148</v>
      </c>
      <c r="N134" s="136">
        <v>-71</v>
      </c>
      <c r="O134" s="202">
        <v>-0.62831858407079644</v>
      </c>
      <c r="P134" s="181">
        <v>48</v>
      </c>
      <c r="Q134" s="135">
        <v>2.5752040044422272E-4</v>
      </c>
      <c r="R134" s="181">
        <v>91</v>
      </c>
      <c r="S134" s="135">
        <v>5.4041855714183904E-4</v>
      </c>
      <c r="T134" s="135">
        <v>0.89583333333333337</v>
      </c>
      <c r="U134" s="181">
        <v>25</v>
      </c>
      <c r="V134" s="135">
        <v>1.3619450754789961E-4</v>
      </c>
      <c r="W134" s="135">
        <v>-0.72527472527472525</v>
      </c>
      <c r="X134" s="181">
        <v>-66</v>
      </c>
      <c r="Y134" s="181">
        <v>-23</v>
      </c>
      <c r="Z134" s="135">
        <v>-0.47916666666666669</v>
      </c>
      <c r="AA134" s="273">
        <v>65</v>
      </c>
      <c r="AB134" s="139">
        <v>5.9198003661168838E-4</v>
      </c>
      <c r="AC134" s="136">
        <v>99</v>
      </c>
      <c r="AD134" s="139">
        <v>9.0975923543466276E-4</v>
      </c>
      <c r="AE134" s="139">
        <v>0.52307692307692311</v>
      </c>
      <c r="AF134" s="136">
        <v>17</v>
      </c>
      <c r="AG134" s="139">
        <v>1.7206651889189163E-4</v>
      </c>
      <c r="AH134" s="139">
        <v>-0.82828282828282829</v>
      </c>
      <c r="AI134" s="136">
        <v>-82</v>
      </c>
      <c r="AJ134" s="136">
        <v>-48</v>
      </c>
      <c r="AK134" s="202">
        <v>-0.7384615384615385</v>
      </c>
    </row>
    <row r="135" spans="3:37" x14ac:dyDescent="0.3">
      <c r="C135" s="436"/>
      <c r="D135" s="177" t="s">
        <v>7</v>
      </c>
      <c r="E135" s="273">
        <v>296194</v>
      </c>
      <c r="F135" s="139">
        <v>1</v>
      </c>
      <c r="G135" s="136">
        <v>277208</v>
      </c>
      <c r="H135" s="139">
        <v>1</v>
      </c>
      <c r="I135" s="139">
        <v>-6.4099880483737007E-2</v>
      </c>
      <c r="J135" s="136">
        <v>282360</v>
      </c>
      <c r="K135" s="139">
        <v>1</v>
      </c>
      <c r="L135" s="139">
        <v>1.8585322212923149E-2</v>
      </c>
      <c r="M135" s="136">
        <v>5152</v>
      </c>
      <c r="N135" s="136">
        <v>-13834</v>
      </c>
      <c r="O135" s="202">
        <v>-4.6705875203413981E-2</v>
      </c>
      <c r="P135" s="181">
        <v>186393</v>
      </c>
      <c r="Q135" s="135">
        <v>1</v>
      </c>
      <c r="R135" s="181">
        <v>168388</v>
      </c>
      <c r="S135" s="135">
        <v>1</v>
      </c>
      <c r="T135" s="135">
        <v>-9.6596975208296451E-2</v>
      </c>
      <c r="U135" s="181">
        <v>183561</v>
      </c>
      <c r="V135" s="135">
        <v>1</v>
      </c>
      <c r="W135" s="135">
        <v>9.0107371071572795E-2</v>
      </c>
      <c r="X135" s="181">
        <v>15173</v>
      </c>
      <c r="Y135" s="181">
        <v>-2832</v>
      </c>
      <c r="Z135" s="135">
        <v>-1.5193703626209139E-2</v>
      </c>
      <c r="AA135" s="273">
        <v>109801</v>
      </c>
      <c r="AB135" s="139">
        <v>1</v>
      </c>
      <c r="AC135" s="136">
        <v>108820</v>
      </c>
      <c r="AD135" s="139">
        <v>1</v>
      </c>
      <c r="AE135" s="139">
        <v>-8.9343448602471742E-3</v>
      </c>
      <c r="AF135" s="136">
        <v>98799</v>
      </c>
      <c r="AG135" s="139">
        <v>1</v>
      </c>
      <c r="AH135" s="139">
        <v>-9.2087851497886411E-2</v>
      </c>
      <c r="AI135" s="136">
        <v>-10021</v>
      </c>
      <c r="AJ135" s="136">
        <v>-11002</v>
      </c>
      <c r="AK135" s="202">
        <v>-0.10019945173541224</v>
      </c>
    </row>
    <row r="136" spans="3:37" x14ac:dyDescent="0.3">
      <c r="C136" s="435" t="s">
        <v>180</v>
      </c>
      <c r="D136" s="177" t="s">
        <v>32</v>
      </c>
      <c r="E136" s="273">
        <v>66132</v>
      </c>
      <c r="F136" s="139">
        <v>0.21667846190139184</v>
      </c>
      <c r="G136" s="136">
        <v>48103</v>
      </c>
      <c r="H136" s="139">
        <v>0.19694649612682399</v>
      </c>
      <c r="I136" s="139">
        <v>-0.2726214238190286</v>
      </c>
      <c r="J136" s="136">
        <v>54035</v>
      </c>
      <c r="K136" s="139">
        <v>0.22502300827465008</v>
      </c>
      <c r="L136" s="139">
        <v>0.12331871193064882</v>
      </c>
      <c r="M136" s="136">
        <v>5932</v>
      </c>
      <c r="N136" s="136">
        <v>-12097</v>
      </c>
      <c r="O136" s="202">
        <v>-0.1829220347184419</v>
      </c>
      <c r="P136" s="181">
        <v>50289</v>
      </c>
      <c r="Q136" s="135">
        <v>0.38388549618320611</v>
      </c>
      <c r="R136" s="181">
        <v>36791</v>
      </c>
      <c r="S136" s="135">
        <v>0.37968791925529938</v>
      </c>
      <c r="T136" s="135">
        <v>-0.26840859830181552</v>
      </c>
      <c r="U136" s="181">
        <v>40794</v>
      </c>
      <c r="V136" s="135">
        <v>0.41419012904732411</v>
      </c>
      <c r="W136" s="135">
        <v>0.10880378353401647</v>
      </c>
      <c r="X136" s="181">
        <v>4003</v>
      </c>
      <c r="Y136" s="181">
        <v>-9495</v>
      </c>
      <c r="Z136" s="135">
        <v>-0.18880868579609855</v>
      </c>
      <c r="AA136" s="273">
        <v>15843</v>
      </c>
      <c r="AB136" s="139">
        <v>9.0943010653930928E-2</v>
      </c>
      <c r="AC136" s="136">
        <v>11312</v>
      </c>
      <c r="AD136" s="139">
        <v>7.6771680262782832E-2</v>
      </c>
      <c r="AE136" s="139">
        <v>-0.28599381430284671</v>
      </c>
      <c r="AF136" s="136">
        <v>13241</v>
      </c>
      <c r="AG136" s="139">
        <v>9.3483479243151646E-2</v>
      </c>
      <c r="AH136" s="139">
        <v>0.17052687411598302</v>
      </c>
      <c r="AI136" s="136">
        <v>1929</v>
      </c>
      <c r="AJ136" s="136">
        <v>-2602</v>
      </c>
      <c r="AK136" s="202">
        <v>-0.16423657135643502</v>
      </c>
    </row>
    <row r="137" spans="3:37" x14ac:dyDescent="0.3">
      <c r="C137" s="436"/>
      <c r="D137" s="177" t="s">
        <v>33</v>
      </c>
      <c r="E137" s="273">
        <v>79771</v>
      </c>
      <c r="F137" s="139">
        <v>0.26136601923933844</v>
      </c>
      <c r="G137" s="136">
        <v>60382</v>
      </c>
      <c r="H137" s="139">
        <v>0.24721999312163245</v>
      </c>
      <c r="I137" s="139">
        <v>-0.24305825425279864</v>
      </c>
      <c r="J137" s="136">
        <v>57072</v>
      </c>
      <c r="K137" s="139">
        <v>0.23767027164339466</v>
      </c>
      <c r="L137" s="139">
        <v>-5.4817660892318903E-2</v>
      </c>
      <c r="M137" s="136">
        <v>-3310</v>
      </c>
      <c r="N137" s="136">
        <v>-22699</v>
      </c>
      <c r="O137" s="202">
        <v>-0.28455203018640862</v>
      </c>
      <c r="P137" s="181">
        <v>35584</v>
      </c>
      <c r="Q137" s="135">
        <v>0.27163358778625957</v>
      </c>
      <c r="R137" s="181">
        <v>25370</v>
      </c>
      <c r="S137" s="135">
        <v>0.26182170942640715</v>
      </c>
      <c r="T137" s="135">
        <v>-0.28703911870503596</v>
      </c>
      <c r="U137" s="181">
        <v>23987</v>
      </c>
      <c r="V137" s="135">
        <v>0.24354509549095857</v>
      </c>
      <c r="W137" s="135">
        <v>-5.451320457232952E-2</v>
      </c>
      <c r="X137" s="181">
        <v>-1383</v>
      </c>
      <c r="Y137" s="181">
        <v>-11597</v>
      </c>
      <c r="Z137" s="135">
        <v>-0.32590490107913667</v>
      </c>
      <c r="AA137" s="273">
        <v>44187</v>
      </c>
      <c r="AB137" s="139">
        <v>0.2536450679647318</v>
      </c>
      <c r="AC137" s="136">
        <v>35012</v>
      </c>
      <c r="AD137" s="139">
        <v>0.23761758038901634</v>
      </c>
      <c r="AE137" s="139">
        <v>-0.20764025618394549</v>
      </c>
      <c r="AF137" s="136">
        <v>33085</v>
      </c>
      <c r="AG137" s="139">
        <v>0.23358514543914149</v>
      </c>
      <c r="AH137" s="139">
        <v>-5.5038272592254085E-2</v>
      </c>
      <c r="AI137" s="136">
        <v>-1927</v>
      </c>
      <c r="AJ137" s="136">
        <v>-11102</v>
      </c>
      <c r="AK137" s="202">
        <v>-0.25125036775522214</v>
      </c>
    </row>
    <row r="138" spans="3:37" x14ac:dyDescent="0.3">
      <c r="C138" s="436"/>
      <c r="D138" s="177" t="s">
        <v>34</v>
      </c>
      <c r="E138" s="273">
        <v>63512</v>
      </c>
      <c r="F138" s="139">
        <v>0.20809415218473959</v>
      </c>
      <c r="G138" s="136">
        <v>53510</v>
      </c>
      <c r="H138" s="139">
        <v>0.21908419449403055</v>
      </c>
      <c r="I138" s="139">
        <v>-0.15748205063610027</v>
      </c>
      <c r="J138" s="136">
        <v>46664</v>
      </c>
      <c r="K138" s="139">
        <v>0.19432726303559308</v>
      </c>
      <c r="L138" s="139">
        <v>-0.12793870304615959</v>
      </c>
      <c r="M138" s="136">
        <v>-6846</v>
      </c>
      <c r="N138" s="136">
        <v>-16848</v>
      </c>
      <c r="O138" s="202">
        <v>-0.26527270437082756</v>
      </c>
      <c r="P138" s="181">
        <v>19248</v>
      </c>
      <c r="Q138" s="135">
        <v>0.14693129770992366</v>
      </c>
      <c r="R138" s="181">
        <v>14353</v>
      </c>
      <c r="S138" s="135">
        <v>0.14812483229788023</v>
      </c>
      <c r="T138" s="135">
        <v>-0.25431213632585203</v>
      </c>
      <c r="U138" s="181">
        <v>13196</v>
      </c>
      <c r="V138" s="135">
        <v>0.13398178513772832</v>
      </c>
      <c r="W138" s="135">
        <v>-8.0610325367518984E-2</v>
      </c>
      <c r="X138" s="181">
        <v>-1157</v>
      </c>
      <c r="Y138" s="181">
        <v>-6052</v>
      </c>
      <c r="Z138" s="135">
        <v>-0.31442227763923525</v>
      </c>
      <c r="AA138" s="273">
        <v>44264</v>
      </c>
      <c r="AB138" s="139">
        <v>0.25408706833210876</v>
      </c>
      <c r="AC138" s="136">
        <v>39157</v>
      </c>
      <c r="AD138" s="139">
        <v>0.26574864604400528</v>
      </c>
      <c r="AE138" s="139">
        <v>-0.11537592626061811</v>
      </c>
      <c r="AF138" s="136">
        <v>33468</v>
      </c>
      <c r="AG138" s="139">
        <v>0.23628918384637107</v>
      </c>
      <c r="AH138" s="139">
        <v>-0.14528692187859132</v>
      </c>
      <c r="AI138" s="136">
        <v>-5689</v>
      </c>
      <c r="AJ138" s="136">
        <v>-10796</v>
      </c>
      <c r="AK138" s="202">
        <v>-0.24390023495391289</v>
      </c>
    </row>
    <row r="139" spans="3:37" x14ac:dyDescent="0.3">
      <c r="C139" s="436"/>
      <c r="D139" s="177" t="s">
        <v>73</v>
      </c>
      <c r="E139" s="273">
        <v>95715</v>
      </c>
      <c r="F139" s="139">
        <v>0.31360580325548476</v>
      </c>
      <c r="G139" s="136">
        <v>82184</v>
      </c>
      <c r="H139" s="139">
        <v>0.33648318894220536</v>
      </c>
      <c r="I139" s="139">
        <v>-0.14136760173431542</v>
      </c>
      <c r="J139" s="136">
        <v>82320</v>
      </c>
      <c r="K139" s="139">
        <v>0.34281288130228915</v>
      </c>
      <c r="L139" s="139">
        <v>1.6548233232746034E-3</v>
      </c>
      <c r="M139" s="136">
        <v>136</v>
      </c>
      <c r="N139" s="136">
        <v>-13395</v>
      </c>
      <c r="O139" s="202">
        <v>-0.13994671681554616</v>
      </c>
      <c r="P139" s="181">
        <v>25854</v>
      </c>
      <c r="Q139" s="135">
        <v>0.19735877862595419</v>
      </c>
      <c r="R139" s="181">
        <v>20363</v>
      </c>
      <c r="S139" s="135">
        <v>0.21014881628103779</v>
      </c>
      <c r="T139" s="135">
        <v>-0.21238493076506537</v>
      </c>
      <c r="U139" s="181">
        <v>20502</v>
      </c>
      <c r="V139" s="135">
        <v>0.20816115178036571</v>
      </c>
      <c r="W139" s="135">
        <v>6.8261061729607622E-3</v>
      </c>
      <c r="X139" s="181">
        <v>139</v>
      </c>
      <c r="Y139" s="181">
        <v>-5352</v>
      </c>
      <c r="Z139" s="135">
        <v>-0.20700858667904387</v>
      </c>
      <c r="AA139" s="273">
        <v>69861</v>
      </c>
      <c r="AB139" s="139">
        <v>0.40102061903012493</v>
      </c>
      <c r="AC139" s="136">
        <v>61821</v>
      </c>
      <c r="AD139" s="139">
        <v>0.41956347644320169</v>
      </c>
      <c r="AE139" s="139">
        <v>-0.11508567011637394</v>
      </c>
      <c r="AF139" s="136">
        <v>61818</v>
      </c>
      <c r="AG139" s="139">
        <v>0.43644450720135552</v>
      </c>
      <c r="AH139" s="139">
        <v>-4.8527199495317128E-5</v>
      </c>
      <c r="AI139" s="136">
        <v>-3</v>
      </c>
      <c r="AJ139" s="136">
        <v>-8043</v>
      </c>
      <c r="AK139" s="202">
        <v>-0.11512861253059647</v>
      </c>
    </row>
    <row r="140" spans="3:37" x14ac:dyDescent="0.3">
      <c r="C140" s="436"/>
      <c r="D140" s="188" t="s">
        <v>36</v>
      </c>
      <c r="E140" s="273">
        <v>60</v>
      </c>
      <c r="F140" s="139">
        <v>1.9658724541951719E-4</v>
      </c>
      <c r="G140" s="136">
        <v>37</v>
      </c>
      <c r="H140" s="139">
        <v>1.5148785640588919E-4</v>
      </c>
      <c r="I140" s="139">
        <v>-0.38333333333333336</v>
      </c>
      <c r="J140" s="136">
        <v>31</v>
      </c>
      <c r="K140" s="139">
        <v>1.2909620165659579E-4</v>
      </c>
      <c r="L140" s="139">
        <v>-0.16216216216216217</v>
      </c>
      <c r="M140" s="136">
        <v>-6</v>
      </c>
      <c r="N140" s="136">
        <v>-29</v>
      </c>
      <c r="O140" s="202">
        <v>-0.48333333333333334</v>
      </c>
      <c r="P140" s="181">
        <v>13</v>
      </c>
      <c r="Q140" s="135">
        <v>9.923664122137405E-5</v>
      </c>
      <c r="R140" s="181">
        <v>11</v>
      </c>
      <c r="S140" s="135">
        <v>1.1352143491093727E-4</v>
      </c>
      <c r="T140" s="135">
        <v>-0.15384615384615385</v>
      </c>
      <c r="U140" s="181">
        <v>4</v>
      </c>
      <c r="V140" s="135">
        <v>4.0612847874425072E-5</v>
      </c>
      <c r="W140" s="135">
        <v>-0.63636363636363635</v>
      </c>
      <c r="X140" s="181">
        <v>-7</v>
      </c>
      <c r="Y140" s="181">
        <v>-9</v>
      </c>
      <c r="Z140" s="135">
        <v>-0.69230769230769229</v>
      </c>
      <c r="AA140" s="273">
        <v>47</v>
      </c>
      <c r="AB140" s="139">
        <v>2.6979243203526816E-4</v>
      </c>
      <c r="AC140" s="136">
        <v>26</v>
      </c>
      <c r="AD140" s="139">
        <v>1.7645541786000298E-4</v>
      </c>
      <c r="AE140" s="139">
        <v>-0.44680851063829785</v>
      </c>
      <c r="AF140" s="136">
        <v>27</v>
      </c>
      <c r="AG140" s="139">
        <v>1.906241174809376E-4</v>
      </c>
      <c r="AH140" s="139">
        <v>3.8461538461538464E-2</v>
      </c>
      <c r="AI140" s="136">
        <v>1</v>
      </c>
      <c r="AJ140" s="136">
        <v>-20</v>
      </c>
      <c r="AK140" s="202">
        <v>-0.42553191489361702</v>
      </c>
    </row>
    <row r="141" spans="3:37" x14ac:dyDescent="0.3">
      <c r="C141" s="436"/>
      <c r="D141" s="177" t="s">
        <v>7</v>
      </c>
      <c r="E141" s="273">
        <v>305208</v>
      </c>
      <c r="F141" s="139">
        <v>1</v>
      </c>
      <c r="G141" s="136">
        <v>244244</v>
      </c>
      <c r="H141" s="139">
        <v>1</v>
      </c>
      <c r="I141" s="139">
        <v>-0.19974574716259075</v>
      </c>
      <c r="J141" s="136">
        <v>240131</v>
      </c>
      <c r="K141" s="139">
        <v>1</v>
      </c>
      <c r="L141" s="139">
        <v>-1.683971765938979E-2</v>
      </c>
      <c r="M141" s="136">
        <v>-4113</v>
      </c>
      <c r="N141" s="136">
        <v>-65077</v>
      </c>
      <c r="O141" s="202">
        <v>-0.21322180283609865</v>
      </c>
      <c r="P141" s="181">
        <v>131000</v>
      </c>
      <c r="Q141" s="135">
        <v>1</v>
      </c>
      <c r="R141" s="181">
        <v>96898</v>
      </c>
      <c r="S141" s="135">
        <v>1</v>
      </c>
      <c r="T141" s="135">
        <v>-0.26032061068702289</v>
      </c>
      <c r="U141" s="181">
        <v>98491</v>
      </c>
      <c r="V141" s="135">
        <v>1</v>
      </c>
      <c r="W141" s="135">
        <v>1.6439967801193008E-2</v>
      </c>
      <c r="X141" s="181">
        <v>1593</v>
      </c>
      <c r="Y141" s="181">
        <v>-32509</v>
      </c>
      <c r="Z141" s="135">
        <v>-0.24816030534351144</v>
      </c>
      <c r="AA141" s="273">
        <v>174208</v>
      </c>
      <c r="AB141" s="139">
        <v>1</v>
      </c>
      <c r="AC141" s="136">
        <v>147346</v>
      </c>
      <c r="AD141" s="139">
        <v>1</v>
      </c>
      <c r="AE141" s="139">
        <v>-0.15419498530492284</v>
      </c>
      <c r="AF141" s="136">
        <v>141640</v>
      </c>
      <c r="AG141" s="139">
        <v>1</v>
      </c>
      <c r="AH141" s="139">
        <v>-3.8725177473429885E-2</v>
      </c>
      <c r="AI141" s="136">
        <v>-5706</v>
      </c>
      <c r="AJ141" s="136">
        <v>-32568</v>
      </c>
      <c r="AK141" s="202">
        <v>-0.18694893460690667</v>
      </c>
    </row>
    <row r="142" spans="3:37" x14ac:dyDescent="0.3">
      <c r="C142" s="435" t="s">
        <v>199</v>
      </c>
      <c r="D142" s="177" t="s">
        <v>32</v>
      </c>
      <c r="E142" s="273">
        <v>83167</v>
      </c>
      <c r="F142" s="139">
        <v>0.37097155499649848</v>
      </c>
      <c r="G142" s="136">
        <v>63064</v>
      </c>
      <c r="H142" s="139">
        <v>0.34097679926034463</v>
      </c>
      <c r="I142" s="139">
        <v>-0.24171847006625224</v>
      </c>
      <c r="J142" s="136">
        <v>66878</v>
      </c>
      <c r="K142" s="139">
        <v>0.36506454870493188</v>
      </c>
      <c r="L142" s="139">
        <v>6.0478244323227195E-2</v>
      </c>
      <c r="M142" s="136">
        <v>3814</v>
      </c>
      <c r="N142" s="136">
        <v>-16289</v>
      </c>
      <c r="O142" s="202">
        <v>-0.19585893443312852</v>
      </c>
      <c r="P142" s="181">
        <v>62863</v>
      </c>
      <c r="Q142" s="135">
        <v>0.55270492451884612</v>
      </c>
      <c r="R142" s="181">
        <v>47013</v>
      </c>
      <c r="S142" s="135">
        <v>0.5365862009929806</v>
      </c>
      <c r="T142" s="135">
        <v>-0.25213559645578482</v>
      </c>
      <c r="U142" s="181">
        <v>48272</v>
      </c>
      <c r="V142" s="135">
        <v>0.54792903438177509</v>
      </c>
      <c r="W142" s="135">
        <v>2.6779826856401422E-2</v>
      </c>
      <c r="X142" s="181">
        <v>1259</v>
      </c>
      <c r="Y142" s="181">
        <v>-14591</v>
      </c>
      <c r="Z142" s="135">
        <v>-0.23210791721680479</v>
      </c>
      <c r="AA142" s="273">
        <v>20304</v>
      </c>
      <c r="AB142" s="139">
        <v>0.18382978723404256</v>
      </c>
      <c r="AC142" s="136">
        <v>16051</v>
      </c>
      <c r="AD142" s="139">
        <v>0.16490301635571628</v>
      </c>
      <c r="AE142" s="139">
        <v>-0.20946611505122142</v>
      </c>
      <c r="AF142" s="136">
        <v>18606</v>
      </c>
      <c r="AG142" s="139">
        <v>0.19565491713636746</v>
      </c>
      <c r="AH142" s="139">
        <v>0.15918011338857391</v>
      </c>
      <c r="AI142" s="136">
        <v>2555</v>
      </c>
      <c r="AJ142" s="136">
        <v>-1698</v>
      </c>
      <c r="AK142" s="202">
        <v>-8.3628841607565008E-2</v>
      </c>
    </row>
    <row r="143" spans="3:37" x14ac:dyDescent="0.3">
      <c r="C143" s="436"/>
      <c r="D143" s="177" t="s">
        <v>33</v>
      </c>
      <c r="E143" s="273">
        <v>63277</v>
      </c>
      <c r="F143" s="139">
        <v>0.2822509779782057</v>
      </c>
      <c r="G143" s="136">
        <v>51932</v>
      </c>
      <c r="H143" s="139">
        <v>0.28078788435855984</v>
      </c>
      <c r="I143" s="139">
        <v>-0.17929105362137901</v>
      </c>
      <c r="J143" s="136">
        <v>49815</v>
      </c>
      <c r="K143" s="139">
        <v>0.27192336035372144</v>
      </c>
      <c r="L143" s="139">
        <v>-4.0764846337518292E-2</v>
      </c>
      <c r="M143" s="136">
        <v>-2117</v>
      </c>
      <c r="N143" s="136">
        <v>-13462</v>
      </c>
      <c r="O143" s="202">
        <v>-0.21274712770833004</v>
      </c>
      <c r="P143" s="181">
        <v>31617</v>
      </c>
      <c r="Q143" s="135">
        <v>0.27798341788512093</v>
      </c>
      <c r="R143" s="181">
        <v>24275</v>
      </c>
      <c r="S143" s="135">
        <v>0.2770644296068025</v>
      </c>
      <c r="T143" s="135">
        <v>-0.23221684536799822</v>
      </c>
      <c r="U143" s="181">
        <v>23836</v>
      </c>
      <c r="V143" s="135">
        <v>0.27055925719928714</v>
      </c>
      <c r="W143" s="135">
        <v>-1.8084449021627189E-2</v>
      </c>
      <c r="X143" s="181">
        <v>-439</v>
      </c>
      <c r="Y143" s="181">
        <v>-7781</v>
      </c>
      <c r="Z143" s="135">
        <v>-0.24610178068760477</v>
      </c>
      <c r="AA143" s="273">
        <v>31660</v>
      </c>
      <c r="AB143" s="139">
        <v>0.28664554096876416</v>
      </c>
      <c r="AC143" s="136">
        <v>27657</v>
      </c>
      <c r="AD143" s="139">
        <v>0.28413947563080466</v>
      </c>
      <c r="AE143" s="139">
        <v>-0.12643714466203412</v>
      </c>
      <c r="AF143" s="136">
        <v>25979</v>
      </c>
      <c r="AG143" s="139">
        <v>0.27318709514595779</v>
      </c>
      <c r="AH143" s="139">
        <v>-6.0671800990707597E-2</v>
      </c>
      <c r="AI143" s="136">
        <v>-1678</v>
      </c>
      <c r="AJ143" s="136">
        <v>-5681</v>
      </c>
      <c r="AK143" s="202">
        <v>-0.17943777637397346</v>
      </c>
    </row>
    <row r="144" spans="3:37" x14ac:dyDescent="0.3">
      <c r="C144" s="436"/>
      <c r="D144" s="177" t="s">
        <v>34</v>
      </c>
      <c r="E144" s="273">
        <v>31639</v>
      </c>
      <c r="F144" s="139">
        <v>0.14112771927007364</v>
      </c>
      <c r="G144" s="136">
        <v>28404</v>
      </c>
      <c r="H144" s="139">
        <v>0.15357581197181958</v>
      </c>
      <c r="I144" s="139">
        <v>-0.10224722652422642</v>
      </c>
      <c r="J144" s="136">
        <v>25043</v>
      </c>
      <c r="K144" s="139">
        <v>0.1367013291847485</v>
      </c>
      <c r="L144" s="139">
        <v>-0.11832840445007746</v>
      </c>
      <c r="M144" s="136">
        <v>-3361</v>
      </c>
      <c r="N144" s="136">
        <v>-6596</v>
      </c>
      <c r="O144" s="202">
        <v>-0.20847687980024654</v>
      </c>
      <c r="P144" s="181">
        <v>8601</v>
      </c>
      <c r="Q144" s="135">
        <v>7.5621829307964863E-2</v>
      </c>
      <c r="R144" s="181">
        <v>7248</v>
      </c>
      <c r="S144" s="135">
        <v>8.2725560691662384E-2</v>
      </c>
      <c r="T144" s="135">
        <v>-0.15730728985001743</v>
      </c>
      <c r="U144" s="181">
        <v>6907</v>
      </c>
      <c r="V144" s="135">
        <v>7.8400435873278926E-2</v>
      </c>
      <c r="W144" s="135">
        <v>-4.7047461368653419E-2</v>
      </c>
      <c r="X144" s="181">
        <v>-341</v>
      </c>
      <c r="Y144" s="181">
        <v>-1694</v>
      </c>
      <c r="Z144" s="135">
        <v>-0.1969538425764446</v>
      </c>
      <c r="AA144" s="273">
        <v>23038</v>
      </c>
      <c r="AB144" s="139">
        <v>0.20858306926210954</v>
      </c>
      <c r="AC144" s="136">
        <v>21156</v>
      </c>
      <c r="AD144" s="139">
        <v>0.21735020958329909</v>
      </c>
      <c r="AE144" s="139">
        <v>-8.1691119020748326E-2</v>
      </c>
      <c r="AF144" s="136">
        <v>18136</v>
      </c>
      <c r="AG144" s="139">
        <v>0.19071254311432659</v>
      </c>
      <c r="AH144" s="139">
        <v>-0.14274910190962375</v>
      </c>
      <c r="AI144" s="136">
        <v>-3020</v>
      </c>
      <c r="AJ144" s="136">
        <v>-4902</v>
      </c>
      <c r="AK144" s="202">
        <v>-0.21277888705616807</v>
      </c>
    </row>
    <row r="145" spans="2:38" x14ac:dyDescent="0.3">
      <c r="C145" s="436"/>
      <c r="D145" s="177" t="s">
        <v>73</v>
      </c>
      <c r="E145" s="273">
        <v>46020</v>
      </c>
      <c r="F145" s="139">
        <v>0.20527506055212835</v>
      </c>
      <c r="G145" s="136">
        <v>41474</v>
      </c>
      <c r="H145" s="139">
        <v>0.22424317792280118</v>
      </c>
      <c r="I145" s="139">
        <v>-9.878313776618862E-2</v>
      </c>
      <c r="J145" s="136">
        <v>41411</v>
      </c>
      <c r="K145" s="139">
        <v>0.22604874587188514</v>
      </c>
      <c r="L145" s="139">
        <v>-1.5190239668225877E-3</v>
      </c>
      <c r="M145" s="136">
        <v>-63</v>
      </c>
      <c r="N145" s="136">
        <v>-4609</v>
      </c>
      <c r="O145" s="202">
        <v>-0.10015210777922642</v>
      </c>
      <c r="P145" s="181">
        <v>10609</v>
      </c>
      <c r="Q145" s="135">
        <v>9.3276594248133851E-2</v>
      </c>
      <c r="R145" s="181">
        <v>9035</v>
      </c>
      <c r="S145" s="135">
        <v>0.10312161159618786</v>
      </c>
      <c r="T145" s="135">
        <v>-0.14836459609765293</v>
      </c>
      <c r="U145" s="181">
        <v>9053</v>
      </c>
      <c r="V145" s="135">
        <v>0.10275939567986016</v>
      </c>
      <c r="W145" s="135">
        <v>1.9922523519645824E-3</v>
      </c>
      <c r="X145" s="181">
        <v>18</v>
      </c>
      <c r="Y145" s="181">
        <v>-1556</v>
      </c>
      <c r="Z145" s="135">
        <v>-0.14666792346121219</v>
      </c>
      <c r="AA145" s="273">
        <v>35411</v>
      </c>
      <c r="AB145" s="139">
        <v>0.32060660932548662</v>
      </c>
      <c r="AC145" s="136">
        <v>32439</v>
      </c>
      <c r="AD145" s="139">
        <v>0.33326826662283227</v>
      </c>
      <c r="AE145" s="139">
        <v>-8.3928722713281181E-2</v>
      </c>
      <c r="AF145" s="136">
        <v>32358</v>
      </c>
      <c r="AG145" s="139">
        <v>0.34026667788340204</v>
      </c>
      <c r="AH145" s="139">
        <v>-2.4969943586423751E-3</v>
      </c>
      <c r="AI145" s="136">
        <v>-81</v>
      </c>
      <c r="AJ145" s="136">
        <v>-3053</v>
      </c>
      <c r="AK145" s="202">
        <v>-8.6216147524780434E-2</v>
      </c>
      <c r="AL145" s="181"/>
    </row>
    <row r="146" spans="2:38" x14ac:dyDescent="0.3">
      <c r="C146" s="436"/>
      <c r="D146" s="188" t="s">
        <v>36</v>
      </c>
      <c r="E146" s="273">
        <v>56</v>
      </c>
      <c r="F146" s="139">
        <v>2.4979146872923053E-4</v>
      </c>
      <c r="G146" s="136">
        <v>34</v>
      </c>
      <c r="H146" s="139">
        <v>1.8383247454731254E-4</v>
      </c>
      <c r="I146" s="139">
        <v>-0.39285714285714285</v>
      </c>
      <c r="J146" s="136">
        <v>28</v>
      </c>
      <c r="K146" s="139">
        <v>1.5284259941592291E-4</v>
      </c>
      <c r="L146" s="139">
        <v>-0.17647058823529413</v>
      </c>
      <c r="M146" s="136">
        <v>-6</v>
      </c>
      <c r="N146" s="136">
        <v>-28</v>
      </c>
      <c r="O146" s="202">
        <v>-0.5</v>
      </c>
      <c r="P146" s="181">
        <v>23</v>
      </c>
      <c r="Q146" s="135">
        <v>2.0222091315930612E-4</v>
      </c>
      <c r="R146" s="181">
        <v>18</v>
      </c>
      <c r="S146" s="135">
        <v>2.0544427324088342E-4</v>
      </c>
      <c r="T146" s="135">
        <v>-0.21739130434782608</v>
      </c>
      <c r="U146" s="181">
        <v>14</v>
      </c>
      <c r="V146" s="135">
        <v>1.5891213294135008E-4</v>
      </c>
      <c r="W146" s="135">
        <v>-0.22222222222222221</v>
      </c>
      <c r="X146" s="181">
        <v>-4</v>
      </c>
      <c r="Y146" s="181">
        <v>-9</v>
      </c>
      <c r="Z146" s="135">
        <v>-0.39130434782608697</v>
      </c>
      <c r="AA146" s="273">
        <v>33</v>
      </c>
      <c r="AB146" s="139">
        <v>2.9877772747849705E-4</v>
      </c>
      <c r="AC146" s="136">
        <v>16</v>
      </c>
      <c r="AD146" s="139">
        <v>1.6437905810799704E-4</v>
      </c>
      <c r="AE146" s="139">
        <v>-0.51515151515151514</v>
      </c>
      <c r="AF146" s="136">
        <v>14</v>
      </c>
      <c r="AG146" s="139">
        <v>1.4721965172036677E-4</v>
      </c>
      <c r="AH146" s="139">
        <v>-0.125</v>
      </c>
      <c r="AI146" s="136">
        <v>-2</v>
      </c>
      <c r="AJ146" s="136">
        <v>-19</v>
      </c>
      <c r="AK146" s="202">
        <v>-0.5757575757575758</v>
      </c>
    </row>
    <row r="147" spans="2:38" x14ac:dyDescent="0.3">
      <c r="C147" s="436"/>
      <c r="D147" s="177" t="s">
        <v>7</v>
      </c>
      <c r="E147" s="273">
        <v>224187</v>
      </c>
      <c r="F147" s="139">
        <v>1</v>
      </c>
      <c r="G147" s="136">
        <v>184951</v>
      </c>
      <c r="H147" s="139">
        <v>1</v>
      </c>
      <c r="I147" s="139">
        <v>-0.17501460834035873</v>
      </c>
      <c r="J147" s="136">
        <v>183195</v>
      </c>
      <c r="K147" s="139">
        <v>1</v>
      </c>
      <c r="L147" s="139">
        <v>-9.4944066266200236E-3</v>
      </c>
      <c r="M147" s="136">
        <v>-1756</v>
      </c>
      <c r="N147" s="136">
        <v>-40992</v>
      </c>
      <c r="O147" s="202">
        <v>-0.18284735510979674</v>
      </c>
      <c r="P147" s="181">
        <v>113737</v>
      </c>
      <c r="Q147" s="135">
        <v>1</v>
      </c>
      <c r="R147" s="181">
        <v>87615</v>
      </c>
      <c r="S147" s="135">
        <v>1</v>
      </c>
      <c r="T147" s="135">
        <v>-0.22967020406727801</v>
      </c>
      <c r="U147" s="181">
        <v>88099</v>
      </c>
      <c r="V147" s="135">
        <v>1</v>
      </c>
      <c r="W147" s="135">
        <v>5.5241682360326425E-3</v>
      </c>
      <c r="X147" s="181">
        <v>484</v>
      </c>
      <c r="Y147" s="181">
        <v>-25638</v>
      </c>
      <c r="Z147" s="135">
        <v>-0.22541477267731697</v>
      </c>
      <c r="AA147" s="273">
        <v>110450</v>
      </c>
      <c r="AB147" s="139">
        <v>1</v>
      </c>
      <c r="AC147" s="136">
        <v>97336</v>
      </c>
      <c r="AD147" s="139">
        <v>1</v>
      </c>
      <c r="AE147" s="139">
        <v>-0.1187324581258488</v>
      </c>
      <c r="AF147" s="136">
        <v>95096</v>
      </c>
      <c r="AG147" s="139">
        <v>1</v>
      </c>
      <c r="AH147" s="139">
        <v>-2.3013068135119587E-2</v>
      </c>
      <c r="AI147" s="136">
        <v>-2240</v>
      </c>
      <c r="AJ147" s="136">
        <v>-15354</v>
      </c>
      <c r="AK147" s="202">
        <v>-0.13901312811226799</v>
      </c>
    </row>
    <row r="148" spans="2:38" x14ac:dyDescent="0.3">
      <c r="C148" s="432" t="s">
        <v>291</v>
      </c>
      <c r="D148" s="437"/>
      <c r="E148" s="273">
        <v>1496451</v>
      </c>
      <c r="F148" s="139">
        <v>1</v>
      </c>
      <c r="G148" s="136">
        <v>1359472</v>
      </c>
      <c r="H148" s="139">
        <v>1</v>
      </c>
      <c r="I148" s="139">
        <v>-9.1535907289981427E-2</v>
      </c>
      <c r="J148" s="136">
        <v>1348195</v>
      </c>
      <c r="K148" s="139">
        <v>1</v>
      </c>
      <c r="L148" s="139">
        <v>-8.2951322278060902E-3</v>
      </c>
      <c r="M148" s="136">
        <v>-11277</v>
      </c>
      <c r="N148" s="136">
        <v>-148256</v>
      </c>
      <c r="O148" s="202">
        <v>-9.9071737063224918E-2</v>
      </c>
      <c r="P148" s="181">
        <v>928444</v>
      </c>
      <c r="Q148" s="135">
        <v>1</v>
      </c>
      <c r="R148" s="181">
        <v>832540</v>
      </c>
      <c r="S148" s="135">
        <v>1</v>
      </c>
      <c r="T148" s="135">
        <v>-0.10329540607726476</v>
      </c>
      <c r="U148" s="181">
        <v>851842</v>
      </c>
      <c r="V148" s="135">
        <v>1</v>
      </c>
      <c r="W148" s="135">
        <v>2.3184471616979365E-2</v>
      </c>
      <c r="X148" s="181">
        <v>19302</v>
      </c>
      <c r="Y148" s="181">
        <v>-76602</v>
      </c>
      <c r="Z148" s="135">
        <v>-8.2505783870648094E-2</v>
      </c>
      <c r="AA148" s="273">
        <v>568007</v>
      </c>
      <c r="AB148" s="139">
        <v>1</v>
      </c>
      <c r="AC148" s="136">
        <v>526932</v>
      </c>
      <c r="AD148" s="139">
        <v>1</v>
      </c>
      <c r="AE148" s="139">
        <v>-7.2314249648331802E-2</v>
      </c>
      <c r="AF148" s="136">
        <v>496353</v>
      </c>
      <c r="AG148" s="139">
        <v>1</v>
      </c>
      <c r="AH148" s="139">
        <v>-5.8032155951811618E-2</v>
      </c>
      <c r="AI148" s="136">
        <v>-30579</v>
      </c>
      <c r="AJ148" s="136">
        <v>-71654</v>
      </c>
      <c r="AK148" s="202">
        <v>-0.12614985378701318</v>
      </c>
    </row>
    <row r="149" spans="2:38" x14ac:dyDescent="0.3">
      <c r="C149" s="205"/>
      <c r="E149" s="273"/>
      <c r="F149" s="139"/>
      <c r="G149" s="136"/>
      <c r="H149" s="139"/>
      <c r="I149" s="139"/>
      <c r="J149" s="136"/>
      <c r="K149" s="139"/>
      <c r="L149" s="139"/>
      <c r="M149" s="136"/>
      <c r="N149" s="136"/>
      <c r="O149" s="202"/>
      <c r="P149" s="181"/>
      <c r="Q149" s="135"/>
      <c r="R149" s="181"/>
      <c r="S149" s="135"/>
      <c r="T149" s="135"/>
      <c r="U149" s="181"/>
      <c r="V149" s="135"/>
      <c r="W149" s="135"/>
      <c r="AA149" s="273"/>
      <c r="AB149" s="139"/>
      <c r="AC149" s="136"/>
      <c r="AD149" s="139"/>
      <c r="AE149" s="139"/>
      <c r="AF149" s="136"/>
      <c r="AG149" s="139"/>
      <c r="AH149" s="139"/>
      <c r="AI149" s="136"/>
      <c r="AJ149" s="136"/>
      <c r="AK149" s="202"/>
    </row>
    <row r="150" spans="2:38" x14ac:dyDescent="0.3">
      <c r="E150" s="286"/>
      <c r="F150" s="137"/>
      <c r="G150" s="137"/>
      <c r="H150" s="137"/>
      <c r="I150" s="137"/>
      <c r="J150" s="137"/>
      <c r="K150" s="137"/>
      <c r="L150" s="137"/>
      <c r="M150" s="136"/>
      <c r="N150" s="136"/>
      <c r="O150" s="202"/>
      <c r="AA150" s="286"/>
      <c r="AB150" s="137"/>
      <c r="AC150" s="137"/>
      <c r="AD150" s="137"/>
      <c r="AE150" s="137"/>
      <c r="AF150" s="137"/>
      <c r="AG150" s="137"/>
      <c r="AH150" s="137"/>
      <c r="AI150" s="136"/>
      <c r="AJ150" s="136"/>
      <c r="AK150" s="202"/>
    </row>
    <row r="151" spans="2:38" x14ac:dyDescent="0.3">
      <c r="C151" s="440" t="s">
        <v>290</v>
      </c>
      <c r="D151" s="440"/>
      <c r="E151" s="287"/>
      <c r="F151" s="137"/>
      <c r="G151" s="285"/>
      <c r="H151" s="137"/>
      <c r="I151" s="137"/>
      <c r="J151" s="285"/>
      <c r="K151" s="137"/>
      <c r="L151" s="137"/>
      <c r="M151" s="136"/>
      <c r="N151" s="136"/>
      <c r="O151" s="202"/>
      <c r="AA151" s="286"/>
      <c r="AB151" s="137"/>
      <c r="AC151" s="137"/>
      <c r="AD151" s="137"/>
      <c r="AE151" s="137"/>
      <c r="AF151" s="137"/>
      <c r="AG151" s="137"/>
      <c r="AH151" s="137"/>
      <c r="AI151" s="136"/>
      <c r="AJ151" s="136"/>
      <c r="AK151" s="202"/>
    </row>
    <row r="152" spans="2:38" x14ac:dyDescent="0.3">
      <c r="C152" s="435" t="s">
        <v>194</v>
      </c>
      <c r="D152" s="188" t="s">
        <v>38</v>
      </c>
      <c r="E152" s="273">
        <v>327691</v>
      </c>
      <c r="F152" s="139">
        <v>0.48846260482781856</v>
      </c>
      <c r="G152" s="136">
        <v>309150</v>
      </c>
      <c r="H152" s="139">
        <v>0.47338030131578746</v>
      </c>
      <c r="I152" s="139">
        <v>-5.6580742223619203E-2</v>
      </c>
      <c r="J152" s="136">
        <v>304163</v>
      </c>
      <c r="K152" s="139">
        <v>0.47339881620335278</v>
      </c>
      <c r="L152" s="139">
        <v>-1.6131327834384604E-2</v>
      </c>
      <c r="M152" s="136">
        <v>-4987</v>
      </c>
      <c r="N152" s="136">
        <v>-23528</v>
      </c>
      <c r="O152" s="202">
        <v>-7.1799347556081791E-2</v>
      </c>
      <c r="P152" s="181">
        <v>253130</v>
      </c>
      <c r="Q152" s="135">
        <v>0.50899431747346746</v>
      </c>
      <c r="R152" s="181">
        <v>235042</v>
      </c>
      <c r="S152" s="135">
        <v>0.49003938378655615</v>
      </c>
      <c r="T152" s="135">
        <v>-7.1457353928811279E-2</v>
      </c>
      <c r="U152" s="181">
        <v>235800</v>
      </c>
      <c r="V152" s="135">
        <v>0.4895254426592982</v>
      </c>
      <c r="W152" s="135">
        <v>3.2249555398609609E-3</v>
      </c>
      <c r="X152" s="181">
        <v>758</v>
      </c>
      <c r="Y152" s="181">
        <v>-17330</v>
      </c>
      <c r="Z152" s="135">
        <v>-6.8462845178366843E-2</v>
      </c>
      <c r="AA152" s="273">
        <v>74561</v>
      </c>
      <c r="AB152" s="139">
        <v>0.42962753820268745</v>
      </c>
      <c r="AC152" s="136">
        <v>74108</v>
      </c>
      <c r="AD152" s="139">
        <v>0.42730784754656059</v>
      </c>
      <c r="AE152" s="139">
        <v>-6.0755622912782824E-3</v>
      </c>
      <c r="AF152" s="136">
        <v>68363</v>
      </c>
      <c r="AG152" s="139">
        <v>0.42509544951435785</v>
      </c>
      <c r="AH152" s="139">
        <v>-7.7521994926323751E-2</v>
      </c>
      <c r="AI152" s="136">
        <v>-5745</v>
      </c>
      <c r="AJ152" s="136">
        <v>-6198</v>
      </c>
      <c r="AK152" s="202">
        <v>-8.312656750848299E-2</v>
      </c>
      <c r="AL152" s="135"/>
    </row>
    <row r="153" spans="2:38" x14ac:dyDescent="0.3">
      <c r="C153" s="436"/>
      <c r="D153" s="188" t="s">
        <v>39</v>
      </c>
      <c r="E153" s="273">
        <v>41365</v>
      </c>
      <c r="F153" s="139">
        <v>6.1659476911794082E-2</v>
      </c>
      <c r="G153" s="136">
        <v>44317</v>
      </c>
      <c r="H153" s="139">
        <v>6.7859598296657775E-2</v>
      </c>
      <c r="I153" s="139">
        <v>7.1364680285265325E-2</v>
      </c>
      <c r="J153" s="136">
        <v>42701</v>
      </c>
      <c r="K153" s="139">
        <v>6.6459769435136318E-2</v>
      </c>
      <c r="L153" s="139">
        <v>-3.6464562131913264E-2</v>
      </c>
      <c r="M153" s="136">
        <v>-1616</v>
      </c>
      <c r="N153" s="136">
        <v>1336</v>
      </c>
      <c r="O153" s="202">
        <v>3.2297836335065874E-2</v>
      </c>
      <c r="P153" s="181">
        <v>35248</v>
      </c>
      <c r="Q153" s="135">
        <v>7.0876749900465302E-2</v>
      </c>
      <c r="R153" s="181">
        <v>38279</v>
      </c>
      <c r="S153" s="135">
        <v>7.9807938887371546E-2</v>
      </c>
      <c r="T153" s="135">
        <v>8.5990694507489793E-2</v>
      </c>
      <c r="U153" s="181">
        <v>36632</v>
      </c>
      <c r="V153" s="135">
        <v>7.6048753246375791E-2</v>
      </c>
      <c r="W153" s="135">
        <v>-4.3026202356383395E-2</v>
      </c>
      <c r="X153" s="181">
        <v>-1647</v>
      </c>
      <c r="Y153" s="181">
        <v>1384</v>
      </c>
      <c r="Z153" s="135">
        <v>3.926463912846119E-2</v>
      </c>
      <c r="AA153" s="273">
        <v>6117</v>
      </c>
      <c r="AB153" s="139">
        <v>3.5246732892341023E-2</v>
      </c>
      <c r="AC153" s="136">
        <v>6038</v>
      </c>
      <c r="AD153" s="139">
        <v>3.4815199215821949E-2</v>
      </c>
      <c r="AE153" s="139">
        <v>-1.2914827529834886E-2</v>
      </c>
      <c r="AF153" s="136">
        <v>6069</v>
      </c>
      <c r="AG153" s="139">
        <v>3.7738312875424396E-2</v>
      </c>
      <c r="AH153" s="139">
        <v>5.1341503809208345E-3</v>
      </c>
      <c r="AI153" s="136">
        <v>31</v>
      </c>
      <c r="AJ153" s="136">
        <v>-48</v>
      </c>
      <c r="AK153" s="202">
        <v>-7.8469838155958808E-3</v>
      </c>
      <c r="AL153" s="135"/>
    </row>
    <row r="154" spans="2:38" x14ac:dyDescent="0.3">
      <c r="C154" s="436"/>
      <c r="D154" s="188" t="s">
        <v>40</v>
      </c>
      <c r="E154" s="273">
        <v>80929</v>
      </c>
      <c r="F154" s="139">
        <v>0.1206343480477356</v>
      </c>
      <c r="G154" s="136">
        <v>75528</v>
      </c>
      <c r="H154" s="139">
        <v>0.11565087303179296</v>
      </c>
      <c r="I154" s="139">
        <v>-6.6737510657489896E-2</v>
      </c>
      <c r="J154" s="136">
        <v>71296</v>
      </c>
      <c r="K154" s="139">
        <v>0.11096498259168354</v>
      </c>
      <c r="L154" s="139">
        <v>-5.6032199978815804E-2</v>
      </c>
      <c r="M154" s="136">
        <v>-4232</v>
      </c>
      <c r="N154" s="136">
        <v>-9633</v>
      </c>
      <c r="O154" s="202">
        <v>-0.11903026109305688</v>
      </c>
      <c r="P154" s="181">
        <v>50748</v>
      </c>
      <c r="Q154" s="135">
        <v>0.10204418134217014</v>
      </c>
      <c r="R154" s="181">
        <v>47406</v>
      </c>
      <c r="S154" s="135">
        <v>9.8836833535221283E-2</v>
      </c>
      <c r="T154" s="135">
        <v>-6.5854812012296052E-2</v>
      </c>
      <c r="U154" s="181">
        <v>45417</v>
      </c>
      <c r="V154" s="135">
        <v>9.4286586213983656E-2</v>
      </c>
      <c r="W154" s="135">
        <v>-4.1956714339956964E-2</v>
      </c>
      <c r="X154" s="181">
        <v>-1989</v>
      </c>
      <c r="Y154" s="181">
        <v>-5331</v>
      </c>
      <c r="Z154" s="135">
        <v>-0.10504847481674155</v>
      </c>
      <c r="AA154" s="273">
        <v>30181</v>
      </c>
      <c r="AB154" s="139">
        <v>0.17390577822850162</v>
      </c>
      <c r="AC154" s="136">
        <v>28122</v>
      </c>
      <c r="AD154" s="139">
        <v>0.16215187683791732</v>
      </c>
      <c r="AE154" s="139">
        <v>-6.8221728902289516E-2</v>
      </c>
      <c r="AF154" s="136">
        <v>25879</v>
      </c>
      <c r="AG154" s="139">
        <v>0.16092104117698267</v>
      </c>
      <c r="AH154" s="139">
        <v>-7.9759618803783516E-2</v>
      </c>
      <c r="AI154" s="136">
        <v>-2243</v>
      </c>
      <c r="AJ154" s="136">
        <v>-4302</v>
      </c>
      <c r="AK154" s="202">
        <v>-0.14254000861469135</v>
      </c>
      <c r="AL154" s="135"/>
    </row>
    <row r="155" spans="2:38" x14ac:dyDescent="0.3">
      <c r="C155" s="436"/>
      <c r="D155" s="188" t="s">
        <v>264</v>
      </c>
      <c r="E155" s="273">
        <v>122658</v>
      </c>
      <c r="F155" s="139">
        <v>0.1828364104689191</v>
      </c>
      <c r="G155" s="136">
        <v>124460</v>
      </c>
      <c r="H155" s="139">
        <v>0.1905771059413324</v>
      </c>
      <c r="I155" s="139">
        <v>1.4691255360433074E-2</v>
      </c>
      <c r="J155" s="136">
        <v>118705</v>
      </c>
      <c r="K155" s="139">
        <v>0.18475227584360687</v>
      </c>
      <c r="L155" s="139">
        <v>-4.6239755744817611E-2</v>
      </c>
      <c r="M155" s="136">
        <v>-5755</v>
      </c>
      <c r="N155" s="136">
        <v>-3953</v>
      </c>
      <c r="O155" s="202">
        <v>-3.2227820443835709E-2</v>
      </c>
      <c r="P155" s="181">
        <v>95625</v>
      </c>
      <c r="Q155" s="135">
        <v>0.19228294397503387</v>
      </c>
      <c r="R155" s="181">
        <v>96038</v>
      </c>
      <c r="S155" s="135">
        <v>0.20022975612908875</v>
      </c>
      <c r="T155" s="135">
        <v>4.3189542483660134E-3</v>
      </c>
      <c r="U155" s="181">
        <v>91122</v>
      </c>
      <c r="V155" s="135">
        <v>0.18917106609839088</v>
      </c>
      <c r="W155" s="135">
        <v>-5.1188071388408758E-2</v>
      </c>
      <c r="X155" s="181">
        <v>-4916</v>
      </c>
      <c r="Y155" s="181">
        <v>-4503</v>
      </c>
      <c r="Z155" s="135">
        <v>-4.7090196078431373E-2</v>
      </c>
      <c r="AA155" s="273">
        <v>27033</v>
      </c>
      <c r="AB155" s="139">
        <v>0.15576670431235162</v>
      </c>
      <c r="AC155" s="136">
        <v>28422</v>
      </c>
      <c r="AD155" s="139">
        <v>0.16388168137000519</v>
      </c>
      <c r="AE155" s="139">
        <v>5.138164465653091E-2</v>
      </c>
      <c r="AF155" s="136">
        <v>27583</v>
      </c>
      <c r="AG155" s="139">
        <v>0.17151687000211419</v>
      </c>
      <c r="AH155" s="139">
        <v>-2.951938639082401E-2</v>
      </c>
      <c r="AI155" s="136">
        <v>-839</v>
      </c>
      <c r="AJ155" s="136">
        <v>550</v>
      </c>
      <c r="AK155" s="202">
        <v>2.0345503643694744E-2</v>
      </c>
      <c r="AL155" s="135"/>
    </row>
    <row r="156" spans="2:38" s="175" customFormat="1" x14ac:dyDescent="0.3">
      <c r="B156" s="207"/>
      <c r="C156" s="436"/>
      <c r="D156" s="188" t="s">
        <v>310</v>
      </c>
      <c r="E156" s="273">
        <v>98219</v>
      </c>
      <c r="F156" s="139">
        <v>0.1464071597437327</v>
      </c>
      <c r="G156" s="136">
        <v>99614</v>
      </c>
      <c r="H156" s="139">
        <v>0.1525321214144294</v>
      </c>
      <c r="I156" s="139">
        <v>1.4202954621814517E-2</v>
      </c>
      <c r="J156" s="136">
        <v>105644</v>
      </c>
      <c r="K156" s="139">
        <v>0.16442415592622048</v>
      </c>
      <c r="L156" s="139">
        <v>6.0533659927319454E-2</v>
      </c>
      <c r="M156" s="136">
        <v>6030</v>
      </c>
      <c r="N156" s="136">
        <v>7425</v>
      </c>
      <c r="O156" s="202">
        <v>7.5596371374174035E-2</v>
      </c>
      <c r="P156" s="181">
        <v>62563</v>
      </c>
      <c r="Q156" s="135">
        <v>0.1258018073088632</v>
      </c>
      <c r="R156" s="181">
        <v>62874</v>
      </c>
      <c r="S156" s="135">
        <v>0.13108608766176227</v>
      </c>
      <c r="T156" s="135">
        <v>4.9709892428432137E-3</v>
      </c>
      <c r="U156" s="181">
        <v>72720</v>
      </c>
      <c r="V156" s="135">
        <v>0.1509681517819515</v>
      </c>
      <c r="W156" s="135">
        <v>0.15659891210993415</v>
      </c>
      <c r="X156" s="181">
        <v>9846</v>
      </c>
      <c r="Y156" s="181">
        <v>10157</v>
      </c>
      <c r="Z156" s="135">
        <v>0.16234835286031679</v>
      </c>
      <c r="AA156" s="273">
        <v>35656</v>
      </c>
      <c r="AB156" s="139">
        <v>0.2054532463641183</v>
      </c>
      <c r="AC156" s="136">
        <v>36740</v>
      </c>
      <c r="AD156" s="139">
        <v>0.21184339502969499</v>
      </c>
      <c r="AE156" s="139">
        <v>3.0401615436392193E-2</v>
      </c>
      <c r="AF156" s="136">
        <v>32924</v>
      </c>
      <c r="AG156" s="139">
        <v>0.20472832643112091</v>
      </c>
      <c r="AH156" s="139">
        <v>-0.10386499727817093</v>
      </c>
      <c r="AI156" s="136">
        <v>-3816</v>
      </c>
      <c r="AJ156" s="136">
        <v>-2732</v>
      </c>
      <c r="AK156" s="202">
        <v>-7.6621045546331618E-2</v>
      </c>
    </row>
    <row r="157" spans="2:38" x14ac:dyDescent="0.3">
      <c r="C157" s="436"/>
      <c r="D157" s="188" t="s">
        <v>7</v>
      </c>
      <c r="E157" s="273">
        <v>670862</v>
      </c>
      <c r="F157" s="139">
        <v>1</v>
      </c>
      <c r="G157" s="136">
        <v>653069</v>
      </c>
      <c r="H157" s="139">
        <v>1</v>
      </c>
      <c r="I157" s="139">
        <v>-2.6522593320235755E-2</v>
      </c>
      <c r="J157" s="136">
        <v>642509</v>
      </c>
      <c r="K157" s="139">
        <v>1</v>
      </c>
      <c r="L157" s="139">
        <v>-1.6169807478229711E-2</v>
      </c>
      <c r="M157" s="136">
        <v>-10560</v>
      </c>
      <c r="N157" s="136">
        <v>-28353</v>
      </c>
      <c r="O157" s="202">
        <v>-4.2263535570653876E-2</v>
      </c>
      <c r="P157" s="181">
        <v>497314</v>
      </c>
      <c r="Q157" s="135">
        <v>1</v>
      </c>
      <c r="R157" s="181">
        <v>479639</v>
      </c>
      <c r="S157" s="135">
        <v>1</v>
      </c>
      <c r="T157" s="135">
        <v>-3.5540925853685998E-2</v>
      </c>
      <c r="U157" s="181">
        <v>481691</v>
      </c>
      <c r="V157" s="135">
        <v>1</v>
      </c>
      <c r="W157" s="135">
        <v>4.278217576135385E-3</v>
      </c>
      <c r="X157" s="181">
        <v>2052</v>
      </c>
      <c r="Y157" s="181">
        <v>-15623</v>
      </c>
      <c r="Z157" s="135">
        <v>-3.1414760091209977E-2</v>
      </c>
      <c r="AA157" s="273">
        <v>173548</v>
      </c>
      <c r="AB157" s="139">
        <v>1</v>
      </c>
      <c r="AC157" s="136">
        <v>173430</v>
      </c>
      <c r="AD157" s="139">
        <v>1</v>
      </c>
      <c r="AE157" s="139">
        <v>-6.7992716712379287E-4</v>
      </c>
      <c r="AF157" s="136">
        <v>160818</v>
      </c>
      <c r="AG157" s="139">
        <v>1</v>
      </c>
      <c r="AH157" s="139">
        <v>-7.2720982528974229E-2</v>
      </c>
      <c r="AI157" s="136">
        <v>-12612</v>
      </c>
      <c r="AJ157" s="136">
        <v>-12730</v>
      </c>
      <c r="AK157" s="202">
        <v>-7.3351464724456639E-2</v>
      </c>
    </row>
    <row r="158" spans="2:38" x14ac:dyDescent="0.3">
      <c r="C158" s="435" t="s">
        <v>193</v>
      </c>
      <c r="D158" s="188" t="s">
        <v>38</v>
      </c>
      <c r="E158" s="273">
        <v>268900</v>
      </c>
      <c r="F158" s="138">
        <v>0.44712189184605305</v>
      </c>
      <c r="G158" s="136">
        <v>236946</v>
      </c>
      <c r="H158" s="138">
        <v>0.45439656957879154</v>
      </c>
      <c r="I158" s="138">
        <v>-0.11883227965786537</v>
      </c>
      <c r="J158" s="136">
        <v>232455</v>
      </c>
      <c r="K158" s="138">
        <v>0.44489761546131895</v>
      </c>
      <c r="L158" s="138">
        <v>-1.8953685649894914E-2</v>
      </c>
      <c r="M158" s="136">
        <v>-4491</v>
      </c>
      <c r="N158" s="136">
        <v>-36445</v>
      </c>
      <c r="O158" s="202">
        <v>-0.13553365563406472</v>
      </c>
      <c r="P158" s="181">
        <v>154362</v>
      </c>
      <c r="Q158" s="183">
        <v>0.4863434291241458</v>
      </c>
      <c r="R158" s="181">
        <v>130796</v>
      </c>
      <c r="S158" s="183">
        <v>0.49303770270575908</v>
      </c>
      <c r="T158" s="183">
        <v>-0.15266710718959328</v>
      </c>
      <c r="U158" s="181">
        <v>136241</v>
      </c>
      <c r="V158" s="183">
        <v>0.48303504318352647</v>
      </c>
      <c r="W158" s="183">
        <v>4.1629713446894402E-2</v>
      </c>
      <c r="X158" s="181">
        <v>5445</v>
      </c>
      <c r="Y158" s="181">
        <v>-18121</v>
      </c>
      <c r="Z158" s="135">
        <v>-0.11739288166776797</v>
      </c>
      <c r="AA158" s="273">
        <v>114538</v>
      </c>
      <c r="AB158" s="138">
        <v>0.40329003658334772</v>
      </c>
      <c r="AC158" s="136">
        <v>106150</v>
      </c>
      <c r="AD158" s="138">
        <v>0.41437973813855078</v>
      </c>
      <c r="AE158" s="138">
        <v>-7.3233337407672558E-2</v>
      </c>
      <c r="AF158" s="136">
        <v>96214</v>
      </c>
      <c r="AG158" s="138">
        <v>0.400159707867692</v>
      </c>
      <c r="AH158" s="138">
        <v>-9.3603391427225624E-2</v>
      </c>
      <c r="AI158" s="136">
        <v>-9936</v>
      </c>
      <c r="AJ158" s="136">
        <v>-18324</v>
      </c>
      <c r="AK158" s="202">
        <v>-0.15998184008800573</v>
      </c>
    </row>
    <row r="159" spans="2:38" x14ac:dyDescent="0.3">
      <c r="C159" s="436"/>
      <c r="D159" s="188" t="s">
        <v>39</v>
      </c>
      <c r="E159" s="273">
        <v>27514</v>
      </c>
      <c r="F159" s="138">
        <v>4.5749764716445908E-2</v>
      </c>
      <c r="G159" s="136">
        <v>23978</v>
      </c>
      <c r="H159" s="138">
        <v>4.5983139387709704E-2</v>
      </c>
      <c r="I159" s="138">
        <v>-0.12851639165515738</v>
      </c>
      <c r="J159" s="136">
        <v>22854</v>
      </c>
      <c r="K159" s="138">
        <v>4.3740466342960929E-2</v>
      </c>
      <c r="L159" s="138">
        <v>-4.6876303278004836E-2</v>
      </c>
      <c r="M159" s="136">
        <v>-1124</v>
      </c>
      <c r="N159" s="136">
        <v>-4660</v>
      </c>
      <c r="O159" s="202">
        <v>-0.1693683215817402</v>
      </c>
      <c r="P159" s="181">
        <v>18889</v>
      </c>
      <c r="Q159" s="183">
        <v>5.9512969725230236E-2</v>
      </c>
      <c r="R159" s="181">
        <v>16182</v>
      </c>
      <c r="S159" s="183">
        <v>6.0998318795564034E-2</v>
      </c>
      <c r="T159" s="183">
        <v>-0.14331092170046059</v>
      </c>
      <c r="U159" s="181">
        <v>15778</v>
      </c>
      <c r="V159" s="183">
        <v>5.5940039425354193E-2</v>
      </c>
      <c r="W159" s="183">
        <v>-2.4966011617846992E-2</v>
      </c>
      <c r="X159" s="181">
        <v>-404</v>
      </c>
      <c r="Y159" s="181">
        <v>-3111</v>
      </c>
      <c r="Z159" s="135">
        <v>-0.16469903118216953</v>
      </c>
      <c r="AA159" s="273">
        <v>8625</v>
      </c>
      <c r="AB159" s="138">
        <v>3.036875591970677E-2</v>
      </c>
      <c r="AC159" s="136">
        <v>7796</v>
      </c>
      <c r="AD159" s="138">
        <v>3.0433390848121921E-2</v>
      </c>
      <c r="AE159" s="138">
        <v>-9.6115942028985504E-2</v>
      </c>
      <c r="AF159" s="136">
        <v>7076</v>
      </c>
      <c r="AG159" s="138">
        <v>2.9429501869497044E-2</v>
      </c>
      <c r="AH159" s="138">
        <v>-9.2355053873781429E-2</v>
      </c>
      <c r="AI159" s="136">
        <v>-720</v>
      </c>
      <c r="AJ159" s="136">
        <v>-1549</v>
      </c>
      <c r="AK159" s="202">
        <v>-0.17959420289855071</v>
      </c>
    </row>
    <row r="160" spans="2:38" x14ac:dyDescent="0.3">
      <c r="C160" s="436"/>
      <c r="D160" s="188" t="s">
        <v>40</v>
      </c>
      <c r="E160" s="273">
        <v>97559</v>
      </c>
      <c r="F160" s="138">
        <v>0.16221928094685417</v>
      </c>
      <c r="G160" s="136">
        <v>79678</v>
      </c>
      <c r="H160" s="138">
        <v>0.15280025774184391</v>
      </c>
      <c r="I160" s="138">
        <v>-0.18328396150022039</v>
      </c>
      <c r="J160" s="136">
        <v>79528</v>
      </c>
      <c r="K160" s="138">
        <v>0.15220932035192949</v>
      </c>
      <c r="L160" s="138">
        <v>-1.8825773739300686E-3</v>
      </c>
      <c r="M160" s="136">
        <v>-150</v>
      </c>
      <c r="N160" s="136">
        <v>-18031</v>
      </c>
      <c r="O160" s="202">
        <v>-0.18482149263522588</v>
      </c>
      <c r="P160" s="181">
        <v>42389</v>
      </c>
      <c r="Q160" s="183">
        <v>0.13355367005573532</v>
      </c>
      <c r="R160" s="181">
        <v>32659</v>
      </c>
      <c r="S160" s="183">
        <v>0.12310864500953687</v>
      </c>
      <c r="T160" s="183">
        <v>-0.22954068272429168</v>
      </c>
      <c r="U160" s="181">
        <v>34630</v>
      </c>
      <c r="V160" s="183">
        <v>0.12277877838129139</v>
      </c>
      <c r="W160" s="183">
        <v>6.0350898680302523E-2</v>
      </c>
      <c r="X160" s="181">
        <v>1971</v>
      </c>
      <c r="Y160" s="181">
        <v>-7759</v>
      </c>
      <c r="Z160" s="135">
        <v>-0.18304277053009035</v>
      </c>
      <c r="AA160" s="273">
        <v>55170</v>
      </c>
      <c r="AB160" s="138">
        <v>0.19425440743075043</v>
      </c>
      <c r="AC160" s="136">
        <v>47019</v>
      </c>
      <c r="AD160" s="138">
        <v>0.18354894872855881</v>
      </c>
      <c r="AE160" s="138">
        <v>-0.14774333877107124</v>
      </c>
      <c r="AF160" s="136">
        <v>44898</v>
      </c>
      <c r="AG160" s="138">
        <v>0.18673343342802123</v>
      </c>
      <c r="AH160" s="138">
        <v>-4.5109423849933009E-2</v>
      </c>
      <c r="AI160" s="136">
        <v>-2121</v>
      </c>
      <c r="AJ160" s="136">
        <v>-10272</v>
      </c>
      <c r="AK160" s="202">
        <v>-0.18618814573137574</v>
      </c>
    </row>
    <row r="161" spans="2:37" x14ac:dyDescent="0.3">
      <c r="C161" s="436"/>
      <c r="D161" s="188" t="s">
        <v>264</v>
      </c>
      <c r="E161" s="273">
        <v>104947</v>
      </c>
      <c r="F161" s="138">
        <v>0.17450390919883871</v>
      </c>
      <c r="G161" s="136">
        <v>88757</v>
      </c>
      <c r="H161" s="138">
        <v>0.17021125626136249</v>
      </c>
      <c r="I161" s="138">
        <v>-0.15426834497412981</v>
      </c>
      <c r="J161" s="136">
        <v>86538</v>
      </c>
      <c r="K161" s="138">
        <v>0.16562581939210436</v>
      </c>
      <c r="L161" s="138">
        <v>-2.500084500377435E-2</v>
      </c>
      <c r="M161" s="136">
        <v>-2219</v>
      </c>
      <c r="N161" s="136">
        <v>-18409</v>
      </c>
      <c r="O161" s="202">
        <v>-0.17541235099621713</v>
      </c>
      <c r="P161" s="181">
        <v>55711</v>
      </c>
      <c r="Q161" s="183">
        <v>0.17552687047288376</v>
      </c>
      <c r="R161" s="181">
        <v>44552</v>
      </c>
      <c r="S161" s="183">
        <v>0.16793950679643857</v>
      </c>
      <c r="T161" s="183">
        <v>-0.20030155624562473</v>
      </c>
      <c r="U161" s="181">
        <v>45370</v>
      </c>
      <c r="V161" s="183">
        <v>0.16085686327343893</v>
      </c>
      <c r="W161" s="183">
        <v>1.8360567426827078E-2</v>
      </c>
      <c r="X161" s="181">
        <v>818</v>
      </c>
      <c r="Y161" s="181">
        <v>-10341</v>
      </c>
      <c r="Z161" s="135">
        <v>-0.18561863904794385</v>
      </c>
      <c r="AA161" s="273">
        <v>49236</v>
      </c>
      <c r="AB161" s="138">
        <v>0.17336070335799217</v>
      </c>
      <c r="AC161" s="136">
        <v>44205</v>
      </c>
      <c r="AD161" s="138">
        <v>0.17256388435623776</v>
      </c>
      <c r="AE161" s="138">
        <v>-0.10218133073360955</v>
      </c>
      <c r="AF161" s="136">
        <v>41168</v>
      </c>
      <c r="AG161" s="138">
        <v>0.17122014315481265</v>
      </c>
      <c r="AH161" s="138">
        <v>-6.8702635448478683E-2</v>
      </c>
      <c r="AI161" s="136">
        <v>-3037</v>
      </c>
      <c r="AJ161" s="136">
        <v>-8068</v>
      </c>
      <c r="AK161" s="202">
        <v>-0.16386383946705663</v>
      </c>
    </row>
    <row r="162" spans="2:37" s="175" customFormat="1" x14ac:dyDescent="0.3">
      <c r="B162" s="207"/>
      <c r="C162" s="436"/>
      <c r="D162" s="188" t="s">
        <v>310</v>
      </c>
      <c r="E162" s="273">
        <v>102482</v>
      </c>
      <c r="F162" s="139">
        <v>0.17040515329180814</v>
      </c>
      <c r="G162" s="136">
        <v>92093</v>
      </c>
      <c r="H162" s="139">
        <v>0.17660877703029235</v>
      </c>
      <c r="I162" s="139">
        <v>-0.10137389980679534</v>
      </c>
      <c r="J162" s="136">
        <v>101116</v>
      </c>
      <c r="K162" s="139">
        <v>0.19352677845168625</v>
      </c>
      <c r="L162" s="139">
        <v>9.7977044943698216E-2</v>
      </c>
      <c r="M162" s="136">
        <v>9023</v>
      </c>
      <c r="N162" s="136">
        <v>-1366</v>
      </c>
      <c r="O162" s="202">
        <v>-1.3329170000585469E-2</v>
      </c>
      <c r="P162" s="181">
        <v>46042</v>
      </c>
      <c r="Q162" s="135">
        <v>0.14506306062200489</v>
      </c>
      <c r="R162" s="181">
        <v>41097</v>
      </c>
      <c r="S162" s="135">
        <v>0.15491582669270146</v>
      </c>
      <c r="T162" s="135">
        <v>-0.10740193736153947</v>
      </c>
      <c r="U162" s="181">
        <v>50033</v>
      </c>
      <c r="V162" s="135">
        <v>0.17738927573638905</v>
      </c>
      <c r="W162" s="135">
        <v>0.2174367958731781</v>
      </c>
      <c r="X162" s="181">
        <v>8936</v>
      </c>
      <c r="Y162" s="181">
        <v>3991</v>
      </c>
      <c r="Z162" s="135">
        <v>8.6681725381173705E-2</v>
      </c>
      <c r="AA162" s="273">
        <v>56440</v>
      </c>
      <c r="AB162" s="139">
        <v>0.1987260967082029</v>
      </c>
      <c r="AC162" s="136">
        <v>50996</v>
      </c>
      <c r="AD162" s="139">
        <v>0.19907403792853071</v>
      </c>
      <c r="AE162" s="139">
        <v>-9.6456413890857545E-2</v>
      </c>
      <c r="AF162" s="136">
        <v>51083</v>
      </c>
      <c r="AG162" s="139">
        <v>0.21245721367997705</v>
      </c>
      <c r="AH162" s="139">
        <v>1.7060161581300495E-3</v>
      </c>
      <c r="AI162" s="136">
        <v>87</v>
      </c>
      <c r="AJ162" s="136">
        <v>-5357</v>
      </c>
      <c r="AK162" s="202">
        <v>-9.4914953933380578E-2</v>
      </c>
    </row>
    <row r="163" spans="2:37" x14ac:dyDescent="0.3">
      <c r="C163" s="436"/>
      <c r="D163" s="188" t="s">
        <v>7</v>
      </c>
      <c r="E163" s="273">
        <v>601402</v>
      </c>
      <c r="F163" s="138">
        <v>1</v>
      </c>
      <c r="G163" s="136">
        <v>521452</v>
      </c>
      <c r="H163" s="138">
        <v>1</v>
      </c>
      <c r="I163" s="138">
        <v>-0.13293936501707676</v>
      </c>
      <c r="J163" s="136">
        <v>522491</v>
      </c>
      <c r="K163" s="138">
        <v>1</v>
      </c>
      <c r="L163" s="138">
        <v>1.9925132131049456E-3</v>
      </c>
      <c r="M163" s="136">
        <v>1039</v>
      </c>
      <c r="N163" s="136">
        <v>-78911</v>
      </c>
      <c r="O163" s="202">
        <v>-0.13121173524531013</v>
      </c>
      <c r="P163" s="181">
        <v>317393</v>
      </c>
      <c r="Q163" s="183">
        <v>1</v>
      </c>
      <c r="R163" s="181">
        <v>265286</v>
      </c>
      <c r="S163" s="183">
        <v>1</v>
      </c>
      <c r="T163" s="183">
        <v>-0.16417186264347355</v>
      </c>
      <c r="U163" s="181">
        <v>282052</v>
      </c>
      <c r="V163" s="183">
        <v>1</v>
      </c>
      <c r="W163" s="183">
        <v>6.3199716532346226E-2</v>
      </c>
      <c r="X163" s="181">
        <v>16766</v>
      </c>
      <c r="Y163" s="181">
        <v>-35341</v>
      </c>
      <c r="Z163" s="135">
        <v>-0.11134776129278214</v>
      </c>
      <c r="AA163" s="273">
        <v>284009</v>
      </c>
      <c r="AB163" s="138">
        <v>1</v>
      </c>
      <c r="AC163" s="136">
        <v>256166</v>
      </c>
      <c r="AD163" s="138">
        <v>1</v>
      </c>
      <c r="AE163" s="138">
        <v>-9.8035625631582093E-2</v>
      </c>
      <c r="AF163" s="136">
        <v>240439</v>
      </c>
      <c r="AG163" s="138">
        <v>1</v>
      </c>
      <c r="AH163" s="138">
        <v>-6.1393783718370121E-2</v>
      </c>
      <c r="AI163" s="136">
        <v>-15727</v>
      </c>
      <c r="AJ163" s="136">
        <v>-43570</v>
      </c>
      <c r="AK163" s="202">
        <v>-0.15341063135323177</v>
      </c>
    </row>
    <row r="164" spans="2:37" x14ac:dyDescent="0.3">
      <c r="C164" s="435" t="s">
        <v>181</v>
      </c>
      <c r="D164" s="188" t="s">
        <v>38</v>
      </c>
      <c r="E164" s="273">
        <v>152597</v>
      </c>
      <c r="F164" s="139">
        <v>0.51519274529531323</v>
      </c>
      <c r="G164" s="136">
        <v>141250</v>
      </c>
      <c r="H164" s="139">
        <v>0.50954517907131103</v>
      </c>
      <c r="I164" s="139">
        <v>-7.4359260011664707E-2</v>
      </c>
      <c r="J164" s="136">
        <v>143012</v>
      </c>
      <c r="K164" s="139">
        <v>0.50648817112905509</v>
      </c>
      <c r="L164" s="139">
        <v>1.247433628318584E-2</v>
      </c>
      <c r="M164" s="136">
        <v>1762</v>
      </c>
      <c r="N164" s="136">
        <v>-9585</v>
      </c>
      <c r="O164" s="202">
        <v>-6.2812506143633234E-2</v>
      </c>
      <c r="P164" s="181">
        <v>104643</v>
      </c>
      <c r="Q164" s="135">
        <v>0.56141056799343325</v>
      </c>
      <c r="R164" s="181">
        <v>93443</v>
      </c>
      <c r="S164" s="135">
        <v>0.5549267168681854</v>
      </c>
      <c r="T164" s="135">
        <v>-0.10703057060672955</v>
      </c>
      <c r="U164" s="181">
        <v>99423</v>
      </c>
      <c r="V164" s="135">
        <v>0.54163466095739288</v>
      </c>
      <c r="W164" s="135">
        <v>6.3996232997656319E-2</v>
      </c>
      <c r="X164" s="181">
        <v>5980</v>
      </c>
      <c r="Y164" s="181">
        <v>-5220</v>
      </c>
      <c r="Z164" s="135">
        <v>-4.9883890943493596E-2</v>
      </c>
      <c r="AA164" s="273">
        <v>47954</v>
      </c>
      <c r="AB164" s="139">
        <v>0.43673554885656779</v>
      </c>
      <c r="AC164" s="136">
        <v>47807</v>
      </c>
      <c r="AD164" s="139">
        <v>0.43932181584267599</v>
      </c>
      <c r="AE164" s="139">
        <v>-3.0654377111398422E-3</v>
      </c>
      <c r="AF164" s="136">
        <v>43589</v>
      </c>
      <c r="AG164" s="139">
        <v>0.44118867599874495</v>
      </c>
      <c r="AH164" s="139">
        <v>-8.8229757148534732E-2</v>
      </c>
      <c r="AI164" s="136">
        <v>-4218</v>
      </c>
      <c r="AJ164" s="136">
        <v>-4365</v>
      </c>
      <c r="AK164" s="202">
        <v>-9.1024732034866745E-2</v>
      </c>
    </row>
    <row r="165" spans="2:37" x14ac:dyDescent="0.3">
      <c r="C165" s="436"/>
      <c r="D165" s="188" t="s">
        <v>39</v>
      </c>
      <c r="E165" s="273">
        <v>12622</v>
      </c>
      <c r="F165" s="139">
        <v>4.2613962470542957E-2</v>
      </c>
      <c r="G165" s="136">
        <v>12267</v>
      </c>
      <c r="H165" s="139">
        <v>4.4251969640125829E-2</v>
      </c>
      <c r="I165" s="139">
        <v>-2.8125495167168436E-2</v>
      </c>
      <c r="J165" s="136">
        <v>12122</v>
      </c>
      <c r="K165" s="139">
        <v>4.2931010058081878E-2</v>
      </c>
      <c r="L165" s="139">
        <v>-1.1820330969267139E-2</v>
      </c>
      <c r="M165" s="136">
        <v>-145</v>
      </c>
      <c r="N165" s="136">
        <v>-500</v>
      </c>
      <c r="O165" s="202">
        <v>-3.9613373474885125E-2</v>
      </c>
      <c r="P165" s="181">
        <v>9886</v>
      </c>
      <c r="Q165" s="135">
        <v>5.3038472474824697E-2</v>
      </c>
      <c r="R165" s="181">
        <v>9305</v>
      </c>
      <c r="S165" s="135">
        <v>5.525928213411882E-2</v>
      </c>
      <c r="T165" s="135">
        <v>-5.8769977746307912E-2</v>
      </c>
      <c r="U165" s="181">
        <v>9483</v>
      </c>
      <c r="V165" s="135">
        <v>5.1661300603069282E-2</v>
      </c>
      <c r="W165" s="135">
        <v>1.9129500268672755E-2</v>
      </c>
      <c r="X165" s="181">
        <v>178</v>
      </c>
      <c r="Y165" s="181">
        <v>-403</v>
      </c>
      <c r="Z165" s="135">
        <v>-4.0764717782723045E-2</v>
      </c>
      <c r="AA165" s="273">
        <v>2736</v>
      </c>
      <c r="AB165" s="139">
        <v>2.4917805848762763E-2</v>
      </c>
      <c r="AC165" s="136">
        <v>2962</v>
      </c>
      <c r="AD165" s="139">
        <v>2.7219261165226979E-2</v>
      </c>
      <c r="AE165" s="139">
        <v>8.2602339181286552E-2</v>
      </c>
      <c r="AF165" s="136">
        <v>2639</v>
      </c>
      <c r="AG165" s="139">
        <v>2.671079666798247E-2</v>
      </c>
      <c r="AH165" s="139">
        <v>-0.10904794058068873</v>
      </c>
      <c r="AI165" s="136">
        <v>-323</v>
      </c>
      <c r="AJ165" s="136">
        <v>-97</v>
      </c>
      <c r="AK165" s="202">
        <v>-3.5453216374269007E-2</v>
      </c>
    </row>
    <row r="166" spans="2:37" x14ac:dyDescent="0.3">
      <c r="C166" s="436"/>
      <c r="D166" s="188" t="s">
        <v>40</v>
      </c>
      <c r="E166" s="273">
        <v>47198</v>
      </c>
      <c r="F166" s="139">
        <v>0.15934826498848728</v>
      </c>
      <c r="G166" s="136">
        <v>41231</v>
      </c>
      <c r="H166" s="139">
        <v>0.14873668869585294</v>
      </c>
      <c r="I166" s="139">
        <v>-0.1264248485105301</v>
      </c>
      <c r="J166" s="136">
        <v>39747</v>
      </c>
      <c r="K166" s="139">
        <v>0.14076710582235444</v>
      </c>
      <c r="L166" s="139">
        <v>-3.5992335863791809E-2</v>
      </c>
      <c r="M166" s="136">
        <v>-1484</v>
      </c>
      <c r="N166" s="136">
        <v>-7451</v>
      </c>
      <c r="O166" s="202">
        <v>-0.15786685876520193</v>
      </c>
      <c r="P166" s="181">
        <v>24413</v>
      </c>
      <c r="Q166" s="135">
        <v>0.13097594866760018</v>
      </c>
      <c r="R166" s="181">
        <v>20277</v>
      </c>
      <c r="S166" s="135">
        <v>0.12041831959522056</v>
      </c>
      <c r="T166" s="135">
        <v>-0.16941793306844713</v>
      </c>
      <c r="U166" s="181">
        <v>21290</v>
      </c>
      <c r="V166" s="135">
        <v>0.11598324262779131</v>
      </c>
      <c r="W166" s="135">
        <v>4.9958080583912809E-2</v>
      </c>
      <c r="X166" s="181">
        <v>1013</v>
      </c>
      <c r="Y166" s="181">
        <v>-3123</v>
      </c>
      <c r="Z166" s="135">
        <v>-0.12792364723712776</v>
      </c>
      <c r="AA166" s="273">
        <v>22785</v>
      </c>
      <c r="AB166" s="139">
        <v>0.2075117712953434</v>
      </c>
      <c r="AC166" s="136">
        <v>20954</v>
      </c>
      <c r="AD166" s="139">
        <v>0.19255651534644366</v>
      </c>
      <c r="AE166" s="139">
        <v>-8.0359885889839805E-2</v>
      </c>
      <c r="AF166" s="136">
        <v>18457</v>
      </c>
      <c r="AG166" s="139">
        <v>0.18681363171692023</v>
      </c>
      <c r="AH166" s="139">
        <v>-0.11916579173427508</v>
      </c>
      <c r="AI166" s="136">
        <v>-2497</v>
      </c>
      <c r="AJ166" s="136">
        <v>-4328</v>
      </c>
      <c r="AK166" s="202">
        <v>-0.18994952819837613</v>
      </c>
    </row>
    <row r="167" spans="2:37" x14ac:dyDescent="0.3">
      <c r="C167" s="436"/>
      <c r="D167" s="188" t="s">
        <v>264</v>
      </c>
      <c r="E167" s="273">
        <v>32999</v>
      </c>
      <c r="F167" s="139">
        <v>0.11141008933334233</v>
      </c>
      <c r="G167" s="136">
        <v>31467</v>
      </c>
      <c r="H167" s="139">
        <v>0.11351403999884563</v>
      </c>
      <c r="I167" s="139">
        <v>-4.6425649262098849E-2</v>
      </c>
      <c r="J167" s="136">
        <v>32099</v>
      </c>
      <c r="K167" s="139">
        <v>0.1136811163054257</v>
      </c>
      <c r="L167" s="139">
        <v>2.0084533002828361E-2</v>
      </c>
      <c r="M167" s="136">
        <v>632</v>
      </c>
      <c r="N167" s="136">
        <v>-900</v>
      </c>
      <c r="O167" s="202">
        <v>-2.727355374405285E-2</v>
      </c>
      <c r="P167" s="181">
        <v>21313</v>
      </c>
      <c r="Q167" s="135">
        <v>0.11434442280557747</v>
      </c>
      <c r="R167" s="181">
        <v>19237</v>
      </c>
      <c r="S167" s="135">
        <v>0.11424210751359955</v>
      </c>
      <c r="T167" s="135">
        <v>-9.7405339464176788E-2</v>
      </c>
      <c r="U167" s="181">
        <v>21127</v>
      </c>
      <c r="V167" s="135">
        <v>0.115095254438579</v>
      </c>
      <c r="W167" s="135">
        <v>9.8248167593699642E-2</v>
      </c>
      <c r="X167" s="181">
        <v>1890</v>
      </c>
      <c r="Y167" s="181">
        <v>-186</v>
      </c>
      <c r="Z167" s="135">
        <v>-8.727067986674799E-3</v>
      </c>
      <c r="AA167" s="273">
        <v>11686</v>
      </c>
      <c r="AB167" s="139">
        <v>0.10642890319760294</v>
      </c>
      <c r="AC167" s="136">
        <v>12230</v>
      </c>
      <c r="AD167" s="139">
        <v>0.11238742878147399</v>
      </c>
      <c r="AE167" s="139">
        <v>4.6551429060414172E-2</v>
      </c>
      <c r="AF167" s="136">
        <v>10972</v>
      </c>
      <c r="AG167" s="139">
        <v>0.11105375560481381</v>
      </c>
      <c r="AH167" s="139">
        <v>-0.10286181520850368</v>
      </c>
      <c r="AI167" s="136">
        <v>-1258</v>
      </c>
      <c r="AJ167" s="136">
        <v>-714</v>
      </c>
      <c r="AK167" s="202">
        <v>-6.1098750641793598E-2</v>
      </c>
    </row>
    <row r="168" spans="2:37" s="175" customFormat="1" x14ac:dyDescent="0.3">
      <c r="B168" s="207"/>
      <c r="C168" s="436"/>
      <c r="D168" s="188" t="s">
        <v>310</v>
      </c>
      <c r="E168" s="273">
        <v>50778</v>
      </c>
      <c r="F168" s="139">
        <v>0.17143493791231423</v>
      </c>
      <c r="G168" s="136">
        <v>50993</v>
      </c>
      <c r="H168" s="139">
        <v>0.18395212259386454</v>
      </c>
      <c r="I168" s="139">
        <v>4.2341171373429442E-3</v>
      </c>
      <c r="J168" s="136">
        <v>55380</v>
      </c>
      <c r="K168" s="139">
        <v>0.19613259668508287</v>
      </c>
      <c r="L168" s="139">
        <v>8.603141607671641E-2</v>
      </c>
      <c r="M168" s="136">
        <v>4387</v>
      </c>
      <c r="N168" s="136">
        <v>4602</v>
      </c>
      <c r="O168" s="202">
        <v>9.0629800307219663E-2</v>
      </c>
      <c r="P168" s="181">
        <v>26138</v>
      </c>
      <c r="Q168" s="135">
        <v>0.14023058805856442</v>
      </c>
      <c r="R168" s="181">
        <v>26126</v>
      </c>
      <c r="S168" s="135">
        <v>0.15515357388887568</v>
      </c>
      <c r="T168" s="135">
        <v>-4.5910169102456196E-4</v>
      </c>
      <c r="U168" s="181">
        <v>32238</v>
      </c>
      <c r="V168" s="135">
        <v>0.17562554137316749</v>
      </c>
      <c r="W168" s="135">
        <v>0.23394319834647478</v>
      </c>
      <c r="X168" s="181">
        <v>6112</v>
      </c>
      <c r="Y168" s="181">
        <v>6100</v>
      </c>
      <c r="Z168" s="135">
        <v>0.23337669293748564</v>
      </c>
      <c r="AA168" s="273">
        <v>24640</v>
      </c>
      <c r="AB168" s="139">
        <v>0.22440597080172311</v>
      </c>
      <c r="AC168" s="136">
        <v>24867</v>
      </c>
      <c r="AD168" s="139">
        <v>0.22851497886417937</v>
      </c>
      <c r="AE168" s="139">
        <v>9.2126623376623373E-3</v>
      </c>
      <c r="AF168" s="136">
        <v>23142</v>
      </c>
      <c r="AG168" s="139">
        <v>0.23423314001153858</v>
      </c>
      <c r="AH168" s="139">
        <v>-6.9369043310411382E-2</v>
      </c>
      <c r="AI168" s="136">
        <v>-1725</v>
      </c>
      <c r="AJ168" s="136">
        <v>-1498</v>
      </c>
      <c r="AK168" s="202">
        <v>-6.0795454545454548E-2</v>
      </c>
    </row>
    <row r="169" spans="2:37" x14ac:dyDescent="0.3">
      <c r="C169" s="436"/>
      <c r="D169" s="188" t="s">
        <v>7</v>
      </c>
      <c r="E169" s="273">
        <v>296194</v>
      </c>
      <c r="F169" s="139">
        <v>1</v>
      </c>
      <c r="G169" s="136">
        <v>277208</v>
      </c>
      <c r="H169" s="139">
        <v>1</v>
      </c>
      <c r="I169" s="139">
        <v>-6.4099880483737007E-2</v>
      </c>
      <c r="J169" s="136">
        <v>282360</v>
      </c>
      <c r="K169" s="139">
        <v>1</v>
      </c>
      <c r="L169" s="139">
        <v>1.8585322212923149E-2</v>
      </c>
      <c r="M169" s="136">
        <v>5152</v>
      </c>
      <c r="N169" s="136">
        <v>-13834</v>
      </c>
      <c r="O169" s="202">
        <v>-4.6705875203413981E-2</v>
      </c>
      <c r="P169" s="181">
        <v>186393</v>
      </c>
      <c r="Q169" s="135">
        <v>1</v>
      </c>
      <c r="R169" s="181">
        <v>168388</v>
      </c>
      <c r="S169" s="135">
        <v>1</v>
      </c>
      <c r="T169" s="135">
        <v>-9.6596975208296451E-2</v>
      </c>
      <c r="U169" s="181">
        <v>183561</v>
      </c>
      <c r="V169" s="135">
        <v>1</v>
      </c>
      <c r="W169" s="135">
        <v>9.0107371071572795E-2</v>
      </c>
      <c r="X169" s="181">
        <v>15173</v>
      </c>
      <c r="Y169" s="181">
        <v>-2832</v>
      </c>
      <c r="Z169" s="135">
        <v>-1.5193703626209139E-2</v>
      </c>
      <c r="AA169" s="273">
        <v>109801</v>
      </c>
      <c r="AB169" s="139">
        <v>1</v>
      </c>
      <c r="AC169" s="136">
        <v>108820</v>
      </c>
      <c r="AD169" s="139">
        <v>1</v>
      </c>
      <c r="AE169" s="139">
        <v>-8.9343448602471742E-3</v>
      </c>
      <c r="AF169" s="136">
        <v>98799</v>
      </c>
      <c r="AG169" s="139">
        <v>1</v>
      </c>
      <c r="AH169" s="139">
        <v>-9.2087851497886411E-2</v>
      </c>
      <c r="AI169" s="136">
        <v>-10021</v>
      </c>
      <c r="AJ169" s="136">
        <v>-11002</v>
      </c>
      <c r="AK169" s="202">
        <v>-0.10019945173541224</v>
      </c>
    </row>
    <row r="170" spans="2:37" x14ac:dyDescent="0.3">
      <c r="C170" s="435" t="s">
        <v>180</v>
      </c>
      <c r="D170" s="188" t="s">
        <v>38</v>
      </c>
      <c r="E170" s="273">
        <v>116303</v>
      </c>
      <c r="F170" s="139">
        <v>0.3810614400671018</v>
      </c>
      <c r="G170" s="136">
        <v>95696</v>
      </c>
      <c r="H170" s="139">
        <v>0.3918049163950803</v>
      </c>
      <c r="I170" s="139">
        <v>-0.17718373558721615</v>
      </c>
      <c r="J170" s="136">
        <v>89443</v>
      </c>
      <c r="K170" s="139">
        <v>0.37247585692809343</v>
      </c>
      <c r="L170" s="139">
        <v>-6.5342334057849852E-2</v>
      </c>
      <c r="M170" s="136">
        <v>-6253</v>
      </c>
      <c r="N170" s="136">
        <v>-26860</v>
      </c>
      <c r="O170" s="202">
        <v>-0.2309484708047084</v>
      </c>
      <c r="P170" s="181">
        <v>49719</v>
      </c>
      <c r="Q170" s="135">
        <v>0.37953435114503814</v>
      </c>
      <c r="R170" s="181">
        <v>37353</v>
      </c>
      <c r="S170" s="135">
        <v>0.38548783256620361</v>
      </c>
      <c r="T170" s="135">
        <v>-0.24871779400229288</v>
      </c>
      <c r="U170" s="181">
        <v>36818</v>
      </c>
      <c r="V170" s="135">
        <v>0.37382095826014561</v>
      </c>
      <c r="W170" s="135">
        <v>-1.43228120900597E-2</v>
      </c>
      <c r="X170" s="181">
        <v>-535</v>
      </c>
      <c r="Y170" s="181">
        <v>-12901</v>
      </c>
      <c r="Z170" s="135">
        <v>-0.25947826786540357</v>
      </c>
      <c r="AA170" s="273">
        <v>66584</v>
      </c>
      <c r="AB170" s="139">
        <v>0.3822097722263042</v>
      </c>
      <c r="AC170" s="136">
        <v>58343</v>
      </c>
      <c r="AD170" s="139">
        <v>0.39595917093100591</v>
      </c>
      <c r="AE170" s="139">
        <v>-0.12376847290640394</v>
      </c>
      <c r="AF170" s="136">
        <v>52625</v>
      </c>
      <c r="AG170" s="139">
        <v>0.37154052527534592</v>
      </c>
      <c r="AH170" s="139">
        <v>-9.8006616046483724E-2</v>
      </c>
      <c r="AI170" s="136">
        <v>-5718</v>
      </c>
      <c r="AJ170" s="136">
        <v>-13959</v>
      </c>
      <c r="AK170" s="202">
        <v>-0.20964495975009012</v>
      </c>
    </row>
    <row r="171" spans="2:37" x14ac:dyDescent="0.3">
      <c r="C171" s="436"/>
      <c r="D171" s="188" t="s">
        <v>39</v>
      </c>
      <c r="E171" s="273">
        <v>14892</v>
      </c>
      <c r="F171" s="139">
        <v>4.8792954313124165E-2</v>
      </c>
      <c r="G171" s="136">
        <v>11711</v>
      </c>
      <c r="H171" s="139">
        <v>4.7947953685658601E-2</v>
      </c>
      <c r="I171" s="139">
        <v>-0.21360461993016386</v>
      </c>
      <c r="J171" s="136">
        <v>10732</v>
      </c>
      <c r="K171" s="139">
        <v>4.4692272134793092E-2</v>
      </c>
      <c r="L171" s="139">
        <v>-8.3596618563743494E-2</v>
      </c>
      <c r="M171" s="136">
        <v>-979</v>
      </c>
      <c r="N171" s="136">
        <v>-4160</v>
      </c>
      <c r="O171" s="202">
        <v>-0.27934461455815202</v>
      </c>
      <c r="P171" s="181">
        <v>9003</v>
      </c>
      <c r="Q171" s="135">
        <v>6.8725190839694653E-2</v>
      </c>
      <c r="R171" s="181">
        <v>6877</v>
      </c>
      <c r="S171" s="135">
        <v>7.09715370802287E-2</v>
      </c>
      <c r="T171" s="135">
        <v>-0.23614350771964901</v>
      </c>
      <c r="U171" s="181">
        <v>6295</v>
      </c>
      <c r="V171" s="135">
        <v>6.3914469342376462E-2</v>
      </c>
      <c r="W171" s="135">
        <v>-8.4629925839755704E-2</v>
      </c>
      <c r="X171" s="181">
        <v>-582</v>
      </c>
      <c r="Y171" s="181">
        <v>-2708</v>
      </c>
      <c r="Z171" s="135">
        <v>-0.30078862601355105</v>
      </c>
      <c r="AA171" s="273">
        <v>5889</v>
      </c>
      <c r="AB171" s="139">
        <v>3.3804417707567966E-2</v>
      </c>
      <c r="AC171" s="136">
        <v>4834</v>
      </c>
      <c r="AD171" s="139">
        <v>3.2807134228279015E-2</v>
      </c>
      <c r="AE171" s="139">
        <v>-0.17914756325352352</v>
      </c>
      <c r="AF171" s="136">
        <v>4437</v>
      </c>
      <c r="AG171" s="139">
        <v>3.1325896639367412E-2</v>
      </c>
      <c r="AH171" s="139">
        <v>-8.212660322714109E-2</v>
      </c>
      <c r="AI171" s="136">
        <v>-397</v>
      </c>
      <c r="AJ171" s="136">
        <v>-1452</v>
      </c>
      <c r="AK171" s="202">
        <v>-0.24656138563423333</v>
      </c>
    </row>
    <row r="172" spans="2:37" x14ac:dyDescent="0.3">
      <c r="C172" s="436"/>
      <c r="D172" s="188" t="s">
        <v>40</v>
      </c>
      <c r="E172" s="273">
        <v>50361</v>
      </c>
      <c r="F172" s="139">
        <v>0.16500550444287174</v>
      </c>
      <c r="G172" s="136">
        <v>38447</v>
      </c>
      <c r="H172" s="139">
        <v>0.15741225987127627</v>
      </c>
      <c r="I172" s="139">
        <v>-0.23657195051726534</v>
      </c>
      <c r="J172" s="136">
        <v>39781</v>
      </c>
      <c r="K172" s="139">
        <v>0.16566374187422697</v>
      </c>
      <c r="L172" s="139">
        <v>3.4697115509662653E-2</v>
      </c>
      <c r="M172" s="136">
        <v>1334</v>
      </c>
      <c r="N172" s="136">
        <v>-10580</v>
      </c>
      <c r="O172" s="202">
        <v>-0.21008319930104644</v>
      </c>
      <c r="P172" s="181">
        <v>17976</v>
      </c>
      <c r="Q172" s="135">
        <v>0.13722137404580154</v>
      </c>
      <c r="R172" s="181">
        <v>12382</v>
      </c>
      <c r="S172" s="135">
        <v>0.12778385518792956</v>
      </c>
      <c r="T172" s="135">
        <v>-0.31119270137961724</v>
      </c>
      <c r="U172" s="181">
        <v>13340</v>
      </c>
      <c r="V172" s="135">
        <v>0.13544384766120762</v>
      </c>
      <c r="W172" s="135">
        <v>7.7370376352770151E-2</v>
      </c>
      <c r="X172" s="181">
        <v>958</v>
      </c>
      <c r="Y172" s="181">
        <v>-4636</v>
      </c>
      <c r="Z172" s="135">
        <v>-0.25789942145082334</v>
      </c>
      <c r="AA172" s="273">
        <v>32385</v>
      </c>
      <c r="AB172" s="139">
        <v>0.18589846620132255</v>
      </c>
      <c r="AC172" s="136">
        <v>26065</v>
      </c>
      <c r="AD172" s="139">
        <v>0.17689655640465299</v>
      </c>
      <c r="AE172" s="139">
        <v>-0.19515207657866296</v>
      </c>
      <c r="AF172" s="136">
        <v>26441</v>
      </c>
      <c r="AG172" s="139">
        <v>0.18667749223383226</v>
      </c>
      <c r="AH172" s="139">
        <v>1.4425474774601956E-2</v>
      </c>
      <c r="AI172" s="136">
        <v>376</v>
      </c>
      <c r="AJ172" s="136">
        <v>-5944</v>
      </c>
      <c r="AK172" s="202">
        <v>-0.18354176316195769</v>
      </c>
    </row>
    <row r="173" spans="2:37" x14ac:dyDescent="0.3">
      <c r="C173" s="436"/>
      <c r="D173" s="188" t="s">
        <v>264</v>
      </c>
      <c r="E173" s="273">
        <v>71948</v>
      </c>
      <c r="F173" s="139">
        <v>0.23573431889072372</v>
      </c>
      <c r="G173" s="136">
        <v>57290</v>
      </c>
      <c r="H173" s="139">
        <v>0.23456052144576733</v>
      </c>
      <c r="I173" s="139">
        <v>-0.203730472007561</v>
      </c>
      <c r="J173" s="136">
        <v>54439</v>
      </c>
      <c r="K173" s="139">
        <v>0.22670542328978766</v>
      </c>
      <c r="L173" s="139">
        <v>-4.9764356781288183E-2</v>
      </c>
      <c r="M173" s="136">
        <v>-2851</v>
      </c>
      <c r="N173" s="136">
        <v>-17509</v>
      </c>
      <c r="O173" s="202">
        <v>-0.2433563128926447</v>
      </c>
      <c r="P173" s="181">
        <v>34398</v>
      </c>
      <c r="Q173" s="135">
        <v>0.26258015267175572</v>
      </c>
      <c r="R173" s="181">
        <v>25315</v>
      </c>
      <c r="S173" s="135">
        <v>0.26125410225185247</v>
      </c>
      <c r="T173" s="135">
        <v>-0.26405604977033548</v>
      </c>
      <c r="U173" s="181">
        <v>24243</v>
      </c>
      <c r="V173" s="135">
        <v>0.24614431775492177</v>
      </c>
      <c r="W173" s="135">
        <v>-4.2346434920007898E-2</v>
      </c>
      <c r="X173" s="181">
        <v>-1072</v>
      </c>
      <c r="Y173" s="181">
        <v>-10155</v>
      </c>
      <c r="Z173" s="135">
        <v>-0.29522065236350953</v>
      </c>
      <c r="AA173" s="273">
        <v>37550</v>
      </c>
      <c r="AB173" s="139">
        <v>0.21554693240264511</v>
      </c>
      <c r="AC173" s="136">
        <v>31975</v>
      </c>
      <c r="AD173" s="139">
        <v>0.21700623023359983</v>
      </c>
      <c r="AE173" s="139">
        <v>-0.1484687083888149</v>
      </c>
      <c r="AF173" s="136">
        <v>30196</v>
      </c>
      <c r="AG173" s="139">
        <v>0.21318836486868117</v>
      </c>
      <c r="AH173" s="139">
        <v>-5.5637216575449573E-2</v>
      </c>
      <c r="AI173" s="136">
        <v>-1779</v>
      </c>
      <c r="AJ173" s="136">
        <v>-7354</v>
      </c>
      <c r="AK173" s="202">
        <v>-0.19584553928095871</v>
      </c>
    </row>
    <row r="174" spans="2:37" s="175" customFormat="1" x14ac:dyDescent="0.3">
      <c r="B174" s="207"/>
      <c r="C174" s="436"/>
      <c r="D174" s="188" t="s">
        <v>310</v>
      </c>
      <c r="E174" s="273">
        <v>51704</v>
      </c>
      <c r="F174" s="139">
        <v>0.16940578228617861</v>
      </c>
      <c r="G174" s="136">
        <v>41100</v>
      </c>
      <c r="H174" s="139">
        <v>0.16827434860221746</v>
      </c>
      <c r="I174" s="139">
        <v>-0.20509051524060035</v>
      </c>
      <c r="J174" s="136">
        <v>45736</v>
      </c>
      <c r="K174" s="139">
        <v>0.19046270577309884</v>
      </c>
      <c r="L174" s="139">
        <v>0.11279805352798053</v>
      </c>
      <c r="M174" s="136">
        <v>4636</v>
      </c>
      <c r="N174" s="136">
        <v>-5968</v>
      </c>
      <c r="O174" s="202">
        <v>-0.11542627262881015</v>
      </c>
      <c r="P174" s="181">
        <v>19904</v>
      </c>
      <c r="Q174" s="135">
        <v>0.15193893129770991</v>
      </c>
      <c r="R174" s="181">
        <v>14971</v>
      </c>
      <c r="S174" s="135">
        <v>0.15450267291378564</v>
      </c>
      <c r="T174" s="135">
        <v>-0.24783963022508038</v>
      </c>
      <c r="U174" s="181">
        <v>17795</v>
      </c>
      <c r="V174" s="135">
        <v>0.18067640698134854</v>
      </c>
      <c r="W174" s="135">
        <v>0.18863135395097189</v>
      </c>
      <c r="X174" s="181">
        <v>2824</v>
      </c>
      <c r="Y174" s="181">
        <v>-2109</v>
      </c>
      <c r="Z174" s="135">
        <v>-0.10595860128617364</v>
      </c>
      <c r="AA174" s="273">
        <v>31800</v>
      </c>
      <c r="AB174" s="139">
        <v>0.18254041146216018</v>
      </c>
      <c r="AC174" s="136">
        <v>26129</v>
      </c>
      <c r="AD174" s="139">
        <v>0.17733090820246222</v>
      </c>
      <c r="AE174" s="139">
        <v>-0.17833333333333334</v>
      </c>
      <c r="AF174" s="136">
        <v>27941</v>
      </c>
      <c r="AG174" s="139">
        <v>0.19726772098277323</v>
      </c>
      <c r="AH174" s="139">
        <v>6.9348233763251554E-2</v>
      </c>
      <c r="AI174" s="136">
        <v>1812</v>
      </c>
      <c r="AJ174" s="136">
        <v>-3859</v>
      </c>
      <c r="AK174" s="202">
        <v>-0.12135220125786164</v>
      </c>
    </row>
    <row r="175" spans="2:37" x14ac:dyDescent="0.3">
      <c r="C175" s="436"/>
      <c r="D175" s="188" t="s">
        <v>7</v>
      </c>
      <c r="E175" s="273">
        <v>305208</v>
      </c>
      <c r="F175" s="139">
        <v>1</v>
      </c>
      <c r="G175" s="136">
        <v>244244</v>
      </c>
      <c r="H175" s="139">
        <v>1</v>
      </c>
      <c r="I175" s="139">
        <v>-0.19974574716259075</v>
      </c>
      <c r="J175" s="136">
        <v>240131</v>
      </c>
      <c r="K175" s="139">
        <v>1</v>
      </c>
      <c r="L175" s="139">
        <v>-1.683971765938979E-2</v>
      </c>
      <c r="M175" s="136">
        <v>-4113</v>
      </c>
      <c r="N175" s="136">
        <v>-65077</v>
      </c>
      <c r="O175" s="202">
        <v>-0.21322180283609865</v>
      </c>
      <c r="P175" s="181">
        <v>131000</v>
      </c>
      <c r="Q175" s="135">
        <v>1</v>
      </c>
      <c r="R175" s="181">
        <v>96898</v>
      </c>
      <c r="S175" s="135">
        <v>1</v>
      </c>
      <c r="T175" s="135">
        <v>-0.26032061068702289</v>
      </c>
      <c r="U175" s="181">
        <v>98491</v>
      </c>
      <c r="V175" s="135">
        <v>1</v>
      </c>
      <c r="W175" s="135">
        <v>1.6439967801193008E-2</v>
      </c>
      <c r="X175" s="181">
        <v>1593</v>
      </c>
      <c r="Y175" s="181">
        <v>-32509</v>
      </c>
      <c r="Z175" s="135">
        <v>-0.24816030534351144</v>
      </c>
      <c r="AA175" s="273">
        <v>174208</v>
      </c>
      <c r="AB175" s="139">
        <v>1</v>
      </c>
      <c r="AC175" s="136">
        <v>147346</v>
      </c>
      <c r="AD175" s="139">
        <v>1</v>
      </c>
      <c r="AE175" s="139">
        <v>-0.15419498530492284</v>
      </c>
      <c r="AF175" s="136">
        <v>141640</v>
      </c>
      <c r="AG175" s="139">
        <v>1</v>
      </c>
      <c r="AH175" s="139">
        <v>-3.8725177473429885E-2</v>
      </c>
      <c r="AI175" s="136">
        <v>-5706</v>
      </c>
      <c r="AJ175" s="136">
        <v>-32568</v>
      </c>
      <c r="AK175" s="202">
        <v>-0.18694893460690667</v>
      </c>
    </row>
    <row r="176" spans="2:37" x14ac:dyDescent="0.3">
      <c r="C176" s="435" t="s">
        <v>195</v>
      </c>
      <c r="D176" s="188" t="s">
        <v>38</v>
      </c>
      <c r="E176" s="273">
        <v>105341</v>
      </c>
      <c r="F176" s="139">
        <v>0.46988005548939055</v>
      </c>
      <c r="G176" s="136">
        <v>88896</v>
      </c>
      <c r="H176" s="139">
        <v>0.48064622521640865</v>
      </c>
      <c r="I176" s="139">
        <v>-0.1561120551352275</v>
      </c>
      <c r="J176" s="136">
        <v>82316</v>
      </c>
      <c r="K176" s="139">
        <v>0.44933540762575397</v>
      </c>
      <c r="L176" s="139">
        <v>-7.4019078473722105E-2</v>
      </c>
      <c r="M176" s="136">
        <v>-6580</v>
      </c>
      <c r="N176" s="136">
        <v>-23025</v>
      </c>
      <c r="O176" s="202">
        <v>-0.21857586314920116</v>
      </c>
      <c r="P176" s="181">
        <v>56100</v>
      </c>
      <c r="Q176" s="135">
        <v>0.49324318383639448</v>
      </c>
      <c r="R176" s="181">
        <v>44695</v>
      </c>
      <c r="S176" s="135">
        <v>0.51012954402784916</v>
      </c>
      <c r="T176" s="135">
        <v>-0.20329768270944742</v>
      </c>
      <c r="U176" s="181">
        <v>41721</v>
      </c>
      <c r="V176" s="135">
        <v>0.4735695070318619</v>
      </c>
      <c r="W176" s="135">
        <v>-6.6539881418503186E-2</v>
      </c>
      <c r="X176" s="181">
        <v>-2974</v>
      </c>
      <c r="Y176" s="181">
        <v>-14379</v>
      </c>
      <c r="Z176" s="135">
        <v>-0.25631016042780747</v>
      </c>
      <c r="AA176" s="273">
        <v>49241</v>
      </c>
      <c r="AB176" s="139">
        <v>0.44582163875056585</v>
      </c>
      <c r="AC176" s="136">
        <v>44201</v>
      </c>
      <c r="AD176" s="139">
        <v>0.4541074217144736</v>
      </c>
      <c r="AE176" s="139">
        <v>-0.10235372961556427</v>
      </c>
      <c r="AF176" s="136">
        <v>40595</v>
      </c>
      <c r="AG176" s="139">
        <v>0.42688441154202067</v>
      </c>
      <c r="AH176" s="139">
        <v>-8.1581864663695394E-2</v>
      </c>
      <c r="AI176" s="136">
        <v>-3606</v>
      </c>
      <c r="AJ176" s="136">
        <v>-8646</v>
      </c>
      <c r="AK176" s="202">
        <v>-0.17558538616193822</v>
      </c>
    </row>
    <row r="177" spans="1:37" x14ac:dyDescent="0.3">
      <c r="C177" s="436"/>
      <c r="D177" s="188" t="s">
        <v>39</v>
      </c>
      <c r="E177" s="273">
        <v>9914</v>
      </c>
      <c r="F177" s="139">
        <v>4.4222011088956986E-2</v>
      </c>
      <c r="G177" s="136">
        <v>7996</v>
      </c>
      <c r="H177" s="139">
        <v>4.3233072543538559E-2</v>
      </c>
      <c r="I177" s="139">
        <v>-0.19346378858180352</v>
      </c>
      <c r="J177" s="136">
        <v>7388</v>
      </c>
      <c r="K177" s="139">
        <v>4.0328611588744234E-2</v>
      </c>
      <c r="L177" s="139">
        <v>-7.6038019009504756E-2</v>
      </c>
      <c r="M177" s="136">
        <v>-608</v>
      </c>
      <c r="N177" s="136">
        <v>-2526</v>
      </c>
      <c r="O177" s="202">
        <v>-0.25479120435747427</v>
      </c>
      <c r="P177" s="181">
        <v>6493</v>
      </c>
      <c r="Q177" s="135">
        <v>5.7087843006233679E-2</v>
      </c>
      <c r="R177" s="181">
        <v>4952</v>
      </c>
      <c r="S177" s="135">
        <v>5.652000228271415E-2</v>
      </c>
      <c r="T177" s="135">
        <v>-0.237332511935931</v>
      </c>
      <c r="U177" s="181">
        <v>4611</v>
      </c>
      <c r="V177" s="135">
        <v>5.2338846070897511E-2</v>
      </c>
      <c r="W177" s="135">
        <v>-6.8861066235864299E-2</v>
      </c>
      <c r="X177" s="181">
        <v>-341</v>
      </c>
      <c r="Y177" s="181">
        <v>-1882</v>
      </c>
      <c r="Z177" s="135">
        <v>-0.28985060834745108</v>
      </c>
      <c r="AA177" s="273">
        <v>3421</v>
      </c>
      <c r="AB177" s="139">
        <v>3.097329108193753E-2</v>
      </c>
      <c r="AC177" s="136">
        <v>3044</v>
      </c>
      <c r="AD177" s="139">
        <v>3.1273115805046436E-2</v>
      </c>
      <c r="AE177" s="139">
        <v>-0.11020169541069863</v>
      </c>
      <c r="AF177" s="136">
        <v>2777</v>
      </c>
      <c r="AG177" s="139">
        <v>2.9202069487675612E-2</v>
      </c>
      <c r="AH177" s="139">
        <v>-8.7713534822601844E-2</v>
      </c>
      <c r="AI177" s="136">
        <v>-267</v>
      </c>
      <c r="AJ177" s="136">
        <v>-644</v>
      </c>
      <c r="AK177" s="202">
        <v>-0.18824904998538439</v>
      </c>
    </row>
    <row r="178" spans="1:37" x14ac:dyDescent="0.3">
      <c r="C178" s="436"/>
      <c r="D178" s="188" t="s">
        <v>40</v>
      </c>
      <c r="E178" s="273">
        <v>41177</v>
      </c>
      <c r="F178" s="139">
        <v>0.18367255906899152</v>
      </c>
      <c r="G178" s="136">
        <v>31427</v>
      </c>
      <c r="H178" s="139">
        <v>0.16992068169407032</v>
      </c>
      <c r="I178" s="139">
        <v>-0.23678266993710081</v>
      </c>
      <c r="J178" s="136">
        <v>32384</v>
      </c>
      <c r="K178" s="139">
        <v>0.17677338355304456</v>
      </c>
      <c r="L178" s="139">
        <v>3.0451522576128806E-2</v>
      </c>
      <c r="M178" s="136">
        <v>957</v>
      </c>
      <c r="N178" s="136">
        <v>-8793</v>
      </c>
      <c r="O178" s="202">
        <v>-0.21354154018019769</v>
      </c>
      <c r="P178" s="181">
        <v>17563</v>
      </c>
      <c r="Q178" s="135">
        <v>0.15441764773116928</v>
      </c>
      <c r="R178" s="181">
        <v>11761</v>
      </c>
      <c r="S178" s="135">
        <v>0.13423500542144609</v>
      </c>
      <c r="T178" s="135">
        <v>-0.3303535842395946</v>
      </c>
      <c r="U178" s="181">
        <v>12790</v>
      </c>
      <c r="V178" s="135">
        <v>0.14517758430856195</v>
      </c>
      <c r="W178" s="135">
        <v>8.7492560156449281E-2</v>
      </c>
      <c r="X178" s="181">
        <v>1029</v>
      </c>
      <c r="Y178" s="181">
        <v>-4773</v>
      </c>
      <c r="Z178" s="135">
        <v>-0.27176450492512666</v>
      </c>
      <c r="AA178" s="273">
        <v>23614</v>
      </c>
      <c r="AB178" s="139">
        <v>0.21379809868718877</v>
      </c>
      <c r="AC178" s="136">
        <v>19666</v>
      </c>
      <c r="AD178" s="139">
        <v>0.20204240979699187</v>
      </c>
      <c r="AE178" s="139">
        <v>-0.16718895570424325</v>
      </c>
      <c r="AF178" s="136">
        <v>19594</v>
      </c>
      <c r="AG178" s="139">
        <v>0.20604441827206191</v>
      </c>
      <c r="AH178" s="139">
        <v>-3.6611410556290046E-3</v>
      </c>
      <c r="AI178" s="136">
        <v>-72</v>
      </c>
      <c r="AJ178" s="136">
        <v>-4020</v>
      </c>
      <c r="AK178" s="202">
        <v>-0.17023799441009571</v>
      </c>
    </row>
    <row r="179" spans="1:37" x14ac:dyDescent="0.3">
      <c r="C179" s="436"/>
      <c r="D179" s="188" t="s">
        <v>264</v>
      </c>
      <c r="E179" s="273">
        <v>38836</v>
      </c>
      <c r="F179" s="139">
        <v>0.17323038356372136</v>
      </c>
      <c r="G179" s="136">
        <v>30985</v>
      </c>
      <c r="H179" s="139">
        <v>0.16753085952495525</v>
      </c>
      <c r="I179" s="139">
        <v>-0.20215779173962303</v>
      </c>
      <c r="J179" s="136">
        <v>31940</v>
      </c>
      <c r="K179" s="139">
        <v>0.17434973661944922</v>
      </c>
      <c r="L179" s="139">
        <v>3.0821365176698402E-2</v>
      </c>
      <c r="M179" s="136">
        <v>955</v>
      </c>
      <c r="N179" s="136">
        <v>-6896</v>
      </c>
      <c r="O179" s="202">
        <v>-0.17756720568544648</v>
      </c>
      <c r="P179" s="181">
        <v>20862</v>
      </c>
      <c r="Q179" s="135">
        <v>0.18342316044910628</v>
      </c>
      <c r="R179" s="181">
        <v>15203</v>
      </c>
      <c r="S179" s="135">
        <v>0.17352051589339726</v>
      </c>
      <c r="T179" s="135">
        <v>-0.27125874796280319</v>
      </c>
      <c r="U179" s="181">
        <v>16285</v>
      </c>
      <c r="V179" s="135">
        <v>0.18484886321070615</v>
      </c>
      <c r="W179" s="135">
        <v>7.1170163783463788E-2</v>
      </c>
      <c r="X179" s="181">
        <v>1082</v>
      </c>
      <c r="Y179" s="181">
        <v>-4577</v>
      </c>
      <c r="Z179" s="135">
        <v>-0.21939411369954942</v>
      </c>
      <c r="AA179" s="273">
        <v>17974</v>
      </c>
      <c r="AB179" s="139">
        <v>0.16273426889995474</v>
      </c>
      <c r="AC179" s="136">
        <v>15782</v>
      </c>
      <c r="AD179" s="139">
        <v>0.16213939344127559</v>
      </c>
      <c r="AE179" s="139">
        <v>-0.12195393345944142</v>
      </c>
      <c r="AF179" s="136">
        <v>15655</v>
      </c>
      <c r="AG179" s="139">
        <v>0.16462311769159585</v>
      </c>
      <c r="AH179" s="139">
        <v>-8.0471423140286401E-3</v>
      </c>
      <c r="AI179" s="136">
        <v>-127</v>
      </c>
      <c r="AJ179" s="136">
        <v>-2319</v>
      </c>
      <c r="AK179" s="202">
        <v>-0.12901969511516634</v>
      </c>
    </row>
    <row r="180" spans="1:37" s="175" customFormat="1" x14ac:dyDescent="0.3">
      <c r="B180" s="207"/>
      <c r="C180" s="436"/>
      <c r="D180" s="188" t="s">
        <v>310</v>
      </c>
      <c r="E180" s="273">
        <v>28919</v>
      </c>
      <c r="F180" s="139">
        <v>0.12899499078893958</v>
      </c>
      <c r="G180" s="136">
        <v>25647</v>
      </c>
      <c r="H180" s="139">
        <v>0.13866916102102719</v>
      </c>
      <c r="I180" s="139">
        <v>-0.11314360800857567</v>
      </c>
      <c r="J180" s="136">
        <v>29167</v>
      </c>
      <c r="K180" s="139">
        <v>0.15921286061300799</v>
      </c>
      <c r="L180" s="139">
        <v>0.13724802121105784</v>
      </c>
      <c r="M180" s="136">
        <v>3520</v>
      </c>
      <c r="N180" s="136">
        <v>248</v>
      </c>
      <c r="O180" s="202">
        <v>8.5756768906255412E-3</v>
      </c>
      <c r="P180" s="181">
        <v>12719</v>
      </c>
      <c r="Q180" s="135">
        <v>0.11182816497709629</v>
      </c>
      <c r="R180" s="181">
        <v>11004</v>
      </c>
      <c r="S180" s="135">
        <v>0.1255949323745934</v>
      </c>
      <c r="T180" s="135">
        <v>-0.13483764446890478</v>
      </c>
      <c r="U180" s="181">
        <v>12692</v>
      </c>
      <c r="V180" s="135">
        <v>0.14406519937797252</v>
      </c>
      <c r="W180" s="135">
        <v>0.15339876408578698</v>
      </c>
      <c r="X180" s="181">
        <v>1688</v>
      </c>
      <c r="Y180" s="181">
        <v>-27</v>
      </c>
      <c r="Z180" s="135">
        <v>-2.1228083968865478E-3</v>
      </c>
      <c r="AA180" s="273">
        <v>16200</v>
      </c>
      <c r="AB180" s="139">
        <v>0.14667270258035311</v>
      </c>
      <c r="AC180" s="136">
        <v>14643</v>
      </c>
      <c r="AD180" s="139">
        <v>0.15043765924221253</v>
      </c>
      <c r="AE180" s="139">
        <v>-9.6111111111111105E-2</v>
      </c>
      <c r="AF180" s="136">
        <v>16475</v>
      </c>
      <c r="AG180" s="139">
        <v>0.17324598300664593</v>
      </c>
      <c r="AH180" s="139">
        <v>0.12511097452707778</v>
      </c>
      <c r="AI180" s="136">
        <v>1832</v>
      </c>
      <c r="AJ180" s="136">
        <v>275</v>
      </c>
      <c r="AK180" s="202">
        <v>1.6975308641975308E-2</v>
      </c>
    </row>
    <row r="181" spans="1:37" x14ac:dyDescent="0.3">
      <c r="C181" s="436"/>
      <c r="D181" s="188" t="s">
        <v>7</v>
      </c>
      <c r="E181" s="273">
        <v>224187</v>
      </c>
      <c r="F181" s="139">
        <v>1</v>
      </c>
      <c r="G181" s="136">
        <v>184951</v>
      </c>
      <c r="H181" s="139">
        <v>1</v>
      </c>
      <c r="I181" s="139">
        <v>-0.17501460834035873</v>
      </c>
      <c r="J181" s="136">
        <v>183195</v>
      </c>
      <c r="K181" s="139">
        <v>1</v>
      </c>
      <c r="L181" s="139">
        <v>-9.4944066266200236E-3</v>
      </c>
      <c r="M181" s="136">
        <v>-1756</v>
      </c>
      <c r="N181" s="136">
        <v>-40992</v>
      </c>
      <c r="O181" s="202">
        <v>-0.18284735510979674</v>
      </c>
      <c r="P181" s="181">
        <v>113737</v>
      </c>
      <c r="Q181" s="135">
        <v>1</v>
      </c>
      <c r="R181" s="181">
        <v>87615</v>
      </c>
      <c r="S181" s="135">
        <v>1</v>
      </c>
      <c r="T181" s="135">
        <v>-0.22967020406727801</v>
      </c>
      <c r="U181" s="181">
        <v>88099</v>
      </c>
      <c r="V181" s="135">
        <v>1</v>
      </c>
      <c r="W181" s="135">
        <v>5.5241682360326425E-3</v>
      </c>
      <c r="X181" s="181">
        <v>484</v>
      </c>
      <c r="Y181" s="181">
        <v>-25638</v>
      </c>
      <c r="Z181" s="135">
        <v>-0.22541477267731697</v>
      </c>
      <c r="AA181" s="273">
        <v>110450</v>
      </c>
      <c r="AB181" s="139">
        <v>1</v>
      </c>
      <c r="AC181" s="136">
        <v>97336</v>
      </c>
      <c r="AD181" s="139">
        <v>1</v>
      </c>
      <c r="AE181" s="139">
        <v>-0.1187324581258488</v>
      </c>
      <c r="AF181" s="136">
        <v>95096</v>
      </c>
      <c r="AG181" s="139">
        <v>1</v>
      </c>
      <c r="AH181" s="139">
        <v>-2.3013068135119587E-2</v>
      </c>
      <c r="AI181" s="136">
        <v>-2240</v>
      </c>
      <c r="AJ181" s="136">
        <v>-15354</v>
      </c>
      <c r="AK181" s="202">
        <v>-0.13901312811226799</v>
      </c>
    </row>
    <row r="182" spans="1:37" x14ac:dyDescent="0.3">
      <c r="C182" s="432" t="s">
        <v>291</v>
      </c>
      <c r="D182" s="437"/>
      <c r="E182" s="273">
        <v>1496451</v>
      </c>
      <c r="F182" s="139">
        <v>1</v>
      </c>
      <c r="G182" s="136">
        <v>1359472</v>
      </c>
      <c r="H182" s="139">
        <v>1</v>
      </c>
      <c r="I182" s="139">
        <v>-9.1535907289981427E-2</v>
      </c>
      <c r="J182" s="136">
        <v>1348195</v>
      </c>
      <c r="K182" s="139">
        <v>1</v>
      </c>
      <c r="L182" s="139">
        <v>-8.2951322278060902E-3</v>
      </c>
      <c r="M182" s="136">
        <v>-11277</v>
      </c>
      <c r="N182" s="136">
        <v>-148256</v>
      </c>
      <c r="O182" s="202">
        <v>-9.9071737063224918E-2</v>
      </c>
      <c r="P182" s="181">
        <v>928444</v>
      </c>
      <c r="Q182" s="135">
        <v>1</v>
      </c>
      <c r="R182" s="181">
        <v>832540</v>
      </c>
      <c r="S182" s="135">
        <v>1</v>
      </c>
      <c r="T182" s="135">
        <v>-0.10329540607726476</v>
      </c>
      <c r="U182" s="181">
        <v>851842</v>
      </c>
      <c r="V182" s="135">
        <v>1</v>
      </c>
      <c r="W182" s="135">
        <v>2.3184471616979365E-2</v>
      </c>
      <c r="X182" s="181">
        <v>19302</v>
      </c>
      <c r="Y182" s="181">
        <v>-76602</v>
      </c>
      <c r="Z182" s="135">
        <v>-8.2505783870648094E-2</v>
      </c>
      <c r="AA182" s="294">
        <v>568007</v>
      </c>
      <c r="AB182" s="295">
        <v>1</v>
      </c>
      <c r="AC182" s="291">
        <v>526932</v>
      </c>
      <c r="AD182" s="295">
        <v>1</v>
      </c>
      <c r="AE182" s="295">
        <v>-7.2314249648331802E-2</v>
      </c>
      <c r="AF182" s="291">
        <v>496353</v>
      </c>
      <c r="AG182" s="295">
        <v>1</v>
      </c>
      <c r="AH182" s="295">
        <v>-5.8032155951811618E-2</v>
      </c>
      <c r="AI182" s="291">
        <v>-30579</v>
      </c>
      <c r="AJ182" s="291">
        <v>-71654</v>
      </c>
      <c r="AK182" s="292">
        <v>-0.12614985378701318</v>
      </c>
    </row>
    <row r="183" spans="1:37" x14ac:dyDescent="0.3">
      <c r="C183" s="200" t="s">
        <v>318</v>
      </c>
      <c r="E183" s="286"/>
      <c r="F183" s="137"/>
      <c r="G183" s="137"/>
      <c r="H183" s="137"/>
      <c r="I183" s="137"/>
      <c r="J183" s="137"/>
      <c r="K183" s="137"/>
      <c r="L183" s="137"/>
      <c r="M183" s="136"/>
      <c r="N183" s="136"/>
      <c r="O183" s="202"/>
    </row>
    <row r="184" spans="1:37" x14ac:dyDescent="0.3">
      <c r="E184" s="286"/>
      <c r="F184" s="137"/>
      <c r="G184" s="137"/>
      <c r="H184" s="137"/>
      <c r="I184" s="137"/>
      <c r="J184" s="137"/>
      <c r="K184" s="137"/>
      <c r="L184" s="137"/>
      <c r="M184" s="136"/>
      <c r="N184" s="136"/>
      <c r="O184" s="202"/>
    </row>
    <row r="185" spans="1:37" ht="28.8" x14ac:dyDescent="0.3">
      <c r="A185" s="311"/>
      <c r="B185" s="312"/>
      <c r="C185" s="313" t="s">
        <v>292</v>
      </c>
      <c r="D185" s="313" t="s">
        <v>285</v>
      </c>
      <c r="E185" s="314"/>
      <c r="F185" s="315"/>
      <c r="G185" s="315"/>
      <c r="H185" s="315"/>
      <c r="I185" s="315"/>
      <c r="J185" s="315"/>
      <c r="K185" s="315"/>
      <c r="L185" s="315"/>
      <c r="M185" s="316"/>
      <c r="N185" s="316"/>
      <c r="O185" s="317"/>
      <c r="W185" s="181"/>
      <c r="Y185" s="135"/>
      <c r="Z185" s="163"/>
      <c r="AH185" s="181"/>
      <c r="AJ185" s="135"/>
      <c r="AK185" s="163"/>
    </row>
    <row r="186" spans="1:37" x14ac:dyDescent="0.3">
      <c r="A186" s="286"/>
      <c r="B186" s="190"/>
      <c r="C186" s="195" t="s">
        <v>265</v>
      </c>
      <c r="D186" s="318" t="s">
        <v>158</v>
      </c>
      <c r="E186" s="273">
        <v>58716</v>
      </c>
      <c r="F186" s="139">
        <v>0.64325153374233124</v>
      </c>
      <c r="G186" s="136">
        <v>64291</v>
      </c>
      <c r="H186" s="139">
        <v>0.65488789968524308</v>
      </c>
      <c r="I186" s="139">
        <v>9.4948565978608901E-2</v>
      </c>
      <c r="J186" s="136">
        <v>66015</v>
      </c>
      <c r="K186" s="139">
        <v>0.66161216287996472</v>
      </c>
      <c r="L186" s="139">
        <v>2.6815572941780344E-2</v>
      </c>
      <c r="M186" s="136">
        <v>1724</v>
      </c>
      <c r="N186" s="136">
        <v>7299</v>
      </c>
      <c r="O186" s="202">
        <v>0.12431023911710606</v>
      </c>
      <c r="P186" s="296"/>
      <c r="Q186" s="296"/>
      <c r="R186" s="296"/>
      <c r="S186" s="296"/>
      <c r="T186" s="296"/>
      <c r="U186" s="296"/>
      <c r="V186" s="296"/>
      <c r="W186" s="297"/>
      <c r="X186" s="297"/>
      <c r="Y186" s="298"/>
      <c r="Z186" s="296"/>
      <c r="AA186" s="296"/>
      <c r="AB186" s="296"/>
      <c r="AC186" s="296"/>
      <c r="AD186" s="296"/>
      <c r="AE186" s="296"/>
      <c r="AF186" s="296"/>
      <c r="AG186" s="296"/>
      <c r="AH186" s="297"/>
      <c r="AI186" s="297"/>
      <c r="AJ186" s="298"/>
      <c r="AK186" s="296"/>
    </row>
    <row r="187" spans="1:37" x14ac:dyDescent="0.3">
      <c r="A187" s="286"/>
      <c r="B187" s="190"/>
      <c r="C187" s="263"/>
      <c r="D187" s="318" t="s">
        <v>267</v>
      </c>
      <c r="E187" s="273">
        <v>32564</v>
      </c>
      <c r="F187" s="139">
        <v>0.35674846625766871</v>
      </c>
      <c r="G187" s="136">
        <v>33880</v>
      </c>
      <c r="H187" s="139">
        <v>0.34511210031475692</v>
      </c>
      <c r="I187" s="139">
        <v>4.0412725709372314E-2</v>
      </c>
      <c r="J187" s="136">
        <v>33764</v>
      </c>
      <c r="K187" s="139">
        <v>0.33838783712003528</v>
      </c>
      <c r="L187" s="139">
        <v>-3.4238488783943331E-3</v>
      </c>
      <c r="M187" s="136">
        <v>-116</v>
      </c>
      <c r="N187" s="136">
        <v>1200</v>
      </c>
      <c r="O187" s="202">
        <v>3.6850509765385085E-2</v>
      </c>
      <c r="P187" s="296"/>
      <c r="Q187" s="296"/>
      <c r="R187" s="296"/>
      <c r="S187" s="296"/>
      <c r="T187" s="296"/>
      <c r="U187" s="296"/>
      <c r="V187" s="296"/>
      <c r="W187" s="297"/>
      <c r="X187" s="297"/>
      <c r="Y187" s="298"/>
      <c r="Z187" s="296"/>
      <c r="AA187" s="296"/>
      <c r="AB187" s="296"/>
      <c r="AC187" s="296"/>
      <c r="AD187" s="296"/>
      <c r="AE187" s="296"/>
      <c r="AF187" s="296"/>
      <c r="AG187" s="296"/>
      <c r="AH187" s="297"/>
      <c r="AI187" s="297"/>
      <c r="AJ187" s="298"/>
      <c r="AK187" s="296"/>
    </row>
    <row r="188" spans="1:37" x14ac:dyDescent="0.3">
      <c r="A188" s="286"/>
      <c r="B188" s="190"/>
      <c r="C188" s="263"/>
      <c r="D188" s="318" t="s">
        <v>293</v>
      </c>
      <c r="E188" s="273">
        <v>91280</v>
      </c>
      <c r="F188" s="139">
        <v>1</v>
      </c>
      <c r="G188" s="136">
        <v>98171</v>
      </c>
      <c r="H188" s="139">
        <v>1</v>
      </c>
      <c r="I188" s="139">
        <v>7.5492988606485539E-2</v>
      </c>
      <c r="J188" s="136">
        <v>99779</v>
      </c>
      <c r="K188" s="139">
        <v>1</v>
      </c>
      <c r="L188" s="139">
        <v>1.6379582565115972E-2</v>
      </c>
      <c r="M188" s="136">
        <v>1608</v>
      </c>
      <c r="N188" s="136">
        <v>8499</v>
      </c>
      <c r="O188" s="202">
        <v>9.3109114811568805E-2</v>
      </c>
      <c r="P188" s="296"/>
      <c r="Q188" s="296"/>
      <c r="R188" s="296"/>
      <c r="S188" s="296"/>
      <c r="T188" s="296"/>
      <c r="U188" s="296"/>
      <c r="V188" s="296"/>
      <c r="W188" s="297"/>
      <c r="X188" s="297"/>
      <c r="Y188" s="298"/>
      <c r="Z188" s="296"/>
      <c r="AA188" s="296"/>
      <c r="AB188" s="296"/>
      <c r="AC188" s="296"/>
      <c r="AD188" s="296"/>
      <c r="AE188" s="296"/>
      <c r="AF188" s="296"/>
      <c r="AG188" s="296"/>
      <c r="AH188" s="297"/>
      <c r="AI188" s="297"/>
      <c r="AJ188" s="298"/>
      <c r="AK188" s="296"/>
    </row>
    <row r="189" spans="1:37" x14ac:dyDescent="0.3">
      <c r="A189" s="286"/>
      <c r="B189" s="190"/>
      <c r="C189" s="195" t="s">
        <v>270</v>
      </c>
      <c r="D189" s="318" t="s">
        <v>158</v>
      </c>
      <c r="E189" s="273">
        <v>125257</v>
      </c>
      <c r="F189" s="139">
        <v>0.70109145863651634</v>
      </c>
      <c r="G189" s="136">
        <v>122731</v>
      </c>
      <c r="H189" s="139">
        <v>0.7107382977860911</v>
      </c>
      <c r="I189" s="139">
        <v>-2.016653759869708E-2</v>
      </c>
      <c r="J189" s="136">
        <v>127688</v>
      </c>
      <c r="K189" s="139">
        <v>0.70920441669814049</v>
      </c>
      <c r="L189" s="139">
        <v>4.0389143737116134E-2</v>
      </c>
      <c r="M189" s="136">
        <v>4957</v>
      </c>
      <c r="N189" s="136">
        <v>2431</v>
      </c>
      <c r="O189" s="202">
        <v>1.9408096952665321E-2</v>
      </c>
      <c r="P189" s="296"/>
      <c r="Q189" s="296"/>
      <c r="R189" s="296"/>
      <c r="S189" s="296"/>
      <c r="T189" s="296"/>
      <c r="U189" s="296"/>
      <c r="V189" s="296"/>
      <c r="W189" s="297"/>
      <c r="X189" s="297"/>
      <c r="Y189" s="298"/>
      <c r="Z189" s="296"/>
      <c r="AA189" s="296"/>
      <c r="AB189" s="296"/>
      <c r="AC189" s="296"/>
      <c r="AD189" s="296"/>
      <c r="AE189" s="296"/>
      <c r="AF189" s="296"/>
      <c r="AG189" s="296"/>
      <c r="AH189" s="297"/>
      <c r="AI189" s="297"/>
      <c r="AJ189" s="298"/>
      <c r="AK189" s="296"/>
    </row>
    <row r="190" spans="1:37" x14ac:dyDescent="0.3">
      <c r="A190" s="286"/>
      <c r="B190" s="190"/>
      <c r="C190" s="263"/>
      <c r="D190" s="318" t="s">
        <v>267</v>
      </c>
      <c r="E190" s="273">
        <v>53403</v>
      </c>
      <c r="F190" s="139">
        <v>0.29890854136348372</v>
      </c>
      <c r="G190" s="136">
        <v>49950</v>
      </c>
      <c r="H190" s="139">
        <v>0.2892617022139089</v>
      </c>
      <c r="I190" s="139">
        <v>-6.4659288803999779E-2</v>
      </c>
      <c r="J190" s="136">
        <v>52356</v>
      </c>
      <c r="K190" s="139">
        <v>0.29079558330185956</v>
      </c>
      <c r="L190" s="139">
        <v>4.8168168168168171E-2</v>
      </c>
      <c r="M190" s="136">
        <v>2406</v>
      </c>
      <c r="N190" s="136">
        <v>-1047</v>
      </c>
      <c r="O190" s="202">
        <v>-1.9605640132576822E-2</v>
      </c>
      <c r="P190" s="296"/>
      <c r="Q190" s="296"/>
      <c r="R190" s="296"/>
      <c r="S190" s="296"/>
      <c r="T190" s="296"/>
      <c r="U190" s="296"/>
      <c r="V190" s="296"/>
      <c r="W190" s="297"/>
      <c r="X190" s="297"/>
      <c r="Y190" s="298"/>
      <c r="Z190" s="296"/>
      <c r="AA190" s="296"/>
      <c r="AB190" s="296"/>
      <c r="AC190" s="296"/>
      <c r="AD190" s="296"/>
      <c r="AE190" s="296"/>
      <c r="AF190" s="296"/>
      <c r="AG190" s="296"/>
      <c r="AH190" s="297"/>
      <c r="AI190" s="297"/>
      <c r="AJ190" s="298"/>
      <c r="AK190" s="296"/>
    </row>
    <row r="191" spans="1:37" x14ac:dyDescent="0.3">
      <c r="A191" s="286"/>
      <c r="B191" s="190"/>
      <c r="C191" s="263"/>
      <c r="D191" s="318" t="s">
        <v>293</v>
      </c>
      <c r="E191" s="273">
        <v>178660</v>
      </c>
      <c r="F191" s="139">
        <v>1</v>
      </c>
      <c r="G191" s="136">
        <v>172681</v>
      </c>
      <c r="H191" s="139">
        <v>1</v>
      </c>
      <c r="I191" s="139">
        <v>-3.3465800962722489E-2</v>
      </c>
      <c r="J191" s="136">
        <v>180044</v>
      </c>
      <c r="K191" s="139">
        <v>1</v>
      </c>
      <c r="L191" s="139">
        <v>4.2639317585605831E-2</v>
      </c>
      <c r="M191" s="136">
        <v>7363</v>
      </c>
      <c r="N191" s="136">
        <v>1384</v>
      </c>
      <c r="O191" s="202">
        <v>7.7465577073771406E-3</v>
      </c>
      <c r="P191" s="296"/>
      <c r="Q191" s="296"/>
      <c r="R191" s="296"/>
      <c r="S191" s="296"/>
      <c r="T191" s="296"/>
      <c r="U191" s="296"/>
      <c r="V191" s="296"/>
      <c r="W191" s="297"/>
      <c r="X191" s="297"/>
      <c r="Y191" s="298"/>
      <c r="Z191" s="296"/>
      <c r="AA191" s="296"/>
      <c r="AB191" s="296"/>
      <c r="AC191" s="296"/>
      <c r="AD191" s="296"/>
      <c r="AE191" s="296"/>
      <c r="AF191" s="296"/>
      <c r="AG191" s="296"/>
      <c r="AH191" s="297"/>
      <c r="AI191" s="297"/>
      <c r="AJ191" s="298"/>
      <c r="AK191" s="296"/>
    </row>
    <row r="192" spans="1:37" x14ac:dyDescent="0.3">
      <c r="A192" s="286"/>
      <c r="B192" s="190"/>
      <c r="C192" s="195" t="s">
        <v>269</v>
      </c>
      <c r="D192" s="318" t="s">
        <v>158</v>
      </c>
      <c r="E192" s="273">
        <v>305034</v>
      </c>
      <c r="F192" s="139">
        <v>0.71689377523537345</v>
      </c>
      <c r="G192" s="136">
        <v>289941</v>
      </c>
      <c r="H192" s="139">
        <v>0.72434726778072289</v>
      </c>
      <c r="I192" s="139">
        <v>-4.9479730128444699E-2</v>
      </c>
      <c r="J192" s="136">
        <v>288298</v>
      </c>
      <c r="K192" s="139">
        <v>0.71112700722725142</v>
      </c>
      <c r="L192" s="139">
        <v>-5.6666701156442177E-3</v>
      </c>
      <c r="M192" s="136">
        <v>-1643</v>
      </c>
      <c r="N192" s="136">
        <v>-16736</v>
      </c>
      <c r="O192" s="202">
        <v>-5.4866014936039917E-2</v>
      </c>
      <c r="P192" s="296"/>
      <c r="Q192" s="296"/>
      <c r="R192" s="296"/>
      <c r="S192" s="296"/>
      <c r="T192" s="296"/>
      <c r="U192" s="296"/>
      <c r="V192" s="296"/>
      <c r="W192" s="297"/>
      <c r="X192" s="297"/>
      <c r="Y192" s="298"/>
      <c r="Z192" s="296"/>
      <c r="AA192" s="296"/>
      <c r="AB192" s="296"/>
      <c r="AC192" s="296"/>
      <c r="AD192" s="296"/>
      <c r="AE192" s="296"/>
      <c r="AF192" s="296"/>
      <c r="AG192" s="296"/>
      <c r="AH192" s="297"/>
      <c r="AI192" s="297"/>
      <c r="AJ192" s="298"/>
      <c r="AK192" s="296"/>
    </row>
    <row r="193" spans="1:37" x14ac:dyDescent="0.3">
      <c r="A193" s="286"/>
      <c r="B193" s="190"/>
      <c r="C193" s="263"/>
      <c r="D193" s="318" t="s">
        <v>267</v>
      </c>
      <c r="E193" s="273">
        <v>120460</v>
      </c>
      <c r="F193" s="139">
        <v>0.28310622476462655</v>
      </c>
      <c r="G193" s="136">
        <v>110338</v>
      </c>
      <c r="H193" s="139">
        <v>0.27565273221927705</v>
      </c>
      <c r="I193" s="139">
        <v>-8.4027893076539933E-2</v>
      </c>
      <c r="J193" s="136">
        <v>117112</v>
      </c>
      <c r="K193" s="139">
        <v>0.28887299277274858</v>
      </c>
      <c r="L193" s="139">
        <v>6.1393173702622851E-2</v>
      </c>
      <c r="M193" s="136">
        <v>6774</v>
      </c>
      <c r="N193" s="136">
        <v>-3348</v>
      </c>
      <c r="O193" s="202">
        <v>-2.7793458409430517E-2</v>
      </c>
      <c r="P193" s="296"/>
      <c r="Q193" s="296"/>
      <c r="R193" s="296"/>
      <c r="S193" s="296"/>
      <c r="T193" s="296"/>
      <c r="U193" s="296"/>
      <c r="V193" s="296"/>
      <c r="W193" s="297"/>
      <c r="X193" s="297"/>
      <c r="Y193" s="298"/>
      <c r="Z193" s="296"/>
      <c r="AA193" s="296"/>
      <c r="AB193" s="296"/>
      <c r="AC193" s="296"/>
      <c r="AD193" s="296"/>
      <c r="AE193" s="296"/>
      <c r="AF193" s="296"/>
      <c r="AG193" s="296"/>
      <c r="AH193" s="297"/>
      <c r="AI193" s="297"/>
      <c r="AJ193" s="298"/>
      <c r="AK193" s="296"/>
    </row>
    <row r="194" spans="1:37" x14ac:dyDescent="0.3">
      <c r="A194" s="286"/>
      <c r="B194" s="190"/>
      <c r="C194" s="263"/>
      <c r="D194" s="318" t="s">
        <v>293</v>
      </c>
      <c r="E194" s="273">
        <v>425494</v>
      </c>
      <c r="F194" s="139">
        <v>1</v>
      </c>
      <c r="G194" s="136">
        <v>400279</v>
      </c>
      <c r="H194" s="139">
        <v>1</v>
      </c>
      <c r="I194" s="139">
        <v>-5.9260530113233088E-2</v>
      </c>
      <c r="J194" s="136">
        <v>405410</v>
      </c>
      <c r="K194" s="139">
        <v>1</v>
      </c>
      <c r="L194" s="139">
        <v>1.2818559055059096E-2</v>
      </c>
      <c r="M194" s="136">
        <v>5131</v>
      </c>
      <c r="N194" s="136">
        <v>-20084</v>
      </c>
      <c r="O194" s="202">
        <v>-4.7201605663064576E-2</v>
      </c>
      <c r="P194" s="296"/>
      <c r="Q194" s="296"/>
      <c r="R194" s="296"/>
      <c r="S194" s="296"/>
      <c r="T194" s="296"/>
      <c r="U194" s="296"/>
      <c r="V194" s="296"/>
      <c r="W194" s="297"/>
      <c r="X194" s="297"/>
      <c r="Y194" s="298"/>
      <c r="Z194" s="296"/>
      <c r="AA194" s="296"/>
      <c r="AB194" s="296"/>
      <c r="AC194" s="296"/>
      <c r="AD194" s="296"/>
      <c r="AE194" s="296"/>
      <c r="AF194" s="296"/>
      <c r="AG194" s="296"/>
      <c r="AH194" s="297"/>
      <c r="AI194" s="297"/>
      <c r="AJ194" s="298"/>
      <c r="AK194" s="296"/>
    </row>
    <row r="195" spans="1:37" x14ac:dyDescent="0.3">
      <c r="A195" s="286"/>
      <c r="B195" s="190"/>
      <c r="C195" s="195" t="s">
        <v>268</v>
      </c>
      <c r="D195" s="318" t="s">
        <v>158</v>
      </c>
      <c r="E195" s="273">
        <v>181855</v>
      </c>
      <c r="F195" s="139">
        <v>0.66951498774031559</v>
      </c>
      <c r="G195" s="136">
        <v>176106</v>
      </c>
      <c r="H195" s="139">
        <v>0.67956287189460762</v>
      </c>
      <c r="I195" s="139">
        <v>-3.1613098347584613E-2</v>
      </c>
      <c r="J195" s="136">
        <v>160505</v>
      </c>
      <c r="K195" s="139">
        <v>0.66979506161505298</v>
      </c>
      <c r="L195" s="139">
        <v>-8.8588690902070347E-2</v>
      </c>
      <c r="M195" s="136">
        <v>-15601</v>
      </c>
      <c r="N195" s="136">
        <v>-21350</v>
      </c>
      <c r="O195" s="202">
        <v>-0.11740122625168403</v>
      </c>
      <c r="P195" s="296"/>
      <c r="Q195" s="296"/>
      <c r="R195" s="296"/>
      <c r="S195" s="296"/>
      <c r="T195" s="296"/>
      <c r="U195" s="296"/>
      <c r="V195" s="296"/>
      <c r="W195" s="297"/>
      <c r="X195" s="297"/>
      <c r="Y195" s="298"/>
      <c r="Z195" s="296"/>
      <c r="AA195" s="296"/>
      <c r="AB195" s="296"/>
      <c r="AC195" s="296"/>
      <c r="AD195" s="296"/>
      <c r="AE195" s="296"/>
      <c r="AF195" s="296"/>
      <c r="AG195" s="296"/>
      <c r="AH195" s="297"/>
      <c r="AI195" s="297"/>
      <c r="AJ195" s="298"/>
      <c r="AK195" s="296"/>
    </row>
    <row r="196" spans="1:37" x14ac:dyDescent="0.3">
      <c r="A196" s="286"/>
      <c r="B196" s="190"/>
      <c r="C196" s="263"/>
      <c r="D196" s="318" t="s">
        <v>267</v>
      </c>
      <c r="E196" s="273">
        <v>89767</v>
      </c>
      <c r="F196" s="139">
        <v>0.33048501225968441</v>
      </c>
      <c r="G196" s="136">
        <v>83040</v>
      </c>
      <c r="H196" s="139">
        <v>0.32043712810539232</v>
      </c>
      <c r="I196" s="139">
        <v>-7.4938451769581249E-2</v>
      </c>
      <c r="J196" s="136">
        <v>79128</v>
      </c>
      <c r="K196" s="139">
        <v>0.33020493838494697</v>
      </c>
      <c r="L196" s="139">
        <v>-4.7109826589595373E-2</v>
      </c>
      <c r="M196" s="136">
        <v>-3912</v>
      </c>
      <c r="N196" s="136">
        <v>-10639</v>
      </c>
      <c r="O196" s="202">
        <v>-0.1185179408914189</v>
      </c>
      <c r="P196" s="296"/>
      <c r="Q196" s="296"/>
      <c r="R196" s="296"/>
      <c r="S196" s="296"/>
      <c r="T196" s="296"/>
      <c r="U196" s="296"/>
      <c r="V196" s="296"/>
      <c r="W196" s="297"/>
      <c r="X196" s="297"/>
      <c r="Y196" s="298"/>
      <c r="Z196" s="296"/>
      <c r="AA196" s="296"/>
      <c r="AB196" s="296"/>
      <c r="AC196" s="296"/>
      <c r="AD196" s="296"/>
      <c r="AE196" s="296"/>
      <c r="AF196" s="296"/>
      <c r="AG196" s="296"/>
      <c r="AH196" s="297"/>
      <c r="AI196" s="297"/>
      <c r="AJ196" s="298"/>
      <c r="AK196" s="296"/>
    </row>
    <row r="197" spans="1:37" x14ac:dyDescent="0.3">
      <c r="A197" s="286"/>
      <c r="B197" s="190"/>
      <c r="C197" s="263"/>
      <c r="D197" s="318" t="s">
        <v>293</v>
      </c>
      <c r="E197" s="273">
        <v>271622</v>
      </c>
      <c r="F197" s="139">
        <v>1</v>
      </c>
      <c r="G197" s="136">
        <v>259146</v>
      </c>
      <c r="H197" s="139">
        <v>1</v>
      </c>
      <c r="I197" s="139">
        <v>-4.593147830440833E-2</v>
      </c>
      <c r="J197" s="136">
        <v>239633</v>
      </c>
      <c r="K197" s="139">
        <v>1</v>
      </c>
      <c r="L197" s="139">
        <v>-7.5297322744707615E-2</v>
      </c>
      <c r="M197" s="136">
        <v>-19513</v>
      </c>
      <c r="N197" s="136">
        <v>-31989</v>
      </c>
      <c r="O197" s="202">
        <v>-0.11777028370308738</v>
      </c>
      <c r="P197" s="296"/>
      <c r="Q197" s="296"/>
      <c r="R197" s="296"/>
      <c r="S197" s="296"/>
      <c r="T197" s="296"/>
      <c r="U197" s="296"/>
      <c r="V197" s="296"/>
      <c r="W197" s="297"/>
      <c r="X197" s="297"/>
      <c r="Y197" s="298"/>
      <c r="Z197" s="296"/>
      <c r="AA197" s="296"/>
      <c r="AB197" s="296"/>
      <c r="AC197" s="296"/>
      <c r="AD197" s="296"/>
      <c r="AE197" s="296"/>
      <c r="AF197" s="296"/>
      <c r="AG197" s="296"/>
      <c r="AH197" s="297"/>
      <c r="AI197" s="297"/>
      <c r="AJ197" s="298"/>
      <c r="AK197" s="296"/>
    </row>
    <row r="198" spans="1:37" x14ac:dyDescent="0.3">
      <c r="A198" s="286"/>
      <c r="B198" s="190"/>
      <c r="C198" s="190"/>
      <c r="D198" s="137"/>
      <c r="E198" s="286"/>
      <c r="F198" s="137"/>
      <c r="G198" s="137"/>
      <c r="H198" s="137"/>
      <c r="I198" s="137"/>
      <c r="J198" s="137"/>
      <c r="K198" s="137"/>
      <c r="L198" s="137"/>
      <c r="M198" s="136"/>
      <c r="N198" s="136"/>
      <c r="O198" s="202"/>
      <c r="P198" s="296"/>
      <c r="Q198" s="296"/>
      <c r="R198" s="296"/>
      <c r="S198" s="296"/>
      <c r="T198" s="296"/>
      <c r="U198" s="296"/>
      <c r="V198" s="296"/>
      <c r="W198" s="296"/>
      <c r="X198" s="297"/>
      <c r="Y198" s="297"/>
      <c r="Z198" s="298"/>
      <c r="AA198" s="296"/>
      <c r="AB198" s="296"/>
      <c r="AC198" s="296"/>
      <c r="AD198" s="296"/>
      <c r="AE198" s="296"/>
      <c r="AF198" s="296"/>
      <c r="AG198" s="296"/>
      <c r="AH198" s="296"/>
      <c r="AI198" s="297"/>
      <c r="AJ198" s="297"/>
      <c r="AK198" s="298"/>
    </row>
    <row r="199" spans="1:37" x14ac:dyDescent="0.3">
      <c r="A199" s="385" t="s">
        <v>134</v>
      </c>
      <c r="B199" s="386"/>
      <c r="C199" s="387" t="s">
        <v>312</v>
      </c>
      <c r="D199" s="387"/>
      <c r="E199" s="286"/>
      <c r="F199" s="137"/>
      <c r="G199" s="137"/>
      <c r="H199" s="137"/>
      <c r="I199" s="137"/>
      <c r="J199" s="137"/>
      <c r="K199" s="137"/>
      <c r="L199" s="137"/>
      <c r="M199" s="136"/>
      <c r="N199" s="136"/>
      <c r="O199" s="202"/>
      <c r="P199" s="296"/>
      <c r="Q199" s="296"/>
      <c r="R199" s="296"/>
      <c r="S199" s="296"/>
      <c r="T199" s="296"/>
      <c r="U199" s="296"/>
      <c r="V199" s="296"/>
      <c r="W199" s="296"/>
      <c r="X199" s="297"/>
      <c r="Y199" s="297"/>
      <c r="Z199" s="298"/>
      <c r="AA199" s="296"/>
      <c r="AB199" s="296"/>
      <c r="AC199" s="296"/>
      <c r="AD199" s="296"/>
      <c r="AE199" s="296"/>
      <c r="AF199" s="296"/>
      <c r="AG199" s="296"/>
      <c r="AH199" s="296"/>
      <c r="AI199" s="297"/>
      <c r="AJ199" s="297"/>
      <c r="AK199" s="298"/>
    </row>
    <row r="200" spans="1:37" s="184" customFormat="1" x14ac:dyDescent="0.25">
      <c r="A200" s="319" t="s">
        <v>313</v>
      </c>
      <c r="B200" s="320" t="s">
        <v>284</v>
      </c>
      <c r="C200" s="320" t="s">
        <v>313</v>
      </c>
      <c r="D200" s="321" t="s">
        <v>284</v>
      </c>
      <c r="E200" s="322"/>
      <c r="F200" s="323"/>
      <c r="G200" s="323"/>
      <c r="H200" s="323"/>
      <c r="I200" s="323"/>
      <c r="J200" s="323"/>
      <c r="K200" s="323"/>
      <c r="L200" s="333"/>
      <c r="M200" s="291"/>
      <c r="N200" s="291"/>
      <c r="O200" s="292"/>
      <c r="P200" s="299"/>
      <c r="Q200" s="299"/>
      <c r="R200" s="299"/>
      <c r="S200" s="299"/>
      <c r="T200" s="299"/>
      <c r="U200" s="299"/>
      <c r="V200" s="299"/>
      <c r="W200" s="299"/>
      <c r="X200" s="299"/>
      <c r="Y200" s="299"/>
      <c r="Z200" s="299"/>
      <c r="AA200" s="299"/>
      <c r="AB200" s="299"/>
      <c r="AC200" s="299"/>
      <c r="AD200" s="299"/>
      <c r="AE200" s="299"/>
      <c r="AF200" s="299"/>
      <c r="AG200" s="299"/>
      <c r="AH200" s="299"/>
      <c r="AI200" s="299"/>
      <c r="AJ200" s="299"/>
      <c r="AK200" s="299"/>
    </row>
    <row r="201" spans="1:37" s="184" customFormat="1" x14ac:dyDescent="0.25">
      <c r="A201" s="421" t="s">
        <v>265</v>
      </c>
      <c r="B201" s="416" t="s">
        <v>164</v>
      </c>
      <c r="C201" s="416" t="s">
        <v>265</v>
      </c>
      <c r="D201" s="159" t="s">
        <v>164</v>
      </c>
      <c r="E201" s="268">
        <v>1627</v>
      </c>
      <c r="F201" s="270">
        <v>0.55642954856361149</v>
      </c>
      <c r="G201" s="271">
        <v>1429</v>
      </c>
      <c r="H201" s="270">
        <v>0.52730627306273059</v>
      </c>
      <c r="I201" s="270">
        <v>-0.12169637369391519</v>
      </c>
      <c r="J201" s="271">
        <v>1537</v>
      </c>
      <c r="K201" s="270">
        <v>0.55587703435804703</v>
      </c>
      <c r="L201" s="139">
        <v>7.5577326801959416E-2</v>
      </c>
      <c r="M201" s="136">
        <f>J201-G201</f>
        <v>108</v>
      </c>
      <c r="N201" s="136">
        <f>J201-E201</f>
        <v>-90</v>
      </c>
      <c r="O201" s="202">
        <f>(J201-E201)/E201</f>
        <v>-5.5316533497234172E-2</v>
      </c>
      <c r="P201" s="299"/>
      <c r="Q201" s="299"/>
      <c r="R201" s="299"/>
      <c r="S201" s="299"/>
      <c r="T201" s="299"/>
      <c r="U201" s="299"/>
      <c r="V201" s="299"/>
      <c r="W201" s="299"/>
      <c r="X201" s="299"/>
      <c r="Y201" s="299"/>
      <c r="Z201" s="299"/>
      <c r="AA201" s="299"/>
      <c r="AB201" s="299"/>
      <c r="AC201" s="299"/>
      <c r="AD201" s="299"/>
      <c r="AE201" s="299"/>
      <c r="AF201" s="299"/>
      <c r="AG201" s="299"/>
      <c r="AH201" s="299"/>
      <c r="AI201" s="299"/>
      <c r="AJ201" s="299"/>
      <c r="AK201" s="299"/>
    </row>
    <row r="202" spans="1:37" s="184" customFormat="1" x14ac:dyDescent="0.25">
      <c r="A202" s="422"/>
      <c r="B202" s="417"/>
      <c r="C202" s="417"/>
      <c r="D202" s="159" t="s">
        <v>165</v>
      </c>
      <c r="E202" s="268">
        <v>1297</v>
      </c>
      <c r="F202" s="270">
        <v>0.44357045143638851</v>
      </c>
      <c r="G202" s="271">
        <v>1281</v>
      </c>
      <c r="H202" s="270">
        <v>0.47269372693726935</v>
      </c>
      <c r="I202" s="270">
        <v>-1.2336160370084811E-2</v>
      </c>
      <c r="J202" s="271">
        <v>1228</v>
      </c>
      <c r="K202" s="270">
        <v>0.44412296564195297</v>
      </c>
      <c r="L202" s="139">
        <v>-4.1373926619828257E-2</v>
      </c>
      <c r="M202" s="136">
        <f t="shared" ref="M202:M261" si="0">J202-G202</f>
        <v>-53</v>
      </c>
      <c r="N202" s="136">
        <f t="shared" ref="N202:N261" si="1">J202-E202</f>
        <v>-69</v>
      </c>
      <c r="O202" s="202">
        <f t="shared" ref="O202:O261" si="2">(J202-E202)/E202</f>
        <v>-5.319969159599075E-2</v>
      </c>
      <c r="P202" s="299"/>
      <c r="Q202" s="299"/>
      <c r="R202" s="299"/>
      <c r="S202" s="299"/>
      <c r="T202" s="299"/>
      <c r="U202" s="299"/>
      <c r="V202" s="299"/>
      <c r="W202" s="299"/>
      <c r="X202" s="299"/>
      <c r="Y202" s="299"/>
      <c r="Z202" s="299"/>
      <c r="AA202" s="299"/>
      <c r="AB202" s="299"/>
      <c r="AC202" s="299"/>
      <c r="AD202" s="299"/>
      <c r="AE202" s="299"/>
      <c r="AF202" s="299"/>
      <c r="AG202" s="299"/>
      <c r="AH202" s="299"/>
      <c r="AI202" s="299"/>
      <c r="AJ202" s="299"/>
      <c r="AK202" s="299"/>
    </row>
    <row r="203" spans="1:37" s="184" customFormat="1" x14ac:dyDescent="0.25">
      <c r="A203" s="422"/>
      <c r="B203" s="417"/>
      <c r="C203" s="417"/>
      <c r="D203" s="159" t="s">
        <v>7</v>
      </c>
      <c r="E203" s="268">
        <v>2924</v>
      </c>
      <c r="F203" s="270">
        <v>1</v>
      </c>
      <c r="G203" s="271">
        <v>2710</v>
      </c>
      <c r="H203" s="270">
        <v>1</v>
      </c>
      <c r="I203" s="270">
        <v>-7.3187414500684E-2</v>
      </c>
      <c r="J203" s="271">
        <v>2765</v>
      </c>
      <c r="K203" s="270">
        <v>1</v>
      </c>
      <c r="L203" s="139">
        <v>2.0295202952029519E-2</v>
      </c>
      <c r="M203" s="136">
        <f t="shared" si="0"/>
        <v>55</v>
      </c>
      <c r="N203" s="136">
        <f t="shared" si="1"/>
        <v>-159</v>
      </c>
      <c r="O203" s="202">
        <f t="shared" si="2"/>
        <v>-5.4377564979480167E-2</v>
      </c>
      <c r="P203" s="299"/>
      <c r="Q203" s="299"/>
      <c r="R203" s="299"/>
      <c r="S203" s="299"/>
      <c r="T203" s="299"/>
      <c r="U203" s="299"/>
      <c r="V203" s="299"/>
      <c r="W203" s="299"/>
      <c r="X203" s="299"/>
      <c r="Y203" s="299"/>
      <c r="Z203" s="299"/>
      <c r="AA203" s="299"/>
      <c r="AB203" s="299"/>
      <c r="AC203" s="299"/>
      <c r="AD203" s="299"/>
      <c r="AE203" s="299"/>
      <c r="AF203" s="299"/>
      <c r="AG203" s="299"/>
      <c r="AH203" s="299"/>
      <c r="AI203" s="299"/>
      <c r="AJ203" s="299"/>
      <c r="AK203" s="299"/>
    </row>
    <row r="204" spans="1:37" s="184" customFormat="1" x14ac:dyDescent="0.25">
      <c r="A204" s="422"/>
      <c r="B204" s="417"/>
      <c r="C204" s="416" t="s">
        <v>270</v>
      </c>
      <c r="D204" s="159" t="s">
        <v>164</v>
      </c>
      <c r="E204" s="268">
        <v>3690</v>
      </c>
      <c r="F204" s="270">
        <v>0.75583777140516184</v>
      </c>
      <c r="G204" s="271">
        <v>3761</v>
      </c>
      <c r="H204" s="270">
        <v>0.75582797427652737</v>
      </c>
      <c r="I204" s="270">
        <v>1.9241192411924121E-2</v>
      </c>
      <c r="J204" s="271">
        <v>3518</v>
      </c>
      <c r="K204" s="270">
        <v>0.7538032997643026</v>
      </c>
      <c r="L204" s="139">
        <v>-6.4610475937250736E-2</v>
      </c>
      <c r="M204" s="136">
        <f t="shared" si="0"/>
        <v>-243</v>
      </c>
      <c r="N204" s="136">
        <f t="shared" si="1"/>
        <v>-172</v>
      </c>
      <c r="O204" s="202">
        <f t="shared" si="2"/>
        <v>-4.6612466124661245E-2</v>
      </c>
      <c r="P204" s="299"/>
      <c r="Q204" s="299"/>
      <c r="R204" s="299"/>
      <c r="S204" s="299"/>
      <c r="T204" s="299"/>
      <c r="U204" s="299"/>
      <c r="V204" s="299"/>
      <c r="W204" s="299"/>
      <c r="X204" s="299"/>
      <c r="Y204" s="299"/>
      <c r="Z204" s="299"/>
      <c r="AA204" s="299"/>
      <c r="AB204" s="299"/>
      <c r="AC204" s="299"/>
      <c r="AD204" s="299"/>
      <c r="AE204" s="299"/>
      <c r="AF204" s="299"/>
      <c r="AG204" s="299"/>
      <c r="AH204" s="299"/>
      <c r="AI204" s="299"/>
      <c r="AJ204" s="299"/>
      <c r="AK204" s="299"/>
    </row>
    <row r="205" spans="1:37" s="184" customFormat="1" x14ac:dyDescent="0.25">
      <c r="A205" s="422"/>
      <c r="B205" s="417"/>
      <c r="C205" s="417"/>
      <c r="D205" s="159" t="s">
        <v>165</v>
      </c>
      <c r="E205" s="268">
        <v>1192</v>
      </c>
      <c r="F205" s="270">
        <v>0.24416222859483819</v>
      </c>
      <c r="G205" s="271">
        <v>1215</v>
      </c>
      <c r="H205" s="270">
        <v>0.24417202572347266</v>
      </c>
      <c r="I205" s="270">
        <v>1.9295302013422819E-2</v>
      </c>
      <c r="J205" s="271">
        <v>1149</v>
      </c>
      <c r="K205" s="270">
        <v>0.24619670023569745</v>
      </c>
      <c r="L205" s="139">
        <v>-5.4320987654320987E-2</v>
      </c>
      <c r="M205" s="136">
        <f t="shared" si="0"/>
        <v>-66</v>
      </c>
      <c r="N205" s="136">
        <f t="shared" si="1"/>
        <v>-43</v>
      </c>
      <c r="O205" s="202">
        <f t="shared" si="2"/>
        <v>-3.6073825503355708E-2</v>
      </c>
      <c r="P205" s="299"/>
      <c r="Q205" s="299"/>
      <c r="R205" s="299"/>
      <c r="S205" s="299"/>
      <c r="T205" s="299"/>
      <c r="U205" s="299"/>
      <c r="V205" s="299"/>
      <c r="W205" s="299"/>
      <c r="X205" s="299"/>
      <c r="Y205" s="299"/>
      <c r="Z205" s="299"/>
      <c r="AA205" s="299"/>
      <c r="AB205" s="299"/>
      <c r="AC205" s="299"/>
      <c r="AD205" s="299"/>
      <c r="AE205" s="299"/>
      <c r="AF205" s="299"/>
      <c r="AG205" s="299"/>
      <c r="AH205" s="299"/>
      <c r="AI205" s="299"/>
      <c r="AJ205" s="299"/>
      <c r="AK205" s="299"/>
    </row>
    <row r="206" spans="1:37" s="184" customFormat="1" x14ac:dyDescent="0.25">
      <c r="A206" s="422"/>
      <c r="B206" s="417"/>
      <c r="C206" s="417"/>
      <c r="D206" s="159" t="s">
        <v>7</v>
      </c>
      <c r="E206" s="268">
        <v>4882</v>
      </c>
      <c r="F206" s="270">
        <v>1</v>
      </c>
      <c r="G206" s="271">
        <v>4976</v>
      </c>
      <c r="H206" s="270">
        <v>1</v>
      </c>
      <c r="I206" s="270">
        <v>1.9254403932814419E-2</v>
      </c>
      <c r="J206" s="271">
        <v>4667</v>
      </c>
      <c r="K206" s="270">
        <v>1</v>
      </c>
      <c r="L206" s="139">
        <v>-6.2098070739549836E-2</v>
      </c>
      <c r="M206" s="136">
        <f t="shared" si="0"/>
        <v>-309</v>
      </c>
      <c r="N206" s="136">
        <f t="shared" si="1"/>
        <v>-215</v>
      </c>
      <c r="O206" s="202">
        <f t="shared" si="2"/>
        <v>-4.4039328144203194E-2</v>
      </c>
      <c r="P206" s="299"/>
      <c r="Q206" s="299"/>
      <c r="R206" s="299"/>
      <c r="S206" s="299"/>
      <c r="T206" s="299"/>
      <c r="U206" s="299"/>
      <c r="V206" s="299"/>
      <c r="W206" s="299"/>
      <c r="X206" s="299"/>
      <c r="Y206" s="299"/>
      <c r="Z206" s="299"/>
      <c r="AA206" s="299"/>
      <c r="AB206" s="299"/>
      <c r="AC206" s="299"/>
      <c r="AD206" s="299"/>
      <c r="AE206" s="299"/>
      <c r="AF206" s="299"/>
      <c r="AG206" s="299"/>
      <c r="AH206" s="299"/>
      <c r="AI206" s="299"/>
      <c r="AJ206" s="299"/>
      <c r="AK206" s="299"/>
    </row>
    <row r="207" spans="1:37" s="184" customFormat="1" x14ac:dyDescent="0.25">
      <c r="A207" s="422"/>
      <c r="B207" s="417"/>
      <c r="C207" s="416" t="s">
        <v>269</v>
      </c>
      <c r="D207" s="159" t="s">
        <v>164</v>
      </c>
      <c r="E207" s="268">
        <v>5520</v>
      </c>
      <c r="F207" s="270">
        <v>0.78331204767986373</v>
      </c>
      <c r="G207" s="271">
        <v>5691</v>
      </c>
      <c r="H207" s="270">
        <v>0.79472140762463339</v>
      </c>
      <c r="I207" s="270">
        <v>3.0978260869565219E-2</v>
      </c>
      <c r="J207" s="271">
        <v>6131</v>
      </c>
      <c r="K207" s="270">
        <v>0.82218050154217515</v>
      </c>
      <c r="L207" s="139">
        <v>7.7315058864874359E-2</v>
      </c>
      <c r="M207" s="136">
        <f t="shared" si="0"/>
        <v>440</v>
      </c>
      <c r="N207" s="136">
        <f t="shared" si="1"/>
        <v>611</v>
      </c>
      <c r="O207" s="202">
        <f t="shared" si="2"/>
        <v>0.11068840579710144</v>
      </c>
      <c r="P207" s="299"/>
      <c r="Q207" s="299"/>
      <c r="R207" s="299"/>
      <c r="S207" s="299"/>
      <c r="T207" s="299"/>
      <c r="U207" s="299"/>
      <c r="V207" s="299"/>
      <c r="W207" s="299"/>
      <c r="X207" s="299"/>
      <c r="Y207" s="299"/>
      <c r="Z207" s="299"/>
      <c r="AA207" s="299"/>
      <c r="AB207" s="299"/>
      <c r="AC207" s="299"/>
      <c r="AD207" s="299"/>
      <c r="AE207" s="299"/>
      <c r="AF207" s="299"/>
      <c r="AG207" s="299"/>
      <c r="AH207" s="299"/>
      <c r="AI207" s="299"/>
      <c r="AJ207" s="299"/>
      <c r="AK207" s="299"/>
    </row>
    <row r="208" spans="1:37" s="184" customFormat="1" x14ac:dyDescent="0.25">
      <c r="A208" s="422"/>
      <c r="B208" s="417"/>
      <c r="C208" s="417"/>
      <c r="D208" s="159" t="s">
        <v>165</v>
      </c>
      <c r="E208" s="268">
        <v>1527</v>
      </c>
      <c r="F208" s="270">
        <v>0.21668795232013624</v>
      </c>
      <c r="G208" s="271">
        <v>1470</v>
      </c>
      <c r="H208" s="270">
        <v>0.20527859237536658</v>
      </c>
      <c r="I208" s="270">
        <v>-3.732809430255403E-2</v>
      </c>
      <c r="J208" s="271">
        <v>1326</v>
      </c>
      <c r="K208" s="270">
        <v>0.17781949845782485</v>
      </c>
      <c r="L208" s="139">
        <v>-9.7959183673469383E-2</v>
      </c>
      <c r="M208" s="136">
        <f t="shared" si="0"/>
        <v>-144</v>
      </c>
      <c r="N208" s="136">
        <f t="shared" si="1"/>
        <v>-201</v>
      </c>
      <c r="O208" s="202">
        <f t="shared" si="2"/>
        <v>-0.13163064833005894</v>
      </c>
      <c r="P208" s="299"/>
      <c r="Q208" s="299"/>
      <c r="R208" s="299"/>
      <c r="S208" s="299"/>
      <c r="T208" s="299"/>
      <c r="U208" s="299"/>
      <c r="V208" s="299"/>
      <c r="W208" s="299"/>
      <c r="X208" s="299"/>
      <c r="Y208" s="299"/>
      <c r="Z208" s="299"/>
      <c r="AA208" s="299"/>
      <c r="AB208" s="299"/>
      <c r="AC208" s="299"/>
      <c r="AD208" s="299"/>
      <c r="AE208" s="299"/>
      <c r="AF208" s="299"/>
      <c r="AG208" s="299"/>
      <c r="AH208" s="299"/>
      <c r="AI208" s="299"/>
      <c r="AJ208" s="299"/>
      <c r="AK208" s="299"/>
    </row>
    <row r="209" spans="1:37" s="184" customFormat="1" x14ac:dyDescent="0.25">
      <c r="A209" s="422"/>
      <c r="B209" s="417"/>
      <c r="C209" s="417"/>
      <c r="D209" s="159" t="s">
        <v>7</v>
      </c>
      <c r="E209" s="268">
        <v>7047</v>
      </c>
      <c r="F209" s="270">
        <v>1</v>
      </c>
      <c r="G209" s="271">
        <v>7161</v>
      </c>
      <c r="H209" s="270">
        <v>1</v>
      </c>
      <c r="I209" s="270">
        <v>1.6177096636866752E-2</v>
      </c>
      <c r="J209" s="271">
        <v>7457</v>
      </c>
      <c r="K209" s="270">
        <v>1</v>
      </c>
      <c r="L209" s="139">
        <v>4.1335009076944561E-2</v>
      </c>
      <c r="M209" s="136">
        <f t="shared" si="0"/>
        <v>296</v>
      </c>
      <c r="N209" s="136">
        <f t="shared" si="1"/>
        <v>410</v>
      </c>
      <c r="O209" s="202">
        <f t="shared" si="2"/>
        <v>5.8180786150134813E-2</v>
      </c>
      <c r="P209" s="299"/>
      <c r="Q209" s="299"/>
      <c r="R209" s="299"/>
      <c r="S209" s="299"/>
      <c r="T209" s="299"/>
      <c r="U209" s="299"/>
      <c r="V209" s="299"/>
      <c r="W209" s="299"/>
      <c r="X209" s="299"/>
      <c r="Y209" s="299"/>
      <c r="Z209" s="299"/>
      <c r="AA209" s="299"/>
      <c r="AB209" s="299"/>
      <c r="AC209" s="299"/>
      <c r="AD209" s="299"/>
      <c r="AE209" s="299"/>
      <c r="AF209" s="299"/>
      <c r="AG209" s="299"/>
      <c r="AH209" s="299"/>
      <c r="AI209" s="299"/>
      <c r="AJ209" s="299"/>
      <c r="AK209" s="299"/>
    </row>
    <row r="210" spans="1:37" s="184" customFormat="1" x14ac:dyDescent="0.25">
      <c r="A210" s="422"/>
      <c r="B210" s="417"/>
      <c r="C210" s="416" t="s">
        <v>268</v>
      </c>
      <c r="D210" s="159" t="s">
        <v>164</v>
      </c>
      <c r="E210" s="268">
        <v>1382</v>
      </c>
      <c r="F210" s="270">
        <v>0.8416565164433617</v>
      </c>
      <c r="G210" s="271">
        <v>1340</v>
      </c>
      <c r="H210" s="270">
        <v>0.83959899749373434</v>
      </c>
      <c r="I210" s="270">
        <v>-3.0390738060781478E-2</v>
      </c>
      <c r="J210" s="271">
        <v>1335</v>
      </c>
      <c r="K210" s="270">
        <v>0.86463730569948183</v>
      </c>
      <c r="L210" s="139">
        <v>-3.7313432835820895E-3</v>
      </c>
      <c r="M210" s="136">
        <f t="shared" si="0"/>
        <v>-5</v>
      </c>
      <c r="N210" s="136">
        <f t="shared" si="1"/>
        <v>-47</v>
      </c>
      <c r="O210" s="202">
        <f t="shared" si="2"/>
        <v>-3.4008683068017367E-2</v>
      </c>
      <c r="P210" s="299"/>
      <c r="Q210" s="299"/>
      <c r="R210" s="299"/>
      <c r="S210" s="299"/>
      <c r="T210" s="299"/>
      <c r="U210" s="299"/>
      <c r="V210" s="299"/>
      <c r="W210" s="299"/>
      <c r="X210" s="299"/>
      <c r="Y210" s="299"/>
      <c r="Z210" s="299"/>
      <c r="AA210" s="299"/>
      <c r="AB210" s="299"/>
      <c r="AC210" s="299"/>
      <c r="AD210" s="299"/>
      <c r="AE210" s="299"/>
      <c r="AF210" s="299"/>
      <c r="AG210" s="299"/>
      <c r="AH210" s="299"/>
      <c r="AI210" s="299"/>
      <c r="AJ210" s="299"/>
      <c r="AK210" s="299"/>
    </row>
    <row r="211" spans="1:37" s="184" customFormat="1" x14ac:dyDescent="0.25">
      <c r="A211" s="422"/>
      <c r="B211" s="417"/>
      <c r="C211" s="417"/>
      <c r="D211" s="159" t="s">
        <v>165</v>
      </c>
      <c r="E211" s="268">
        <v>260</v>
      </c>
      <c r="F211" s="270">
        <v>0.15834348355663824</v>
      </c>
      <c r="G211" s="271">
        <v>256</v>
      </c>
      <c r="H211" s="270">
        <v>0.16040100250626566</v>
      </c>
      <c r="I211" s="270">
        <v>-1.5384615384615385E-2</v>
      </c>
      <c r="J211" s="271">
        <v>209</v>
      </c>
      <c r="K211" s="270">
        <v>0.13536269430051814</v>
      </c>
      <c r="L211" s="139">
        <v>-0.18359375</v>
      </c>
      <c r="M211" s="136">
        <f t="shared" si="0"/>
        <v>-47</v>
      </c>
      <c r="N211" s="136">
        <f t="shared" si="1"/>
        <v>-51</v>
      </c>
      <c r="O211" s="202">
        <f t="shared" si="2"/>
        <v>-0.19615384615384615</v>
      </c>
      <c r="P211" s="299"/>
      <c r="Q211" s="299"/>
      <c r="R211" s="299"/>
      <c r="S211" s="299"/>
      <c r="T211" s="299"/>
      <c r="U211" s="299"/>
      <c r="V211" s="299"/>
      <c r="W211" s="299"/>
      <c r="X211" s="299"/>
      <c r="Y211" s="299"/>
      <c r="Z211" s="299"/>
      <c r="AA211" s="299"/>
      <c r="AB211" s="299"/>
      <c r="AC211" s="299"/>
      <c r="AD211" s="299"/>
      <c r="AE211" s="299"/>
      <c r="AF211" s="299"/>
      <c r="AG211" s="299"/>
      <c r="AH211" s="299"/>
      <c r="AI211" s="299"/>
      <c r="AJ211" s="299"/>
      <c r="AK211" s="299"/>
    </row>
    <row r="212" spans="1:37" s="184" customFormat="1" x14ac:dyDescent="0.25">
      <c r="A212" s="422"/>
      <c r="B212" s="417"/>
      <c r="C212" s="417"/>
      <c r="D212" s="159" t="s">
        <v>7</v>
      </c>
      <c r="E212" s="268">
        <v>1642</v>
      </c>
      <c r="F212" s="270">
        <v>1</v>
      </c>
      <c r="G212" s="271">
        <v>1596</v>
      </c>
      <c r="H212" s="270">
        <v>1</v>
      </c>
      <c r="I212" s="270">
        <v>-2.8014616321559074E-2</v>
      </c>
      <c r="J212" s="271">
        <v>1544</v>
      </c>
      <c r="K212" s="270">
        <v>1</v>
      </c>
      <c r="L212" s="139">
        <v>-3.2581453634085211E-2</v>
      </c>
      <c r="M212" s="136">
        <f t="shared" si="0"/>
        <v>-52</v>
      </c>
      <c r="N212" s="136">
        <f t="shared" si="1"/>
        <v>-98</v>
      </c>
      <c r="O212" s="202">
        <f t="shared" si="2"/>
        <v>-5.9683313032886723E-2</v>
      </c>
      <c r="P212" s="299"/>
      <c r="Q212" s="299"/>
      <c r="R212" s="299"/>
      <c r="S212" s="299"/>
      <c r="T212" s="299"/>
      <c r="U212" s="299"/>
      <c r="V212" s="299"/>
      <c r="W212" s="299"/>
      <c r="X212" s="299"/>
      <c r="Y212" s="299"/>
      <c r="Z212" s="299"/>
      <c r="AA212" s="299"/>
      <c r="AB212" s="299"/>
      <c r="AC212" s="299"/>
      <c r="AD212" s="299"/>
      <c r="AE212" s="299"/>
      <c r="AF212" s="299"/>
      <c r="AG212" s="299"/>
      <c r="AH212" s="299"/>
      <c r="AI212" s="299"/>
      <c r="AJ212" s="299"/>
      <c r="AK212" s="299"/>
    </row>
    <row r="213" spans="1:37" s="184" customFormat="1" x14ac:dyDescent="0.25">
      <c r="A213" s="422"/>
      <c r="B213" s="417"/>
      <c r="C213" s="418" t="s">
        <v>7</v>
      </c>
      <c r="D213" s="419"/>
      <c r="E213" s="268">
        <v>16495</v>
      </c>
      <c r="F213" s="270">
        <v>1</v>
      </c>
      <c r="G213" s="271">
        <v>16443</v>
      </c>
      <c r="H213" s="270">
        <v>1</v>
      </c>
      <c r="I213" s="270">
        <v>-3.1524704455895727E-3</v>
      </c>
      <c r="J213" s="271">
        <v>16433</v>
      </c>
      <c r="K213" s="270">
        <v>1</v>
      </c>
      <c r="L213" s="139">
        <v>-6.0816152770175758E-4</v>
      </c>
      <c r="M213" s="136">
        <f t="shared" si="0"/>
        <v>-10</v>
      </c>
      <c r="N213" s="136">
        <f t="shared" si="1"/>
        <v>-62</v>
      </c>
      <c r="O213" s="202">
        <f t="shared" si="2"/>
        <v>-3.7587147620491059E-3</v>
      </c>
      <c r="P213" s="299"/>
      <c r="Q213" s="299"/>
      <c r="R213" s="299"/>
      <c r="S213" s="299"/>
      <c r="T213" s="299"/>
      <c r="U213" s="299"/>
      <c r="V213" s="299"/>
      <c r="W213" s="299"/>
      <c r="X213" s="299"/>
      <c r="Y213" s="299"/>
      <c r="Z213" s="299"/>
      <c r="AA213" s="299"/>
      <c r="AB213" s="299"/>
      <c r="AC213" s="299"/>
      <c r="AD213" s="299"/>
      <c r="AE213" s="299"/>
      <c r="AF213" s="299"/>
      <c r="AG213" s="299"/>
      <c r="AH213" s="299"/>
      <c r="AI213" s="299"/>
      <c r="AJ213" s="299"/>
      <c r="AK213" s="299"/>
    </row>
    <row r="214" spans="1:37" s="184" customFormat="1" x14ac:dyDescent="0.25">
      <c r="A214" s="422"/>
      <c r="B214" s="416" t="s">
        <v>266</v>
      </c>
      <c r="C214" s="416" t="s">
        <v>265</v>
      </c>
      <c r="D214" s="159" t="s">
        <v>164</v>
      </c>
      <c r="E214" s="268">
        <v>1622</v>
      </c>
      <c r="F214" s="270">
        <v>0.29987058606026989</v>
      </c>
      <c r="G214" s="271">
        <v>1914</v>
      </c>
      <c r="H214" s="270">
        <v>0.34755765389504267</v>
      </c>
      <c r="I214" s="270">
        <v>0.18002466091245375</v>
      </c>
      <c r="J214" s="271">
        <v>1988</v>
      </c>
      <c r="K214" s="270">
        <v>0.36503856041131105</v>
      </c>
      <c r="L214" s="139">
        <v>3.8662486938349006E-2</v>
      </c>
      <c r="M214" s="136">
        <f t="shared" si="0"/>
        <v>74</v>
      </c>
      <c r="N214" s="136">
        <f t="shared" si="1"/>
        <v>366</v>
      </c>
      <c r="O214" s="202">
        <f t="shared" si="2"/>
        <v>0.22564734895191121</v>
      </c>
      <c r="P214" s="299"/>
      <c r="Q214" s="299"/>
      <c r="R214" s="299"/>
      <c r="S214" s="299"/>
      <c r="T214" s="299"/>
      <c r="U214" s="299"/>
      <c r="V214" s="299"/>
      <c r="W214" s="299"/>
      <c r="X214" s="299"/>
      <c r="Y214" s="299"/>
      <c r="Z214" s="299"/>
      <c r="AA214" s="299"/>
      <c r="AB214" s="299"/>
      <c r="AC214" s="299"/>
      <c r="AD214" s="299"/>
      <c r="AE214" s="299"/>
      <c r="AF214" s="299"/>
      <c r="AG214" s="299"/>
      <c r="AH214" s="299"/>
      <c r="AI214" s="299"/>
      <c r="AJ214" s="299"/>
      <c r="AK214" s="299"/>
    </row>
    <row r="215" spans="1:37" s="184" customFormat="1" x14ac:dyDescent="0.25">
      <c r="A215" s="422"/>
      <c r="B215" s="417"/>
      <c r="C215" s="417"/>
      <c r="D215" s="159" t="s">
        <v>165</v>
      </c>
      <c r="E215" s="268">
        <v>3787</v>
      </c>
      <c r="F215" s="270">
        <v>0.70012941393973005</v>
      </c>
      <c r="G215" s="271">
        <v>3593</v>
      </c>
      <c r="H215" s="270">
        <v>0.65244234610495733</v>
      </c>
      <c r="I215" s="270">
        <v>-5.1227884869289676E-2</v>
      </c>
      <c r="J215" s="271">
        <v>3458</v>
      </c>
      <c r="K215" s="270">
        <v>0.63496143958868889</v>
      </c>
      <c r="L215" s="139">
        <v>-3.7573058725299195E-2</v>
      </c>
      <c r="M215" s="136">
        <f t="shared" si="0"/>
        <v>-135</v>
      </c>
      <c r="N215" s="136">
        <f t="shared" si="1"/>
        <v>-329</v>
      </c>
      <c r="O215" s="202">
        <f t="shared" si="2"/>
        <v>-8.6876155268022184E-2</v>
      </c>
      <c r="P215" s="299"/>
      <c r="Q215" s="299"/>
      <c r="R215" s="299"/>
      <c r="S215" s="299"/>
      <c r="T215" s="299"/>
      <c r="U215" s="299"/>
      <c r="V215" s="299"/>
      <c r="W215" s="299"/>
      <c r="X215" s="299"/>
      <c r="Y215" s="299"/>
      <c r="Z215" s="299"/>
      <c r="AA215" s="299"/>
      <c r="AB215" s="299"/>
      <c r="AC215" s="299"/>
      <c r="AD215" s="299"/>
      <c r="AE215" s="299"/>
      <c r="AF215" s="299"/>
      <c r="AG215" s="299"/>
      <c r="AH215" s="299"/>
      <c r="AI215" s="299"/>
      <c r="AJ215" s="299"/>
      <c r="AK215" s="299"/>
    </row>
    <row r="216" spans="1:37" s="184" customFormat="1" x14ac:dyDescent="0.25">
      <c r="A216" s="422"/>
      <c r="B216" s="417"/>
      <c r="C216" s="417"/>
      <c r="D216" s="159" t="s">
        <v>7</v>
      </c>
      <c r="E216" s="268">
        <v>5409</v>
      </c>
      <c r="F216" s="270">
        <v>1</v>
      </c>
      <c r="G216" s="271">
        <v>5507</v>
      </c>
      <c r="H216" s="270">
        <v>1</v>
      </c>
      <c r="I216" s="270">
        <v>1.8117951562211129E-2</v>
      </c>
      <c r="J216" s="271">
        <v>5446</v>
      </c>
      <c r="K216" s="270">
        <v>1</v>
      </c>
      <c r="L216" s="139">
        <v>-1.1076811331033231E-2</v>
      </c>
      <c r="M216" s="136">
        <f t="shared" si="0"/>
        <v>-61</v>
      </c>
      <c r="N216" s="136">
        <f t="shared" si="1"/>
        <v>37</v>
      </c>
      <c r="O216" s="202">
        <f t="shared" si="2"/>
        <v>6.8404511000184874E-3</v>
      </c>
      <c r="P216" s="299"/>
      <c r="Q216" s="299"/>
      <c r="R216" s="299"/>
      <c r="S216" s="299"/>
      <c r="T216" s="299"/>
      <c r="U216" s="299"/>
      <c r="V216" s="299"/>
      <c r="W216" s="299"/>
      <c r="X216" s="299"/>
      <c r="Y216" s="299"/>
      <c r="Z216" s="299"/>
      <c r="AA216" s="299"/>
      <c r="AB216" s="299"/>
      <c r="AC216" s="299"/>
      <c r="AD216" s="299"/>
      <c r="AE216" s="299"/>
      <c r="AF216" s="299"/>
      <c r="AG216" s="299"/>
      <c r="AH216" s="299"/>
      <c r="AI216" s="299"/>
      <c r="AJ216" s="299"/>
      <c r="AK216" s="299"/>
    </row>
    <row r="217" spans="1:37" s="184" customFormat="1" x14ac:dyDescent="0.25">
      <c r="A217" s="422"/>
      <c r="B217" s="417"/>
      <c r="C217" s="416" t="s">
        <v>270</v>
      </c>
      <c r="D217" s="159" t="s">
        <v>164</v>
      </c>
      <c r="E217" s="268">
        <v>2048</v>
      </c>
      <c r="F217" s="270">
        <v>0.59691052171378611</v>
      </c>
      <c r="G217" s="271">
        <v>2384</v>
      </c>
      <c r="H217" s="270">
        <v>0.64415022966765734</v>
      </c>
      <c r="I217" s="270">
        <v>0.1640625</v>
      </c>
      <c r="J217" s="271">
        <v>2404</v>
      </c>
      <c r="K217" s="270">
        <v>0.64885290148448038</v>
      </c>
      <c r="L217" s="139">
        <v>8.389261744966443E-3</v>
      </c>
      <c r="M217" s="136">
        <f t="shared" si="0"/>
        <v>20</v>
      </c>
      <c r="N217" s="136">
        <f t="shared" si="1"/>
        <v>356</v>
      </c>
      <c r="O217" s="202">
        <f t="shared" si="2"/>
        <v>0.173828125</v>
      </c>
      <c r="P217" s="299"/>
      <c r="Q217" s="299"/>
      <c r="R217" s="299"/>
      <c r="S217" s="299"/>
      <c r="T217" s="299"/>
      <c r="U217" s="299"/>
      <c r="V217" s="299"/>
      <c r="W217" s="299"/>
      <c r="X217" s="299"/>
      <c r="Y217" s="299"/>
      <c r="Z217" s="299"/>
      <c r="AA217" s="299"/>
      <c r="AB217" s="299"/>
      <c r="AC217" s="299"/>
      <c r="AD217" s="299"/>
      <c r="AE217" s="299"/>
      <c r="AF217" s="299"/>
      <c r="AG217" s="299"/>
      <c r="AH217" s="299"/>
      <c r="AI217" s="299"/>
      <c r="AJ217" s="299"/>
      <c r="AK217" s="299"/>
    </row>
    <row r="218" spans="1:37" s="184" customFormat="1" x14ac:dyDescent="0.25">
      <c r="A218" s="422"/>
      <c r="B218" s="417"/>
      <c r="C218" s="417"/>
      <c r="D218" s="159" t="s">
        <v>165</v>
      </c>
      <c r="E218" s="268">
        <v>1383</v>
      </c>
      <c r="F218" s="270">
        <v>0.40308947828621394</v>
      </c>
      <c r="G218" s="271">
        <v>1317</v>
      </c>
      <c r="H218" s="270">
        <v>0.35584977033234261</v>
      </c>
      <c r="I218" s="270">
        <v>-4.7722342733188719E-2</v>
      </c>
      <c r="J218" s="271">
        <v>1301</v>
      </c>
      <c r="K218" s="270">
        <v>0.35114709851551956</v>
      </c>
      <c r="L218" s="139">
        <v>-1.2148823082763858E-2</v>
      </c>
      <c r="M218" s="136">
        <f t="shared" si="0"/>
        <v>-16</v>
      </c>
      <c r="N218" s="136">
        <f t="shared" si="1"/>
        <v>-82</v>
      </c>
      <c r="O218" s="202">
        <f t="shared" si="2"/>
        <v>-5.9291395516992043E-2</v>
      </c>
      <c r="P218" s="299"/>
      <c r="Q218" s="299"/>
      <c r="R218" s="299"/>
      <c r="S218" s="299"/>
      <c r="T218" s="299"/>
      <c r="U218" s="299"/>
      <c r="V218" s="299"/>
      <c r="W218" s="299"/>
      <c r="X218" s="299"/>
      <c r="Y218" s="299"/>
      <c r="Z218" s="299"/>
      <c r="AA218" s="299"/>
      <c r="AB218" s="299"/>
      <c r="AC218" s="299"/>
      <c r="AD218" s="299"/>
      <c r="AE218" s="299"/>
      <c r="AF218" s="299"/>
      <c r="AG218" s="299"/>
      <c r="AH218" s="299"/>
      <c r="AI218" s="299"/>
      <c r="AJ218" s="299"/>
      <c r="AK218" s="299"/>
    </row>
    <row r="219" spans="1:37" s="184" customFormat="1" x14ac:dyDescent="0.25">
      <c r="A219" s="422"/>
      <c r="B219" s="417"/>
      <c r="C219" s="417"/>
      <c r="D219" s="159" t="s">
        <v>7</v>
      </c>
      <c r="E219" s="268">
        <v>3431</v>
      </c>
      <c r="F219" s="270">
        <v>1</v>
      </c>
      <c r="G219" s="271">
        <v>3701</v>
      </c>
      <c r="H219" s="270">
        <v>1</v>
      </c>
      <c r="I219" s="270">
        <v>7.8694258233751091E-2</v>
      </c>
      <c r="J219" s="271">
        <v>3705</v>
      </c>
      <c r="K219" s="270">
        <v>1</v>
      </c>
      <c r="L219" s="139">
        <v>1.0807889759524452E-3</v>
      </c>
      <c r="M219" s="136">
        <f t="shared" si="0"/>
        <v>4</v>
      </c>
      <c r="N219" s="136">
        <f t="shared" si="1"/>
        <v>274</v>
      </c>
      <c r="O219" s="202">
        <f t="shared" si="2"/>
        <v>7.9860099096473333E-2</v>
      </c>
      <c r="P219" s="299"/>
      <c r="Q219" s="299"/>
      <c r="R219" s="299"/>
      <c r="S219" s="299"/>
      <c r="T219" s="299"/>
      <c r="U219" s="299"/>
      <c r="V219" s="299"/>
      <c r="W219" s="299"/>
      <c r="X219" s="299"/>
      <c r="Y219" s="299"/>
      <c r="Z219" s="299"/>
      <c r="AA219" s="299"/>
      <c r="AB219" s="299"/>
      <c r="AC219" s="299"/>
      <c r="AD219" s="299"/>
      <c r="AE219" s="299"/>
      <c r="AF219" s="299"/>
      <c r="AG219" s="299"/>
      <c r="AH219" s="299"/>
      <c r="AI219" s="299"/>
      <c r="AJ219" s="299"/>
      <c r="AK219" s="299"/>
    </row>
    <row r="220" spans="1:37" s="184" customFormat="1" x14ac:dyDescent="0.25">
      <c r="A220" s="422"/>
      <c r="B220" s="417"/>
      <c r="C220" s="416" t="s">
        <v>269</v>
      </c>
      <c r="D220" s="159" t="s">
        <v>164</v>
      </c>
      <c r="E220" s="268">
        <v>2472</v>
      </c>
      <c r="F220" s="270">
        <v>0.70028328611898016</v>
      </c>
      <c r="G220" s="271">
        <v>2850</v>
      </c>
      <c r="H220" s="270">
        <v>0.71339173967459324</v>
      </c>
      <c r="I220" s="270">
        <v>0.15291262135922329</v>
      </c>
      <c r="J220" s="271">
        <v>3268</v>
      </c>
      <c r="K220" s="270">
        <v>0.71903190319031907</v>
      </c>
      <c r="L220" s="139">
        <v>0.14666666666666667</v>
      </c>
      <c r="M220" s="136">
        <f t="shared" si="0"/>
        <v>418</v>
      </c>
      <c r="N220" s="136">
        <f t="shared" si="1"/>
        <v>796</v>
      </c>
      <c r="O220" s="202">
        <f t="shared" si="2"/>
        <v>0.32200647249190939</v>
      </c>
      <c r="P220" s="299"/>
      <c r="Q220" s="299"/>
      <c r="R220" s="299"/>
      <c r="S220" s="299"/>
      <c r="T220" s="299"/>
      <c r="U220" s="299"/>
      <c r="V220" s="299"/>
      <c r="W220" s="299"/>
      <c r="X220" s="299"/>
      <c r="Y220" s="299"/>
      <c r="Z220" s="299"/>
      <c r="AA220" s="299"/>
      <c r="AB220" s="299"/>
      <c r="AC220" s="299"/>
      <c r="AD220" s="299"/>
      <c r="AE220" s="299"/>
      <c r="AF220" s="299"/>
      <c r="AG220" s="299"/>
      <c r="AH220" s="299"/>
      <c r="AI220" s="299"/>
      <c r="AJ220" s="299"/>
      <c r="AK220" s="299"/>
    </row>
    <row r="221" spans="1:37" s="184" customFormat="1" x14ac:dyDescent="0.25">
      <c r="A221" s="422"/>
      <c r="B221" s="417"/>
      <c r="C221" s="417"/>
      <c r="D221" s="159" t="s">
        <v>165</v>
      </c>
      <c r="E221" s="268">
        <v>1058</v>
      </c>
      <c r="F221" s="270">
        <v>0.29971671388101984</v>
      </c>
      <c r="G221" s="271">
        <v>1145</v>
      </c>
      <c r="H221" s="270">
        <v>0.28660826032540676</v>
      </c>
      <c r="I221" s="270">
        <v>8.2230623818525514E-2</v>
      </c>
      <c r="J221" s="271">
        <v>1277</v>
      </c>
      <c r="K221" s="270">
        <v>0.28096809680968099</v>
      </c>
      <c r="L221" s="139">
        <v>0.11528384279475982</v>
      </c>
      <c r="M221" s="136">
        <f t="shared" si="0"/>
        <v>132</v>
      </c>
      <c r="N221" s="136">
        <f t="shared" si="1"/>
        <v>219</v>
      </c>
      <c r="O221" s="202">
        <f t="shared" si="2"/>
        <v>0.20699432892249528</v>
      </c>
      <c r="P221" s="299"/>
      <c r="Q221" s="299"/>
      <c r="R221" s="299"/>
      <c r="S221" s="299"/>
      <c r="T221" s="299"/>
      <c r="U221" s="299"/>
      <c r="V221" s="299"/>
      <c r="W221" s="299"/>
      <c r="X221" s="299"/>
      <c r="Y221" s="299"/>
      <c r="Z221" s="299"/>
      <c r="AA221" s="299"/>
      <c r="AB221" s="299"/>
      <c r="AC221" s="299"/>
      <c r="AD221" s="299"/>
      <c r="AE221" s="299"/>
      <c r="AF221" s="299"/>
      <c r="AG221" s="299"/>
      <c r="AH221" s="299"/>
      <c r="AI221" s="299"/>
      <c r="AJ221" s="299"/>
      <c r="AK221" s="299"/>
    </row>
    <row r="222" spans="1:37" s="184" customFormat="1" x14ac:dyDescent="0.25">
      <c r="A222" s="422"/>
      <c r="B222" s="417"/>
      <c r="C222" s="417"/>
      <c r="D222" s="159" t="s">
        <v>7</v>
      </c>
      <c r="E222" s="268">
        <v>3530</v>
      </c>
      <c r="F222" s="270">
        <v>1</v>
      </c>
      <c r="G222" s="271">
        <v>3995</v>
      </c>
      <c r="H222" s="270">
        <v>1</v>
      </c>
      <c r="I222" s="270">
        <v>0.13172804532577903</v>
      </c>
      <c r="J222" s="271">
        <v>4545</v>
      </c>
      <c r="K222" s="270">
        <v>1</v>
      </c>
      <c r="L222" s="139">
        <v>0.13767209011264081</v>
      </c>
      <c r="M222" s="136">
        <f t="shared" si="0"/>
        <v>550</v>
      </c>
      <c r="N222" s="136">
        <f t="shared" si="1"/>
        <v>1015</v>
      </c>
      <c r="O222" s="202">
        <f t="shared" si="2"/>
        <v>0.28753541076487255</v>
      </c>
      <c r="P222" s="299"/>
      <c r="Q222" s="299"/>
      <c r="R222" s="299"/>
      <c r="S222" s="299"/>
      <c r="T222" s="299"/>
      <c r="U222" s="299"/>
      <c r="V222" s="299"/>
      <c r="W222" s="299"/>
      <c r="X222" s="299"/>
      <c r="Y222" s="299"/>
      <c r="Z222" s="299"/>
      <c r="AA222" s="299"/>
      <c r="AB222" s="299"/>
      <c r="AC222" s="299"/>
      <c r="AD222" s="299"/>
      <c r="AE222" s="299"/>
      <c r="AF222" s="299"/>
      <c r="AG222" s="299"/>
      <c r="AH222" s="299"/>
      <c r="AI222" s="299"/>
      <c r="AJ222" s="299"/>
      <c r="AK222" s="299"/>
    </row>
    <row r="223" spans="1:37" s="184" customFormat="1" x14ac:dyDescent="0.25">
      <c r="A223" s="422"/>
      <c r="B223" s="417"/>
      <c r="C223" s="416" t="s">
        <v>268</v>
      </c>
      <c r="D223" s="159" t="s">
        <v>164</v>
      </c>
      <c r="E223" s="268">
        <v>553</v>
      </c>
      <c r="F223" s="270">
        <v>0.68610421836228286</v>
      </c>
      <c r="G223" s="271">
        <v>585</v>
      </c>
      <c r="H223" s="270">
        <v>0.62101910828025475</v>
      </c>
      <c r="I223" s="270">
        <v>5.7866184448462928E-2</v>
      </c>
      <c r="J223" s="271">
        <v>612</v>
      </c>
      <c r="K223" s="270">
        <v>0.69152542372881354</v>
      </c>
      <c r="L223" s="139">
        <v>4.6153846153846156E-2</v>
      </c>
      <c r="M223" s="136">
        <f t="shared" si="0"/>
        <v>27</v>
      </c>
      <c r="N223" s="136">
        <f t="shared" si="1"/>
        <v>59</v>
      </c>
      <c r="O223" s="202">
        <f t="shared" si="2"/>
        <v>0.10669077757685352</v>
      </c>
      <c r="P223" s="299"/>
      <c r="Q223" s="299"/>
      <c r="R223" s="299"/>
      <c r="S223" s="299"/>
      <c r="T223" s="299"/>
      <c r="U223" s="299"/>
      <c r="V223" s="299"/>
      <c r="W223" s="299"/>
      <c r="X223" s="299"/>
      <c r="Y223" s="299"/>
      <c r="Z223" s="299"/>
      <c r="AA223" s="299"/>
      <c r="AB223" s="299"/>
      <c r="AC223" s="299"/>
      <c r="AD223" s="299"/>
      <c r="AE223" s="299"/>
      <c r="AF223" s="299"/>
      <c r="AG223" s="299"/>
      <c r="AH223" s="299"/>
      <c r="AI223" s="299"/>
      <c r="AJ223" s="299"/>
      <c r="AK223" s="299"/>
    </row>
    <row r="224" spans="1:37" s="184" customFormat="1" x14ac:dyDescent="0.25">
      <c r="A224" s="422"/>
      <c r="B224" s="417"/>
      <c r="C224" s="417"/>
      <c r="D224" s="159" t="s">
        <v>165</v>
      </c>
      <c r="E224" s="268">
        <v>253</v>
      </c>
      <c r="F224" s="270">
        <v>0.31389578163771714</v>
      </c>
      <c r="G224" s="271">
        <v>357</v>
      </c>
      <c r="H224" s="270">
        <v>0.37898089171974525</v>
      </c>
      <c r="I224" s="270">
        <v>0.41106719367588934</v>
      </c>
      <c r="J224" s="271">
        <v>273</v>
      </c>
      <c r="K224" s="270">
        <v>0.30847457627118646</v>
      </c>
      <c r="L224" s="139">
        <v>-0.23529411764705882</v>
      </c>
      <c r="M224" s="136">
        <f t="shared" si="0"/>
        <v>-84</v>
      </c>
      <c r="N224" s="136">
        <f t="shared" si="1"/>
        <v>20</v>
      </c>
      <c r="O224" s="202">
        <f t="shared" si="2"/>
        <v>7.9051383399209488E-2</v>
      </c>
      <c r="P224" s="299"/>
      <c r="Q224" s="299"/>
      <c r="R224" s="299"/>
      <c r="S224" s="299"/>
      <c r="T224" s="299"/>
      <c r="U224" s="299"/>
      <c r="V224" s="299"/>
      <c r="W224" s="299"/>
      <c r="X224" s="299"/>
      <c r="Y224" s="299"/>
      <c r="Z224" s="299"/>
      <c r="AA224" s="299"/>
      <c r="AB224" s="299"/>
      <c r="AC224" s="299"/>
      <c r="AD224" s="299"/>
      <c r="AE224" s="299"/>
      <c r="AF224" s="299"/>
      <c r="AG224" s="299"/>
      <c r="AH224" s="299"/>
      <c r="AI224" s="299"/>
      <c r="AJ224" s="299"/>
      <c r="AK224" s="299"/>
    </row>
    <row r="225" spans="1:37" s="184" customFormat="1" x14ac:dyDescent="0.25">
      <c r="A225" s="422"/>
      <c r="B225" s="417"/>
      <c r="C225" s="417"/>
      <c r="D225" s="159" t="s">
        <v>7</v>
      </c>
      <c r="E225" s="268">
        <v>806</v>
      </c>
      <c r="F225" s="270">
        <v>1</v>
      </c>
      <c r="G225" s="271">
        <v>942</v>
      </c>
      <c r="H225" s="270">
        <v>1</v>
      </c>
      <c r="I225" s="270">
        <v>0.16873449131513649</v>
      </c>
      <c r="J225" s="271">
        <v>885</v>
      </c>
      <c r="K225" s="270">
        <v>1</v>
      </c>
      <c r="L225" s="139">
        <v>-6.0509554140127389E-2</v>
      </c>
      <c r="M225" s="136">
        <f t="shared" si="0"/>
        <v>-57</v>
      </c>
      <c r="N225" s="136">
        <f t="shared" si="1"/>
        <v>79</v>
      </c>
      <c r="O225" s="202">
        <f t="shared" si="2"/>
        <v>9.8014888337468978E-2</v>
      </c>
      <c r="P225" s="299"/>
      <c r="Q225" s="299"/>
      <c r="R225" s="299"/>
      <c r="S225" s="299"/>
      <c r="T225" s="299"/>
      <c r="U225" s="299"/>
      <c r="V225" s="299"/>
      <c r="W225" s="299"/>
      <c r="X225" s="299"/>
      <c r="Y225" s="299"/>
      <c r="Z225" s="299"/>
      <c r="AA225" s="299"/>
      <c r="AB225" s="299"/>
      <c r="AC225" s="299"/>
      <c r="AD225" s="299"/>
      <c r="AE225" s="299"/>
      <c r="AF225" s="299"/>
      <c r="AG225" s="299"/>
      <c r="AH225" s="299"/>
      <c r="AI225" s="299"/>
      <c r="AJ225" s="299"/>
      <c r="AK225" s="299"/>
    </row>
    <row r="226" spans="1:37" s="184" customFormat="1" x14ac:dyDescent="0.25">
      <c r="A226" s="422"/>
      <c r="B226" s="417"/>
      <c r="C226" s="418" t="s">
        <v>7</v>
      </c>
      <c r="D226" s="419"/>
      <c r="E226" s="268">
        <v>13176</v>
      </c>
      <c r="F226" s="270">
        <v>1</v>
      </c>
      <c r="G226" s="271">
        <v>14145</v>
      </c>
      <c r="H226" s="270">
        <v>1</v>
      </c>
      <c r="I226" s="270">
        <v>7.3542805100182143E-2</v>
      </c>
      <c r="J226" s="271">
        <v>14581</v>
      </c>
      <c r="K226" s="270">
        <v>1</v>
      </c>
      <c r="L226" s="139">
        <v>3.0823612583951925E-2</v>
      </c>
      <c r="M226" s="136">
        <f t="shared" si="0"/>
        <v>436</v>
      </c>
      <c r="N226" s="136">
        <f t="shared" si="1"/>
        <v>1405</v>
      </c>
      <c r="O226" s="202">
        <f t="shared" si="2"/>
        <v>0.10663327261687917</v>
      </c>
      <c r="P226" s="299"/>
      <c r="Q226" s="299"/>
      <c r="R226" s="299"/>
      <c r="S226" s="299"/>
      <c r="T226" s="299"/>
      <c r="U226" s="299"/>
      <c r="V226" s="299"/>
      <c r="W226" s="299"/>
      <c r="X226" s="299"/>
      <c r="Y226" s="299"/>
      <c r="Z226" s="299"/>
      <c r="AA226" s="299"/>
      <c r="AB226" s="299"/>
      <c r="AC226" s="299"/>
      <c r="AD226" s="299"/>
      <c r="AE226" s="299"/>
      <c r="AF226" s="299"/>
      <c r="AG226" s="299"/>
      <c r="AH226" s="299"/>
      <c r="AI226" s="299"/>
      <c r="AJ226" s="299"/>
      <c r="AK226" s="299"/>
    </row>
    <row r="227" spans="1:37" s="184" customFormat="1" x14ac:dyDescent="0.25">
      <c r="A227" s="423"/>
      <c r="B227" s="407" t="s">
        <v>7</v>
      </c>
      <c r="C227" s="408"/>
      <c r="D227" s="408"/>
      <c r="E227" s="288">
        <v>29671</v>
      </c>
      <c r="F227" s="289">
        <v>1</v>
      </c>
      <c r="G227" s="290">
        <v>30588</v>
      </c>
      <c r="H227" s="289">
        <v>1</v>
      </c>
      <c r="I227" s="289">
        <v>3.0905598058710525E-2</v>
      </c>
      <c r="J227" s="290">
        <v>31014</v>
      </c>
      <c r="K227" s="289">
        <v>1</v>
      </c>
      <c r="L227" s="295">
        <v>1.3927030207924676E-2</v>
      </c>
      <c r="M227" s="291">
        <f t="shared" si="0"/>
        <v>426</v>
      </c>
      <c r="N227" s="291">
        <f t="shared" si="1"/>
        <v>1343</v>
      </c>
      <c r="O227" s="292">
        <f t="shared" si="2"/>
        <v>4.5263051464392842E-2</v>
      </c>
      <c r="P227" s="299"/>
      <c r="Q227" s="299"/>
      <c r="R227" s="299"/>
      <c r="S227" s="299"/>
      <c r="T227" s="299"/>
      <c r="U227" s="299"/>
      <c r="V227" s="299"/>
      <c r="W227" s="299"/>
      <c r="X227" s="299"/>
      <c r="Y227" s="299"/>
      <c r="Z227" s="299"/>
      <c r="AA227" s="299"/>
      <c r="AB227" s="299"/>
      <c r="AC227" s="299"/>
      <c r="AD227" s="299"/>
      <c r="AE227" s="299"/>
      <c r="AF227" s="299"/>
      <c r="AG227" s="299"/>
      <c r="AH227" s="299"/>
      <c r="AI227" s="299"/>
      <c r="AJ227" s="299"/>
      <c r="AK227" s="299"/>
    </row>
    <row r="228" spans="1:37" s="184" customFormat="1" x14ac:dyDescent="0.25">
      <c r="A228" s="409" t="s">
        <v>270</v>
      </c>
      <c r="B228" s="409" t="s">
        <v>164</v>
      </c>
      <c r="C228" s="409" t="s">
        <v>265</v>
      </c>
      <c r="D228" s="174" t="s">
        <v>164</v>
      </c>
      <c r="E228" s="268">
        <v>2083</v>
      </c>
      <c r="F228" s="270">
        <v>0.5744622173193602</v>
      </c>
      <c r="G228" s="271">
        <v>1834</v>
      </c>
      <c r="H228" s="270">
        <v>0.5608562691131499</v>
      </c>
      <c r="I228" s="270">
        <v>-0.11953912626020163</v>
      </c>
      <c r="J228" s="271">
        <v>2151</v>
      </c>
      <c r="K228" s="270">
        <v>0.60625704622322441</v>
      </c>
      <c r="L228" s="139">
        <v>0.17284623773173391</v>
      </c>
      <c r="M228" s="136">
        <f t="shared" si="0"/>
        <v>317</v>
      </c>
      <c r="N228" s="136">
        <f t="shared" si="1"/>
        <v>68</v>
      </c>
      <c r="O228" s="202">
        <f t="shared" si="2"/>
        <v>3.2645223235717717E-2</v>
      </c>
      <c r="P228" s="299"/>
      <c r="Q228" s="299"/>
      <c r="R228" s="299"/>
      <c r="S228" s="299"/>
      <c r="T228" s="299"/>
      <c r="U228" s="299"/>
      <c r="V228" s="299"/>
      <c r="W228" s="299"/>
      <c r="X228" s="299"/>
      <c r="Y228" s="299"/>
      <c r="Z228" s="299"/>
      <c r="AA228" s="299"/>
      <c r="AB228" s="299"/>
      <c r="AC228" s="299"/>
      <c r="AD228" s="299"/>
      <c r="AE228" s="299"/>
      <c r="AF228" s="299"/>
      <c r="AG228" s="299"/>
      <c r="AH228" s="299"/>
      <c r="AI228" s="299"/>
      <c r="AJ228" s="299"/>
      <c r="AK228" s="299"/>
    </row>
    <row r="229" spans="1:37" s="184" customFormat="1" x14ac:dyDescent="0.25">
      <c r="A229" s="410"/>
      <c r="B229" s="410"/>
      <c r="C229" s="410"/>
      <c r="D229" s="174" t="s">
        <v>165</v>
      </c>
      <c r="E229" s="268">
        <v>1543</v>
      </c>
      <c r="F229" s="270">
        <v>0.4255377826806398</v>
      </c>
      <c r="G229" s="271">
        <v>1436</v>
      </c>
      <c r="H229" s="270">
        <v>0.43914373088685016</v>
      </c>
      <c r="I229" s="270">
        <v>-6.9345430978613093E-2</v>
      </c>
      <c r="J229" s="271">
        <v>1397</v>
      </c>
      <c r="K229" s="270">
        <v>0.39374295377677565</v>
      </c>
      <c r="L229" s="139">
        <v>-2.7158774373259052E-2</v>
      </c>
      <c r="M229" s="136">
        <f t="shared" si="0"/>
        <v>-39</v>
      </c>
      <c r="N229" s="136">
        <f t="shared" si="1"/>
        <v>-146</v>
      </c>
      <c r="O229" s="202">
        <f t="shared" si="2"/>
        <v>-9.4620868438107589E-2</v>
      </c>
      <c r="P229" s="299"/>
      <c r="Q229" s="299"/>
      <c r="R229" s="299"/>
      <c r="S229" s="299"/>
      <c r="T229" s="299"/>
      <c r="U229" s="299"/>
      <c r="V229" s="299"/>
      <c r="W229" s="299"/>
      <c r="X229" s="299"/>
      <c r="Y229" s="299"/>
      <c r="Z229" s="299"/>
      <c r="AA229" s="299"/>
      <c r="AB229" s="299"/>
      <c r="AC229" s="299"/>
      <c r="AD229" s="299"/>
      <c r="AE229" s="299"/>
      <c r="AF229" s="299"/>
      <c r="AG229" s="299"/>
      <c r="AH229" s="299"/>
      <c r="AI229" s="299"/>
      <c r="AJ229" s="299"/>
      <c r="AK229" s="299"/>
    </row>
    <row r="230" spans="1:37" s="184" customFormat="1" x14ac:dyDescent="0.25">
      <c r="A230" s="410"/>
      <c r="B230" s="410"/>
      <c r="C230" s="410"/>
      <c r="D230" s="174" t="s">
        <v>7</v>
      </c>
      <c r="E230" s="268">
        <v>3626</v>
      </c>
      <c r="F230" s="270">
        <v>1</v>
      </c>
      <c r="G230" s="271">
        <v>3270</v>
      </c>
      <c r="H230" s="270">
        <v>1</v>
      </c>
      <c r="I230" s="270">
        <v>-9.8179812465526747E-2</v>
      </c>
      <c r="J230" s="271">
        <v>3548</v>
      </c>
      <c r="K230" s="270">
        <v>1</v>
      </c>
      <c r="L230" s="139">
        <v>8.5015290519877676E-2</v>
      </c>
      <c r="M230" s="136">
        <f t="shared" si="0"/>
        <v>278</v>
      </c>
      <c r="N230" s="136">
        <f t="shared" si="1"/>
        <v>-78</v>
      </c>
      <c r="O230" s="202">
        <f t="shared" si="2"/>
        <v>-2.1511307225592941E-2</v>
      </c>
      <c r="P230" s="299"/>
      <c r="Q230" s="299"/>
      <c r="R230" s="299"/>
      <c r="S230" s="299"/>
      <c r="T230" s="299"/>
      <c r="U230" s="299"/>
      <c r="V230" s="299"/>
      <c r="W230" s="299"/>
      <c r="X230" s="299"/>
      <c r="Y230" s="299"/>
      <c r="Z230" s="299"/>
      <c r="AA230" s="299"/>
      <c r="AB230" s="299"/>
      <c r="AC230" s="299"/>
      <c r="AD230" s="299"/>
      <c r="AE230" s="299"/>
      <c r="AF230" s="299"/>
      <c r="AG230" s="299"/>
      <c r="AH230" s="299"/>
      <c r="AI230" s="299"/>
      <c r="AJ230" s="299"/>
      <c r="AK230" s="299"/>
    </row>
    <row r="231" spans="1:37" s="184" customFormat="1" x14ac:dyDescent="0.25">
      <c r="A231" s="410"/>
      <c r="B231" s="410"/>
      <c r="C231" s="409" t="s">
        <v>270</v>
      </c>
      <c r="D231" s="174" t="s">
        <v>164</v>
      </c>
      <c r="E231" s="268">
        <v>4205</v>
      </c>
      <c r="F231" s="270">
        <v>0.65847165674913877</v>
      </c>
      <c r="G231" s="271">
        <v>4112</v>
      </c>
      <c r="H231" s="270">
        <v>0.65634477254588985</v>
      </c>
      <c r="I231" s="270">
        <v>-2.2116527942925089E-2</v>
      </c>
      <c r="J231" s="271">
        <v>4258</v>
      </c>
      <c r="K231" s="270">
        <v>0.67362759057111221</v>
      </c>
      <c r="L231" s="139">
        <v>3.5505836575875485E-2</v>
      </c>
      <c r="M231" s="136">
        <f t="shared" si="0"/>
        <v>146</v>
      </c>
      <c r="N231" s="136">
        <f t="shared" si="1"/>
        <v>53</v>
      </c>
      <c r="O231" s="202">
        <f t="shared" si="2"/>
        <v>1.2604042806183116E-2</v>
      </c>
      <c r="P231" s="299"/>
      <c r="Q231" s="299"/>
      <c r="R231" s="299"/>
      <c r="S231" s="299"/>
      <c r="T231" s="299"/>
      <c r="U231" s="299"/>
      <c r="V231" s="299"/>
      <c r="W231" s="299"/>
      <c r="X231" s="299"/>
      <c r="Y231" s="299"/>
      <c r="Z231" s="299"/>
      <c r="AA231" s="299"/>
      <c r="AB231" s="299"/>
      <c r="AC231" s="299"/>
      <c r="AD231" s="299"/>
      <c r="AE231" s="299"/>
      <c r="AF231" s="299"/>
      <c r="AG231" s="299"/>
      <c r="AH231" s="299"/>
      <c r="AI231" s="299"/>
      <c r="AJ231" s="299"/>
      <c r="AK231" s="299"/>
    </row>
    <row r="232" spans="1:37" s="184" customFormat="1" x14ac:dyDescent="0.25">
      <c r="A232" s="410"/>
      <c r="B232" s="410"/>
      <c r="C232" s="410"/>
      <c r="D232" s="174" t="s">
        <v>165</v>
      </c>
      <c r="E232" s="268">
        <v>2181</v>
      </c>
      <c r="F232" s="270">
        <v>0.34152834325086123</v>
      </c>
      <c r="G232" s="271">
        <v>2153</v>
      </c>
      <c r="H232" s="270">
        <v>0.34365522745411015</v>
      </c>
      <c r="I232" s="270">
        <v>-1.2838147638697846E-2</v>
      </c>
      <c r="J232" s="271">
        <v>2063</v>
      </c>
      <c r="K232" s="270">
        <v>0.32637240942888784</v>
      </c>
      <c r="L232" s="139">
        <v>-4.1802136553646077E-2</v>
      </c>
      <c r="M232" s="136">
        <f t="shared" si="0"/>
        <v>-90</v>
      </c>
      <c r="N232" s="136">
        <f t="shared" si="1"/>
        <v>-118</v>
      </c>
      <c r="O232" s="202">
        <f t="shared" si="2"/>
        <v>-5.4103622191655203E-2</v>
      </c>
      <c r="P232" s="299"/>
      <c r="Q232" s="299"/>
      <c r="R232" s="299"/>
      <c r="S232" s="299"/>
      <c r="T232" s="299"/>
      <c r="U232" s="299"/>
      <c r="V232" s="299"/>
      <c r="W232" s="299"/>
      <c r="X232" s="299"/>
      <c r="Y232" s="299"/>
      <c r="Z232" s="299"/>
      <c r="AA232" s="299"/>
      <c r="AB232" s="299"/>
      <c r="AC232" s="299"/>
      <c r="AD232" s="299"/>
      <c r="AE232" s="299"/>
      <c r="AF232" s="299"/>
      <c r="AG232" s="299"/>
      <c r="AH232" s="299"/>
      <c r="AI232" s="299"/>
      <c r="AJ232" s="299"/>
      <c r="AK232" s="299"/>
    </row>
    <row r="233" spans="1:37" s="184" customFormat="1" x14ac:dyDescent="0.25">
      <c r="A233" s="410"/>
      <c r="B233" s="410"/>
      <c r="C233" s="410"/>
      <c r="D233" s="174" t="s">
        <v>7</v>
      </c>
      <c r="E233" s="268">
        <v>6386</v>
      </c>
      <c r="F233" s="270">
        <v>1</v>
      </c>
      <c r="G233" s="271">
        <v>6265</v>
      </c>
      <c r="H233" s="270">
        <v>1</v>
      </c>
      <c r="I233" s="270">
        <v>-1.8947698089570936E-2</v>
      </c>
      <c r="J233" s="271">
        <v>6321</v>
      </c>
      <c r="K233" s="270">
        <v>1</v>
      </c>
      <c r="L233" s="139">
        <v>8.9385474860335188E-3</v>
      </c>
      <c r="M233" s="136">
        <f t="shared" si="0"/>
        <v>56</v>
      </c>
      <c r="N233" s="136">
        <f t="shared" si="1"/>
        <v>-65</v>
      </c>
      <c r="O233" s="202">
        <f t="shared" si="2"/>
        <v>-1.0178515502662073E-2</v>
      </c>
      <c r="P233" s="299"/>
      <c r="Q233" s="299"/>
      <c r="R233" s="299"/>
      <c r="S233" s="299"/>
      <c r="T233" s="299"/>
      <c r="U233" s="299"/>
      <c r="V233" s="299"/>
      <c r="W233" s="299"/>
      <c r="X233" s="299"/>
      <c r="Y233" s="299"/>
      <c r="Z233" s="299"/>
      <c r="AA233" s="299"/>
      <c r="AB233" s="299"/>
      <c r="AC233" s="299"/>
      <c r="AD233" s="299"/>
      <c r="AE233" s="299"/>
      <c r="AF233" s="299"/>
      <c r="AG233" s="299"/>
      <c r="AH233" s="299"/>
      <c r="AI233" s="299"/>
      <c r="AJ233" s="299"/>
      <c r="AK233" s="299"/>
    </row>
    <row r="234" spans="1:37" s="184" customFormat="1" x14ac:dyDescent="0.25">
      <c r="A234" s="410"/>
      <c r="B234" s="410"/>
      <c r="C234" s="409" t="s">
        <v>269</v>
      </c>
      <c r="D234" s="174" t="s">
        <v>164</v>
      </c>
      <c r="E234" s="268">
        <v>12283</v>
      </c>
      <c r="F234" s="270">
        <v>0.76577306733167083</v>
      </c>
      <c r="G234" s="271">
        <v>11931</v>
      </c>
      <c r="H234" s="270">
        <v>0.76914646725116043</v>
      </c>
      <c r="I234" s="270">
        <v>-2.8657494097533175E-2</v>
      </c>
      <c r="J234" s="271">
        <v>12830</v>
      </c>
      <c r="K234" s="270">
        <v>0.78394231944274717</v>
      </c>
      <c r="L234" s="139">
        <v>7.5349928757019527E-2</v>
      </c>
      <c r="M234" s="136">
        <f t="shared" si="0"/>
        <v>899</v>
      </c>
      <c r="N234" s="136">
        <f t="shared" si="1"/>
        <v>547</v>
      </c>
      <c r="O234" s="202">
        <f t="shared" si="2"/>
        <v>4.453309452088252E-2</v>
      </c>
      <c r="P234" s="299"/>
      <c r="Q234" s="299"/>
      <c r="R234" s="299"/>
      <c r="S234" s="299"/>
      <c r="T234" s="299"/>
      <c r="U234" s="299"/>
      <c r="V234" s="299"/>
      <c r="W234" s="299"/>
      <c r="X234" s="299"/>
      <c r="Y234" s="299"/>
      <c r="Z234" s="299"/>
      <c r="AA234" s="299"/>
      <c r="AB234" s="299"/>
      <c r="AC234" s="299"/>
      <c r="AD234" s="299"/>
      <c r="AE234" s="299"/>
      <c r="AF234" s="299"/>
      <c r="AG234" s="299"/>
      <c r="AH234" s="299"/>
      <c r="AI234" s="299"/>
      <c r="AJ234" s="299"/>
      <c r="AK234" s="299"/>
    </row>
    <row r="235" spans="1:37" s="184" customFormat="1" x14ac:dyDescent="0.25">
      <c r="A235" s="410"/>
      <c r="B235" s="410"/>
      <c r="C235" s="410"/>
      <c r="D235" s="174" t="s">
        <v>165</v>
      </c>
      <c r="E235" s="268">
        <v>3757</v>
      </c>
      <c r="F235" s="270">
        <v>0.23422693266832917</v>
      </c>
      <c r="G235" s="271">
        <v>3581</v>
      </c>
      <c r="H235" s="270">
        <v>0.2308535327488396</v>
      </c>
      <c r="I235" s="270">
        <v>-4.6845887676337503E-2</v>
      </c>
      <c r="J235" s="271">
        <v>3536</v>
      </c>
      <c r="K235" s="270">
        <v>0.21605768055725283</v>
      </c>
      <c r="L235" s="139">
        <v>-1.2566322256352975E-2</v>
      </c>
      <c r="M235" s="136">
        <f t="shared" si="0"/>
        <v>-45</v>
      </c>
      <c r="N235" s="136">
        <f t="shared" si="1"/>
        <v>-221</v>
      </c>
      <c r="O235" s="202">
        <f t="shared" si="2"/>
        <v>-5.8823529411764705E-2</v>
      </c>
      <c r="P235" s="299"/>
      <c r="Q235" s="299"/>
      <c r="R235" s="299"/>
      <c r="S235" s="299"/>
      <c r="T235" s="299"/>
      <c r="U235" s="299"/>
      <c r="V235" s="299"/>
      <c r="W235" s="299"/>
      <c r="X235" s="299"/>
      <c r="Y235" s="299"/>
      <c r="Z235" s="299"/>
      <c r="AA235" s="299"/>
      <c r="AB235" s="299"/>
      <c r="AC235" s="299"/>
      <c r="AD235" s="299"/>
      <c r="AE235" s="299"/>
      <c r="AF235" s="299"/>
      <c r="AG235" s="299"/>
      <c r="AH235" s="299"/>
      <c r="AI235" s="299"/>
      <c r="AJ235" s="299"/>
      <c r="AK235" s="299"/>
    </row>
    <row r="236" spans="1:37" s="184" customFormat="1" x14ac:dyDescent="0.25">
      <c r="A236" s="410"/>
      <c r="B236" s="410"/>
      <c r="C236" s="410"/>
      <c r="D236" s="174" t="s">
        <v>7</v>
      </c>
      <c r="E236" s="268">
        <v>16040</v>
      </c>
      <c r="F236" s="270">
        <v>1</v>
      </c>
      <c r="G236" s="271">
        <v>15512</v>
      </c>
      <c r="H236" s="270">
        <v>1</v>
      </c>
      <c r="I236" s="270">
        <v>-3.291770573566085E-2</v>
      </c>
      <c r="J236" s="271">
        <v>16366</v>
      </c>
      <c r="K236" s="270">
        <v>1</v>
      </c>
      <c r="L236" s="139">
        <v>5.5054151624548735E-2</v>
      </c>
      <c r="M236" s="136">
        <f t="shared" si="0"/>
        <v>854</v>
      </c>
      <c r="N236" s="136">
        <f t="shared" si="1"/>
        <v>326</v>
      </c>
      <c r="O236" s="202">
        <f t="shared" si="2"/>
        <v>2.032418952618454E-2</v>
      </c>
      <c r="P236" s="299"/>
      <c r="Q236" s="299"/>
      <c r="R236" s="299"/>
      <c r="S236" s="299"/>
      <c r="T236" s="299"/>
      <c r="U236" s="299"/>
      <c r="V236" s="299"/>
      <c r="W236" s="299"/>
      <c r="X236" s="299"/>
      <c r="Y236" s="299"/>
      <c r="Z236" s="299"/>
      <c r="AA236" s="299"/>
      <c r="AB236" s="299"/>
      <c r="AC236" s="299"/>
      <c r="AD236" s="299"/>
      <c r="AE236" s="299"/>
      <c r="AF236" s="299"/>
      <c r="AG236" s="299"/>
      <c r="AH236" s="299"/>
      <c r="AI236" s="299"/>
      <c r="AJ236" s="299"/>
      <c r="AK236" s="299"/>
    </row>
    <row r="237" spans="1:37" s="184" customFormat="1" x14ac:dyDescent="0.25">
      <c r="A237" s="410"/>
      <c r="B237" s="410"/>
      <c r="C237" s="409" t="s">
        <v>268</v>
      </c>
      <c r="D237" s="174" t="s">
        <v>164</v>
      </c>
      <c r="E237" s="268">
        <v>3845</v>
      </c>
      <c r="F237" s="270">
        <v>0.81169516571669831</v>
      </c>
      <c r="G237" s="271">
        <v>3489</v>
      </c>
      <c r="H237" s="270">
        <v>0.79295454545454547</v>
      </c>
      <c r="I237" s="270">
        <v>-9.2587776332899871E-2</v>
      </c>
      <c r="J237" s="271">
        <v>3500</v>
      </c>
      <c r="K237" s="270">
        <v>0.80812745324405444</v>
      </c>
      <c r="L237" s="139">
        <v>3.1527658354829464E-3</v>
      </c>
      <c r="M237" s="136">
        <f t="shared" si="0"/>
        <v>11</v>
      </c>
      <c r="N237" s="136">
        <f t="shared" si="1"/>
        <v>-345</v>
      </c>
      <c r="O237" s="202">
        <f t="shared" si="2"/>
        <v>-8.9726918075422629E-2</v>
      </c>
      <c r="P237" s="299"/>
      <c r="Q237" s="299"/>
      <c r="R237" s="299"/>
      <c r="S237" s="299"/>
      <c r="T237" s="299"/>
      <c r="U237" s="299"/>
      <c r="V237" s="299"/>
      <c r="W237" s="299"/>
      <c r="X237" s="299"/>
      <c r="Y237" s="299"/>
      <c r="Z237" s="299"/>
      <c r="AA237" s="299"/>
      <c r="AB237" s="299"/>
      <c r="AC237" s="299"/>
      <c r="AD237" s="299"/>
      <c r="AE237" s="299"/>
      <c r="AF237" s="299"/>
      <c r="AG237" s="299"/>
      <c r="AH237" s="299"/>
      <c r="AI237" s="299"/>
      <c r="AJ237" s="299"/>
      <c r="AK237" s="299"/>
    </row>
    <row r="238" spans="1:37" s="184" customFormat="1" x14ac:dyDescent="0.25">
      <c r="A238" s="410"/>
      <c r="B238" s="410"/>
      <c r="C238" s="410"/>
      <c r="D238" s="174" t="s">
        <v>165</v>
      </c>
      <c r="E238" s="268">
        <v>892</v>
      </c>
      <c r="F238" s="270">
        <v>0.18830483428330166</v>
      </c>
      <c r="G238" s="271">
        <v>911</v>
      </c>
      <c r="H238" s="270">
        <v>0.20704545454545453</v>
      </c>
      <c r="I238" s="270">
        <v>2.1300448430493273E-2</v>
      </c>
      <c r="J238" s="271">
        <v>831</v>
      </c>
      <c r="K238" s="270">
        <v>0.19187254675594551</v>
      </c>
      <c r="L238" s="139">
        <v>-8.7815587266739853E-2</v>
      </c>
      <c r="M238" s="136">
        <f t="shared" si="0"/>
        <v>-80</v>
      </c>
      <c r="N238" s="136">
        <f t="shared" si="1"/>
        <v>-61</v>
      </c>
      <c r="O238" s="202">
        <f t="shared" si="2"/>
        <v>-6.838565022421525E-2</v>
      </c>
      <c r="P238" s="299"/>
      <c r="Q238" s="299"/>
      <c r="R238" s="299"/>
      <c r="S238" s="299"/>
      <c r="T238" s="299"/>
      <c r="U238" s="299"/>
      <c r="V238" s="299"/>
      <c r="W238" s="299"/>
      <c r="X238" s="299"/>
      <c r="Y238" s="299"/>
      <c r="Z238" s="299"/>
      <c r="AA238" s="299"/>
      <c r="AB238" s="299"/>
      <c r="AC238" s="299"/>
      <c r="AD238" s="299"/>
      <c r="AE238" s="299"/>
      <c r="AF238" s="299"/>
      <c r="AG238" s="299"/>
      <c r="AH238" s="299"/>
      <c r="AI238" s="299"/>
      <c r="AJ238" s="299"/>
      <c r="AK238" s="299"/>
    </row>
    <row r="239" spans="1:37" s="184" customFormat="1" x14ac:dyDescent="0.25">
      <c r="A239" s="410"/>
      <c r="B239" s="410"/>
      <c r="C239" s="410"/>
      <c r="D239" s="174" t="s">
        <v>7</v>
      </c>
      <c r="E239" s="268">
        <v>4737</v>
      </c>
      <c r="F239" s="270">
        <v>1</v>
      </c>
      <c r="G239" s="271">
        <v>4400</v>
      </c>
      <c r="H239" s="270">
        <v>1</v>
      </c>
      <c r="I239" s="270">
        <v>-7.1142073042009715E-2</v>
      </c>
      <c r="J239" s="271">
        <v>4331</v>
      </c>
      <c r="K239" s="270">
        <v>1</v>
      </c>
      <c r="L239" s="139">
        <v>-1.5681818181818182E-2</v>
      </c>
      <c r="M239" s="136">
        <f t="shared" si="0"/>
        <v>-69</v>
      </c>
      <c r="N239" s="136">
        <f t="shared" si="1"/>
        <v>-406</v>
      </c>
      <c r="O239" s="202">
        <f t="shared" si="2"/>
        <v>-8.570825416930547E-2</v>
      </c>
      <c r="P239" s="299"/>
      <c r="Q239" s="299"/>
      <c r="R239" s="299"/>
      <c r="S239" s="299"/>
      <c r="T239" s="299"/>
      <c r="U239" s="299"/>
      <c r="V239" s="299"/>
      <c r="W239" s="299"/>
      <c r="X239" s="299"/>
      <c r="Y239" s="299"/>
      <c r="Z239" s="299"/>
      <c r="AA239" s="299"/>
      <c r="AB239" s="299"/>
      <c r="AC239" s="299"/>
      <c r="AD239" s="299"/>
      <c r="AE239" s="299"/>
      <c r="AF239" s="299"/>
      <c r="AG239" s="299"/>
      <c r="AH239" s="299"/>
      <c r="AI239" s="299"/>
      <c r="AJ239" s="299"/>
      <c r="AK239" s="299"/>
    </row>
    <row r="240" spans="1:37" s="184" customFormat="1" x14ac:dyDescent="0.25">
      <c r="A240" s="410"/>
      <c r="B240" s="410"/>
      <c r="C240" s="411" t="s">
        <v>7</v>
      </c>
      <c r="D240" s="412"/>
      <c r="E240" s="268">
        <v>30789</v>
      </c>
      <c r="F240" s="270">
        <v>1</v>
      </c>
      <c r="G240" s="271">
        <v>29447</v>
      </c>
      <c r="H240" s="270">
        <v>1</v>
      </c>
      <c r="I240" s="270">
        <v>-4.3586995355484104E-2</v>
      </c>
      <c r="J240" s="271">
        <v>30566</v>
      </c>
      <c r="K240" s="270">
        <v>1</v>
      </c>
      <c r="L240" s="139">
        <v>3.800047543043434E-2</v>
      </c>
      <c r="M240" s="136">
        <f t="shared" si="0"/>
        <v>1119</v>
      </c>
      <c r="N240" s="136">
        <f t="shared" si="1"/>
        <v>-223</v>
      </c>
      <c r="O240" s="202">
        <f t="shared" si="2"/>
        <v>-7.2428464711422908E-3</v>
      </c>
      <c r="P240" s="299"/>
      <c r="Q240" s="299"/>
      <c r="R240" s="299"/>
      <c r="S240" s="299"/>
      <c r="T240" s="299"/>
      <c r="U240" s="299"/>
      <c r="V240" s="299"/>
      <c r="W240" s="299"/>
      <c r="X240" s="299"/>
      <c r="Y240" s="299"/>
      <c r="Z240" s="299"/>
      <c r="AA240" s="299"/>
      <c r="AB240" s="299"/>
      <c r="AC240" s="299"/>
      <c r="AD240" s="299"/>
      <c r="AE240" s="299"/>
      <c r="AF240" s="299"/>
      <c r="AG240" s="299"/>
      <c r="AH240" s="299"/>
      <c r="AI240" s="299"/>
      <c r="AJ240" s="299"/>
      <c r="AK240" s="299"/>
    </row>
    <row r="241" spans="1:37" s="184" customFormat="1" x14ac:dyDescent="0.25">
      <c r="A241" s="410"/>
      <c r="B241" s="409" t="s">
        <v>266</v>
      </c>
      <c r="C241" s="409" t="s">
        <v>265</v>
      </c>
      <c r="D241" s="174" t="s">
        <v>164</v>
      </c>
      <c r="E241" s="268">
        <v>815</v>
      </c>
      <c r="F241" s="270">
        <v>0.48196333530455354</v>
      </c>
      <c r="G241" s="271">
        <v>502</v>
      </c>
      <c r="H241" s="270">
        <v>0.45103324348607365</v>
      </c>
      <c r="I241" s="270">
        <v>-0.38404907975460123</v>
      </c>
      <c r="J241" s="271">
        <v>715</v>
      </c>
      <c r="K241" s="270">
        <v>0.50352112676056338</v>
      </c>
      <c r="L241" s="139">
        <v>0.42430278884462153</v>
      </c>
      <c r="M241" s="136">
        <f t="shared" si="0"/>
        <v>213</v>
      </c>
      <c r="N241" s="136">
        <f t="shared" si="1"/>
        <v>-100</v>
      </c>
      <c r="O241" s="202">
        <f t="shared" si="2"/>
        <v>-0.12269938650306748</v>
      </c>
      <c r="P241" s="299"/>
      <c r="Q241" s="299"/>
      <c r="R241" s="299"/>
      <c r="S241" s="299"/>
      <c r="T241" s="299"/>
      <c r="U241" s="299"/>
      <c r="V241" s="299"/>
      <c r="W241" s="299"/>
      <c r="X241" s="299"/>
      <c r="Y241" s="299"/>
      <c r="Z241" s="299"/>
      <c r="AA241" s="299"/>
      <c r="AB241" s="299"/>
      <c r="AC241" s="299"/>
      <c r="AD241" s="299"/>
      <c r="AE241" s="299"/>
      <c r="AF241" s="299"/>
      <c r="AG241" s="299"/>
      <c r="AH241" s="299"/>
      <c r="AI241" s="299"/>
      <c r="AJ241" s="299"/>
      <c r="AK241" s="299"/>
    </row>
    <row r="242" spans="1:37" s="184" customFormat="1" x14ac:dyDescent="0.25">
      <c r="A242" s="410"/>
      <c r="B242" s="410"/>
      <c r="C242" s="410"/>
      <c r="D242" s="174" t="s">
        <v>165</v>
      </c>
      <c r="E242" s="268">
        <v>876</v>
      </c>
      <c r="F242" s="270">
        <v>0.51803666469544651</v>
      </c>
      <c r="G242" s="271">
        <v>611</v>
      </c>
      <c r="H242" s="270">
        <v>0.54896675651392635</v>
      </c>
      <c r="I242" s="270">
        <v>-0.30251141552511418</v>
      </c>
      <c r="J242" s="271">
        <v>705</v>
      </c>
      <c r="K242" s="270">
        <v>0.49647887323943662</v>
      </c>
      <c r="L242" s="139">
        <v>0.15384615384615385</v>
      </c>
      <c r="M242" s="136">
        <f t="shared" si="0"/>
        <v>94</v>
      </c>
      <c r="N242" s="136">
        <f t="shared" si="1"/>
        <v>-171</v>
      </c>
      <c r="O242" s="202">
        <f t="shared" si="2"/>
        <v>-0.1952054794520548</v>
      </c>
      <c r="P242" s="299"/>
      <c r="Q242" s="299"/>
      <c r="R242" s="299"/>
      <c r="S242" s="299"/>
      <c r="T242" s="299"/>
      <c r="U242" s="299"/>
      <c r="V242" s="299"/>
      <c r="W242" s="299"/>
      <c r="X242" s="299"/>
      <c r="Y242" s="299"/>
      <c r="Z242" s="299"/>
      <c r="AA242" s="299"/>
      <c r="AB242" s="299"/>
      <c r="AC242" s="299"/>
      <c r="AD242" s="299"/>
      <c r="AE242" s="299"/>
      <c r="AF242" s="299"/>
      <c r="AG242" s="299"/>
      <c r="AH242" s="299"/>
      <c r="AI242" s="299"/>
      <c r="AJ242" s="299"/>
      <c r="AK242" s="299"/>
    </row>
    <row r="243" spans="1:37" s="184" customFormat="1" x14ac:dyDescent="0.25">
      <c r="A243" s="410"/>
      <c r="B243" s="410"/>
      <c r="C243" s="410"/>
      <c r="D243" s="174" t="s">
        <v>7</v>
      </c>
      <c r="E243" s="268">
        <v>1691</v>
      </c>
      <c r="F243" s="270">
        <v>1</v>
      </c>
      <c r="G243" s="271">
        <v>1113</v>
      </c>
      <c r="H243" s="270">
        <v>1</v>
      </c>
      <c r="I243" s="270">
        <v>-0.34180958013010054</v>
      </c>
      <c r="J243" s="271">
        <v>1420</v>
      </c>
      <c r="K243" s="270">
        <v>1</v>
      </c>
      <c r="L243" s="139">
        <v>0.27583108715184185</v>
      </c>
      <c r="M243" s="136">
        <f t="shared" si="0"/>
        <v>307</v>
      </c>
      <c r="N243" s="136">
        <f t="shared" si="1"/>
        <v>-271</v>
      </c>
      <c r="O243" s="202">
        <f t="shared" si="2"/>
        <v>-0.1602602010644589</v>
      </c>
      <c r="P243" s="299"/>
      <c r="Q243" s="299"/>
      <c r="R243" s="299"/>
      <c r="S243" s="299"/>
      <c r="T243" s="299"/>
      <c r="U243" s="299"/>
      <c r="V243" s="299"/>
      <c r="W243" s="299"/>
      <c r="X243" s="299"/>
      <c r="Y243" s="299"/>
      <c r="Z243" s="299"/>
      <c r="AA243" s="299"/>
      <c r="AB243" s="299"/>
      <c r="AC243" s="299"/>
      <c r="AD243" s="299"/>
      <c r="AE243" s="299"/>
      <c r="AF243" s="299"/>
      <c r="AG243" s="299"/>
      <c r="AH243" s="299"/>
      <c r="AI243" s="299"/>
      <c r="AJ243" s="299"/>
      <c r="AK243" s="299"/>
    </row>
    <row r="244" spans="1:37" s="184" customFormat="1" x14ac:dyDescent="0.25">
      <c r="A244" s="410"/>
      <c r="B244" s="410"/>
      <c r="C244" s="409" t="s">
        <v>270</v>
      </c>
      <c r="D244" s="174" t="s">
        <v>164</v>
      </c>
      <c r="E244" s="268">
        <v>1601</v>
      </c>
      <c r="F244" s="270">
        <v>0.51545396007726985</v>
      </c>
      <c r="G244" s="271">
        <v>1422</v>
      </c>
      <c r="H244" s="270">
        <v>0.52472324723247232</v>
      </c>
      <c r="I244" s="270">
        <v>-0.11180512179887571</v>
      </c>
      <c r="J244" s="271">
        <v>1504</v>
      </c>
      <c r="K244" s="270">
        <v>0.51737186102511179</v>
      </c>
      <c r="L244" s="139">
        <v>5.7665260196905765E-2</v>
      </c>
      <c r="M244" s="136">
        <f t="shared" si="0"/>
        <v>82</v>
      </c>
      <c r="N244" s="136">
        <f t="shared" si="1"/>
        <v>-97</v>
      </c>
      <c r="O244" s="202">
        <f t="shared" si="2"/>
        <v>-6.0587133041848845E-2</v>
      </c>
      <c r="P244" s="299"/>
      <c r="Q244" s="299"/>
      <c r="R244" s="299"/>
      <c r="S244" s="299"/>
      <c r="T244" s="299"/>
      <c r="U244" s="299"/>
      <c r="V244" s="299"/>
      <c r="W244" s="299"/>
      <c r="X244" s="299"/>
      <c r="Y244" s="299"/>
      <c r="Z244" s="299"/>
      <c r="AA244" s="299"/>
      <c r="AB244" s="299"/>
      <c r="AC244" s="299"/>
      <c r="AD244" s="299"/>
      <c r="AE244" s="299"/>
      <c r="AF244" s="299"/>
      <c r="AG244" s="299"/>
      <c r="AH244" s="299"/>
      <c r="AI244" s="299"/>
      <c r="AJ244" s="299"/>
      <c r="AK244" s="299"/>
    </row>
    <row r="245" spans="1:37" s="184" customFormat="1" x14ac:dyDescent="0.25">
      <c r="A245" s="410"/>
      <c r="B245" s="410"/>
      <c r="C245" s="410"/>
      <c r="D245" s="174" t="s">
        <v>165</v>
      </c>
      <c r="E245" s="268">
        <v>1505</v>
      </c>
      <c r="F245" s="270">
        <v>0.48454603992273021</v>
      </c>
      <c r="G245" s="271">
        <v>1288</v>
      </c>
      <c r="H245" s="270">
        <v>0.47527675276752768</v>
      </c>
      <c r="I245" s="270">
        <v>-0.14418604651162792</v>
      </c>
      <c r="J245" s="271">
        <v>1403</v>
      </c>
      <c r="K245" s="270">
        <v>0.48262813897488821</v>
      </c>
      <c r="L245" s="139">
        <v>8.9285714285714288E-2</v>
      </c>
      <c r="M245" s="136">
        <f t="shared" si="0"/>
        <v>115</v>
      </c>
      <c r="N245" s="136">
        <f t="shared" si="1"/>
        <v>-102</v>
      </c>
      <c r="O245" s="202">
        <f t="shared" si="2"/>
        <v>-6.7774086378737539E-2</v>
      </c>
      <c r="P245" s="299"/>
      <c r="Q245" s="299"/>
      <c r="R245" s="299"/>
      <c r="S245" s="299"/>
      <c r="T245" s="299"/>
      <c r="U245" s="299"/>
      <c r="V245" s="299"/>
      <c r="W245" s="299"/>
      <c r="X245" s="299"/>
      <c r="Y245" s="299"/>
      <c r="Z245" s="299"/>
      <c r="AA245" s="299"/>
      <c r="AB245" s="299"/>
      <c r="AC245" s="299"/>
      <c r="AD245" s="299"/>
      <c r="AE245" s="299"/>
      <c r="AF245" s="299"/>
      <c r="AG245" s="299"/>
      <c r="AH245" s="299"/>
      <c r="AI245" s="299"/>
      <c r="AJ245" s="299"/>
      <c r="AK245" s="299"/>
    </row>
    <row r="246" spans="1:37" s="184" customFormat="1" x14ac:dyDescent="0.25">
      <c r="A246" s="410"/>
      <c r="B246" s="410"/>
      <c r="C246" s="410"/>
      <c r="D246" s="174" t="s">
        <v>7</v>
      </c>
      <c r="E246" s="268">
        <v>3106</v>
      </c>
      <c r="F246" s="270">
        <v>1</v>
      </c>
      <c r="G246" s="271">
        <v>2710</v>
      </c>
      <c r="H246" s="270">
        <v>1</v>
      </c>
      <c r="I246" s="270">
        <v>-0.12749517063747584</v>
      </c>
      <c r="J246" s="271">
        <v>2907</v>
      </c>
      <c r="K246" s="270">
        <v>1</v>
      </c>
      <c r="L246" s="139">
        <v>7.2693726937269373E-2</v>
      </c>
      <c r="M246" s="136">
        <f t="shared" si="0"/>
        <v>197</v>
      </c>
      <c r="N246" s="136">
        <f t="shared" si="1"/>
        <v>-199</v>
      </c>
      <c r="O246" s="202">
        <f t="shared" si="2"/>
        <v>-6.4069542820347714E-2</v>
      </c>
      <c r="P246" s="299"/>
      <c r="Q246" s="299"/>
      <c r="R246" s="299"/>
      <c r="S246" s="299"/>
      <c r="T246" s="299"/>
      <c r="U246" s="299"/>
      <c r="V246" s="299"/>
      <c r="W246" s="299"/>
      <c r="X246" s="299"/>
      <c r="Y246" s="299"/>
      <c r="Z246" s="299"/>
      <c r="AA246" s="299"/>
      <c r="AB246" s="299"/>
      <c r="AC246" s="299"/>
      <c r="AD246" s="299"/>
      <c r="AE246" s="299"/>
      <c r="AF246" s="299"/>
      <c r="AG246" s="299"/>
      <c r="AH246" s="299"/>
      <c r="AI246" s="299"/>
      <c r="AJ246" s="299"/>
      <c r="AK246" s="299"/>
    </row>
    <row r="247" spans="1:37" s="184" customFormat="1" x14ac:dyDescent="0.25">
      <c r="A247" s="410"/>
      <c r="B247" s="410"/>
      <c r="C247" s="409" t="s">
        <v>269</v>
      </c>
      <c r="D247" s="174" t="s">
        <v>164</v>
      </c>
      <c r="E247" s="268">
        <v>4170</v>
      </c>
      <c r="F247" s="270">
        <v>0.62434496182063182</v>
      </c>
      <c r="G247" s="271">
        <v>3756</v>
      </c>
      <c r="H247" s="270">
        <v>0.60688317983519147</v>
      </c>
      <c r="I247" s="270">
        <v>-9.9280575539568344E-2</v>
      </c>
      <c r="J247" s="271">
        <v>4501</v>
      </c>
      <c r="K247" s="270">
        <v>0.63145342312008979</v>
      </c>
      <c r="L247" s="139">
        <v>0.19834930777422791</v>
      </c>
      <c r="M247" s="136">
        <f t="shared" si="0"/>
        <v>745</v>
      </c>
      <c r="N247" s="136">
        <f t="shared" si="1"/>
        <v>331</v>
      </c>
      <c r="O247" s="202">
        <f t="shared" si="2"/>
        <v>7.9376498800959233E-2</v>
      </c>
      <c r="P247" s="299"/>
      <c r="Q247" s="299"/>
      <c r="R247" s="299"/>
      <c r="S247" s="299"/>
      <c r="T247" s="299"/>
      <c r="U247" s="299"/>
      <c r="V247" s="299"/>
      <c r="W247" s="299"/>
      <c r="X247" s="299"/>
      <c r="Y247" s="299"/>
      <c r="Z247" s="299"/>
      <c r="AA247" s="299"/>
      <c r="AB247" s="299"/>
      <c r="AC247" s="299"/>
      <c r="AD247" s="299"/>
      <c r="AE247" s="299"/>
      <c r="AF247" s="299"/>
      <c r="AG247" s="299"/>
      <c r="AH247" s="299"/>
      <c r="AI247" s="299"/>
      <c r="AJ247" s="299"/>
      <c r="AK247" s="299"/>
    </row>
    <row r="248" spans="1:37" s="184" customFormat="1" x14ac:dyDescent="0.25">
      <c r="A248" s="410"/>
      <c r="B248" s="410"/>
      <c r="C248" s="410"/>
      <c r="D248" s="174" t="s">
        <v>165</v>
      </c>
      <c r="E248" s="268">
        <v>2509</v>
      </c>
      <c r="F248" s="270">
        <v>0.37565503817936818</v>
      </c>
      <c r="G248" s="271">
        <v>2433</v>
      </c>
      <c r="H248" s="270">
        <v>0.39311682016480853</v>
      </c>
      <c r="I248" s="270">
        <v>-3.0290952570745319E-2</v>
      </c>
      <c r="J248" s="271">
        <v>2627</v>
      </c>
      <c r="K248" s="270">
        <v>0.36854657687991021</v>
      </c>
      <c r="L248" s="139">
        <v>7.9736950267159878E-2</v>
      </c>
      <c r="M248" s="136">
        <f t="shared" si="0"/>
        <v>194</v>
      </c>
      <c r="N248" s="136">
        <f t="shared" si="1"/>
        <v>118</v>
      </c>
      <c r="O248" s="202">
        <f t="shared" si="2"/>
        <v>4.7030689517736153E-2</v>
      </c>
      <c r="P248" s="299"/>
      <c r="Q248" s="299"/>
      <c r="R248" s="299"/>
      <c r="S248" s="299"/>
      <c r="T248" s="299"/>
      <c r="U248" s="299"/>
      <c r="V248" s="299"/>
      <c r="W248" s="299"/>
      <c r="X248" s="299"/>
      <c r="Y248" s="299"/>
      <c r="Z248" s="299"/>
      <c r="AA248" s="299"/>
      <c r="AB248" s="299"/>
      <c r="AC248" s="299"/>
      <c r="AD248" s="299"/>
      <c r="AE248" s="299"/>
      <c r="AF248" s="299"/>
      <c r="AG248" s="299"/>
      <c r="AH248" s="299"/>
      <c r="AI248" s="299"/>
      <c r="AJ248" s="299"/>
      <c r="AK248" s="299"/>
    </row>
    <row r="249" spans="1:37" s="184" customFormat="1" x14ac:dyDescent="0.25">
      <c r="A249" s="410"/>
      <c r="B249" s="410"/>
      <c r="C249" s="410"/>
      <c r="D249" s="174" t="s">
        <v>7</v>
      </c>
      <c r="E249" s="268">
        <v>6679</v>
      </c>
      <c r="F249" s="270">
        <v>1</v>
      </c>
      <c r="G249" s="271">
        <v>6189</v>
      </c>
      <c r="H249" s="270">
        <v>1</v>
      </c>
      <c r="I249" s="270">
        <v>-7.3364276089234917E-2</v>
      </c>
      <c r="J249" s="271">
        <v>7128</v>
      </c>
      <c r="K249" s="270">
        <v>1</v>
      </c>
      <c r="L249" s="139">
        <v>0.15172079495879787</v>
      </c>
      <c r="M249" s="136">
        <f t="shared" si="0"/>
        <v>939</v>
      </c>
      <c r="N249" s="136">
        <f t="shared" si="1"/>
        <v>449</v>
      </c>
      <c r="O249" s="202">
        <f t="shared" si="2"/>
        <v>6.7225632579727509E-2</v>
      </c>
      <c r="P249" s="299"/>
      <c r="Q249" s="299"/>
      <c r="R249" s="299"/>
      <c r="S249" s="299"/>
      <c r="T249" s="299"/>
      <c r="U249" s="299"/>
      <c r="V249" s="299"/>
      <c r="W249" s="299"/>
      <c r="X249" s="299"/>
      <c r="Y249" s="299"/>
      <c r="Z249" s="299"/>
      <c r="AA249" s="299"/>
      <c r="AB249" s="299"/>
      <c r="AC249" s="299"/>
      <c r="AD249" s="299"/>
      <c r="AE249" s="299"/>
      <c r="AF249" s="299"/>
      <c r="AG249" s="299"/>
      <c r="AH249" s="299"/>
      <c r="AI249" s="299"/>
      <c r="AJ249" s="299"/>
      <c r="AK249" s="299"/>
    </row>
    <row r="250" spans="1:37" s="184" customFormat="1" x14ac:dyDescent="0.25">
      <c r="A250" s="410"/>
      <c r="B250" s="410"/>
      <c r="C250" s="409" t="s">
        <v>268</v>
      </c>
      <c r="D250" s="174" t="s">
        <v>164</v>
      </c>
      <c r="E250" s="268">
        <v>1294</v>
      </c>
      <c r="F250" s="270">
        <v>0.6571863890299644</v>
      </c>
      <c r="G250" s="271">
        <v>1122</v>
      </c>
      <c r="H250" s="270">
        <v>0.62367982212340189</v>
      </c>
      <c r="I250" s="270">
        <v>-0.13292117465224113</v>
      </c>
      <c r="J250" s="271">
        <v>1183</v>
      </c>
      <c r="K250" s="270">
        <v>0.56199524940617573</v>
      </c>
      <c r="L250" s="139">
        <v>5.4367201426024955E-2</v>
      </c>
      <c r="M250" s="136">
        <f t="shared" si="0"/>
        <v>61</v>
      </c>
      <c r="N250" s="136">
        <f t="shared" si="1"/>
        <v>-111</v>
      </c>
      <c r="O250" s="202">
        <f t="shared" si="2"/>
        <v>-8.5780525502318392E-2</v>
      </c>
      <c r="P250" s="299"/>
      <c r="Q250" s="299"/>
      <c r="R250" s="299"/>
      <c r="S250" s="299"/>
      <c r="T250" s="299"/>
      <c r="U250" s="299"/>
      <c r="V250" s="299"/>
      <c r="W250" s="299"/>
      <c r="X250" s="299"/>
      <c r="Y250" s="299"/>
      <c r="Z250" s="299"/>
      <c r="AA250" s="299"/>
      <c r="AB250" s="299"/>
      <c r="AC250" s="299"/>
      <c r="AD250" s="299"/>
      <c r="AE250" s="299"/>
      <c r="AF250" s="299"/>
      <c r="AG250" s="299"/>
      <c r="AH250" s="299"/>
      <c r="AI250" s="299"/>
      <c r="AJ250" s="299"/>
      <c r="AK250" s="299"/>
    </row>
    <row r="251" spans="1:37" s="184" customFormat="1" x14ac:dyDescent="0.25">
      <c r="A251" s="410"/>
      <c r="B251" s="410"/>
      <c r="C251" s="410"/>
      <c r="D251" s="174" t="s">
        <v>165</v>
      </c>
      <c r="E251" s="268">
        <v>675</v>
      </c>
      <c r="F251" s="270">
        <v>0.34281361097003554</v>
      </c>
      <c r="G251" s="271">
        <v>677</v>
      </c>
      <c r="H251" s="270">
        <v>0.37632017787659811</v>
      </c>
      <c r="I251" s="270">
        <v>2.9629629629629628E-3</v>
      </c>
      <c r="J251" s="271">
        <v>922</v>
      </c>
      <c r="K251" s="270">
        <v>0.43800475059382421</v>
      </c>
      <c r="L251" s="139">
        <v>0.36189069423929099</v>
      </c>
      <c r="M251" s="136">
        <f t="shared" si="0"/>
        <v>245</v>
      </c>
      <c r="N251" s="136">
        <f t="shared" si="1"/>
        <v>247</v>
      </c>
      <c r="O251" s="202">
        <f t="shared" si="2"/>
        <v>0.36592592592592593</v>
      </c>
      <c r="P251" s="299"/>
      <c r="Q251" s="299"/>
      <c r="R251" s="299"/>
      <c r="S251" s="299"/>
      <c r="T251" s="299"/>
      <c r="U251" s="299"/>
      <c r="V251" s="299"/>
      <c r="W251" s="299"/>
      <c r="X251" s="299"/>
      <c r="Y251" s="299"/>
      <c r="Z251" s="299"/>
      <c r="AA251" s="299"/>
      <c r="AB251" s="299"/>
      <c r="AC251" s="299"/>
      <c r="AD251" s="299"/>
      <c r="AE251" s="299"/>
      <c r="AF251" s="299"/>
      <c r="AG251" s="299"/>
      <c r="AH251" s="299"/>
      <c r="AI251" s="299"/>
      <c r="AJ251" s="299"/>
      <c r="AK251" s="299"/>
    </row>
    <row r="252" spans="1:37" s="184" customFormat="1" x14ac:dyDescent="0.25">
      <c r="A252" s="410"/>
      <c r="B252" s="410"/>
      <c r="C252" s="410"/>
      <c r="D252" s="174" t="s">
        <v>7</v>
      </c>
      <c r="E252" s="268">
        <v>1969</v>
      </c>
      <c r="F252" s="270">
        <v>1</v>
      </c>
      <c r="G252" s="271">
        <v>1799</v>
      </c>
      <c r="H252" s="270">
        <v>1</v>
      </c>
      <c r="I252" s="270">
        <v>-8.6338242762823772E-2</v>
      </c>
      <c r="J252" s="271">
        <v>2105</v>
      </c>
      <c r="K252" s="270">
        <v>1</v>
      </c>
      <c r="L252" s="139">
        <v>0.17009449694274598</v>
      </c>
      <c r="M252" s="136">
        <f t="shared" si="0"/>
        <v>306</v>
      </c>
      <c r="N252" s="136">
        <f t="shared" si="1"/>
        <v>136</v>
      </c>
      <c r="O252" s="202">
        <f t="shared" si="2"/>
        <v>6.9070594210259018E-2</v>
      </c>
      <c r="P252" s="299"/>
      <c r="Q252" s="299"/>
      <c r="R252" s="299"/>
      <c r="S252" s="299"/>
      <c r="T252" s="299"/>
      <c r="U252" s="299"/>
      <c r="V252" s="299"/>
      <c r="W252" s="299"/>
      <c r="X252" s="299"/>
      <c r="Y252" s="299"/>
      <c r="Z252" s="299"/>
      <c r="AA252" s="299"/>
      <c r="AB252" s="299"/>
      <c r="AC252" s="299"/>
      <c r="AD252" s="299"/>
      <c r="AE252" s="299"/>
      <c r="AF252" s="299"/>
      <c r="AG252" s="299"/>
      <c r="AH252" s="299"/>
      <c r="AI252" s="299"/>
      <c r="AJ252" s="299"/>
      <c r="AK252" s="299"/>
    </row>
    <row r="253" spans="1:37" s="184" customFormat="1" x14ac:dyDescent="0.25">
      <c r="A253" s="410"/>
      <c r="B253" s="410"/>
      <c r="C253" s="411" t="s">
        <v>7</v>
      </c>
      <c r="D253" s="412"/>
      <c r="E253" s="268">
        <v>13445</v>
      </c>
      <c r="F253" s="270">
        <v>1</v>
      </c>
      <c r="G253" s="271">
        <v>11811</v>
      </c>
      <c r="H253" s="270">
        <v>1</v>
      </c>
      <c r="I253" s="270">
        <v>-0.1215321680922276</v>
      </c>
      <c r="J253" s="271">
        <v>13560</v>
      </c>
      <c r="K253" s="270">
        <v>1</v>
      </c>
      <c r="L253" s="139">
        <v>0.14808229616459234</v>
      </c>
      <c r="M253" s="136">
        <f t="shared" si="0"/>
        <v>1749</v>
      </c>
      <c r="N253" s="136">
        <f t="shared" si="1"/>
        <v>115</v>
      </c>
      <c r="O253" s="202">
        <f t="shared" si="2"/>
        <v>8.5533655634064711E-3</v>
      </c>
      <c r="P253" s="299"/>
      <c r="Q253" s="299"/>
      <c r="R253" s="299"/>
      <c r="S253" s="299"/>
      <c r="T253" s="299"/>
      <c r="U253" s="299"/>
      <c r="V253" s="299"/>
      <c r="W253" s="299"/>
      <c r="X253" s="299"/>
      <c r="Y253" s="299"/>
      <c r="Z253" s="299"/>
      <c r="AA253" s="299"/>
      <c r="AB253" s="299"/>
      <c r="AC253" s="299"/>
      <c r="AD253" s="299"/>
      <c r="AE253" s="299"/>
      <c r="AF253" s="299"/>
      <c r="AG253" s="299"/>
      <c r="AH253" s="299"/>
      <c r="AI253" s="299"/>
      <c r="AJ253" s="299"/>
      <c r="AK253" s="299"/>
    </row>
    <row r="254" spans="1:37" s="184" customFormat="1" x14ac:dyDescent="0.25">
      <c r="A254" s="410"/>
      <c r="B254" s="411" t="s">
        <v>7</v>
      </c>
      <c r="C254" s="412"/>
      <c r="D254" s="412"/>
      <c r="E254" s="268">
        <v>44234</v>
      </c>
      <c r="F254" s="270">
        <v>1</v>
      </c>
      <c r="G254" s="271">
        <v>41258</v>
      </c>
      <c r="H254" s="270">
        <v>1</v>
      </c>
      <c r="I254" s="270">
        <v>-6.7278564000542565E-2</v>
      </c>
      <c r="J254" s="271">
        <v>44126</v>
      </c>
      <c r="K254" s="270">
        <v>1</v>
      </c>
      <c r="L254" s="139">
        <v>6.9513791264724414E-2</v>
      </c>
      <c r="M254" s="136">
        <f t="shared" si="0"/>
        <v>2868</v>
      </c>
      <c r="N254" s="136">
        <f t="shared" si="1"/>
        <v>-108</v>
      </c>
      <c r="O254" s="202">
        <f t="shared" si="2"/>
        <v>-2.4415607903422705E-3</v>
      </c>
      <c r="P254" s="299"/>
      <c r="Q254" s="299"/>
      <c r="R254" s="299"/>
      <c r="S254" s="299"/>
      <c r="T254" s="299"/>
      <c r="U254" s="299"/>
      <c r="V254" s="299"/>
      <c r="W254" s="299"/>
      <c r="X254" s="299"/>
      <c r="Y254" s="299"/>
      <c r="Z254" s="299"/>
      <c r="AA254" s="299"/>
      <c r="AB254" s="299"/>
      <c r="AC254" s="299"/>
      <c r="AD254" s="299"/>
      <c r="AE254" s="299"/>
      <c r="AF254" s="299"/>
      <c r="AG254" s="299"/>
      <c r="AH254" s="299"/>
      <c r="AI254" s="299"/>
      <c r="AJ254" s="299"/>
      <c r="AK254" s="299"/>
    </row>
    <row r="255" spans="1:37" s="184" customFormat="1" x14ac:dyDescent="0.25">
      <c r="A255" s="413" t="s">
        <v>269</v>
      </c>
      <c r="B255" s="420" t="s">
        <v>164</v>
      </c>
      <c r="C255" s="420" t="s">
        <v>265</v>
      </c>
      <c r="D255" s="305" t="s">
        <v>164</v>
      </c>
      <c r="E255" s="306">
        <v>2941</v>
      </c>
      <c r="F255" s="307">
        <v>0.63125134148959006</v>
      </c>
      <c r="G255" s="308">
        <v>2386</v>
      </c>
      <c r="H255" s="307">
        <v>0.58437423463139848</v>
      </c>
      <c r="I255" s="307">
        <v>-0.18871132267936075</v>
      </c>
      <c r="J255" s="308">
        <v>2886</v>
      </c>
      <c r="K255" s="307">
        <v>0.63512323943661975</v>
      </c>
      <c r="L255" s="334">
        <v>0.20955574182732606</v>
      </c>
      <c r="M255" s="309">
        <f t="shared" si="0"/>
        <v>500</v>
      </c>
      <c r="N255" s="309">
        <f t="shared" si="1"/>
        <v>-55</v>
      </c>
      <c r="O255" s="310">
        <f t="shared" si="2"/>
        <v>-1.8701122067324039E-2</v>
      </c>
      <c r="P255" s="299"/>
      <c r="Q255" s="299"/>
      <c r="R255" s="299"/>
      <c r="S255" s="299"/>
      <c r="T255" s="299"/>
      <c r="U255" s="299"/>
      <c r="V255" s="299"/>
      <c r="W255" s="299"/>
      <c r="X255" s="299"/>
      <c r="Y255" s="299"/>
      <c r="Z255" s="299"/>
      <c r="AA255" s="299"/>
      <c r="AB255" s="299"/>
      <c r="AC255" s="299"/>
      <c r="AD255" s="299"/>
      <c r="AE255" s="299"/>
      <c r="AF255" s="299"/>
      <c r="AG255" s="299"/>
      <c r="AH255" s="299"/>
      <c r="AI255" s="299"/>
      <c r="AJ255" s="299"/>
      <c r="AK255" s="299"/>
    </row>
    <row r="256" spans="1:37" s="184" customFormat="1" x14ac:dyDescent="0.25">
      <c r="A256" s="414"/>
      <c r="B256" s="417"/>
      <c r="C256" s="417"/>
      <c r="D256" s="159" t="s">
        <v>165</v>
      </c>
      <c r="E256" s="268">
        <v>1718</v>
      </c>
      <c r="F256" s="270">
        <v>0.36874865851040994</v>
      </c>
      <c r="G256" s="271">
        <v>1697</v>
      </c>
      <c r="H256" s="270">
        <v>0.41562576536860152</v>
      </c>
      <c r="I256" s="270">
        <v>-1.2223515715948778E-2</v>
      </c>
      <c r="J256" s="271">
        <v>1658</v>
      </c>
      <c r="K256" s="270">
        <v>0.36487676056338031</v>
      </c>
      <c r="L256" s="139">
        <v>-2.2981732469063054E-2</v>
      </c>
      <c r="M256" s="136">
        <f t="shared" si="0"/>
        <v>-39</v>
      </c>
      <c r="N256" s="136">
        <f t="shared" si="1"/>
        <v>-60</v>
      </c>
      <c r="O256" s="202">
        <f t="shared" si="2"/>
        <v>-3.4924330616996506E-2</v>
      </c>
      <c r="P256" s="299"/>
      <c r="Q256" s="299"/>
      <c r="R256" s="299"/>
      <c r="S256" s="299"/>
      <c r="T256" s="299"/>
      <c r="U256" s="299"/>
      <c r="V256" s="299"/>
      <c r="W256" s="299"/>
      <c r="X256" s="299"/>
      <c r="Y256" s="299"/>
      <c r="Z256" s="299"/>
      <c r="AA256" s="299"/>
      <c r="AB256" s="299"/>
      <c r="AC256" s="299"/>
      <c r="AD256" s="299"/>
      <c r="AE256" s="299"/>
      <c r="AF256" s="299"/>
      <c r="AG256" s="299"/>
      <c r="AH256" s="299"/>
      <c r="AI256" s="299"/>
      <c r="AJ256" s="299"/>
      <c r="AK256" s="299"/>
    </row>
    <row r="257" spans="1:37" s="184" customFormat="1" x14ac:dyDescent="0.25">
      <c r="A257" s="414"/>
      <c r="B257" s="417"/>
      <c r="C257" s="417"/>
      <c r="D257" s="159" t="s">
        <v>7</v>
      </c>
      <c r="E257" s="268">
        <v>4659</v>
      </c>
      <c r="F257" s="270">
        <v>1</v>
      </c>
      <c r="G257" s="271">
        <v>4083</v>
      </c>
      <c r="H257" s="270">
        <v>1</v>
      </c>
      <c r="I257" s="270">
        <v>-0.12363168061815841</v>
      </c>
      <c r="J257" s="271">
        <v>4544</v>
      </c>
      <c r="K257" s="270">
        <v>1</v>
      </c>
      <c r="L257" s="139">
        <v>0.11290717609600784</v>
      </c>
      <c r="M257" s="136">
        <f t="shared" si="0"/>
        <v>461</v>
      </c>
      <c r="N257" s="136">
        <f t="shared" si="1"/>
        <v>-115</v>
      </c>
      <c r="O257" s="202">
        <f t="shared" si="2"/>
        <v>-2.4683408456750374E-2</v>
      </c>
      <c r="P257" s="299"/>
      <c r="Q257" s="299"/>
      <c r="R257" s="299"/>
      <c r="S257" s="299"/>
      <c r="T257" s="299"/>
      <c r="U257" s="299"/>
      <c r="V257" s="299"/>
      <c r="W257" s="299"/>
      <c r="X257" s="299"/>
      <c r="Y257" s="299"/>
      <c r="Z257" s="299"/>
      <c r="AA257" s="299"/>
      <c r="AB257" s="299"/>
      <c r="AC257" s="299"/>
      <c r="AD257" s="299"/>
      <c r="AE257" s="299"/>
      <c r="AF257" s="299"/>
      <c r="AG257" s="299"/>
      <c r="AH257" s="299"/>
      <c r="AI257" s="299"/>
      <c r="AJ257" s="299"/>
      <c r="AK257" s="299"/>
    </row>
    <row r="258" spans="1:37" s="184" customFormat="1" x14ac:dyDescent="0.25">
      <c r="A258" s="414"/>
      <c r="B258" s="417"/>
      <c r="C258" s="416" t="s">
        <v>270</v>
      </c>
      <c r="D258" s="159" t="s">
        <v>164</v>
      </c>
      <c r="E258" s="268">
        <v>9105</v>
      </c>
      <c r="F258" s="270">
        <v>0.66688639859371568</v>
      </c>
      <c r="G258" s="271">
        <v>7877</v>
      </c>
      <c r="H258" s="270">
        <v>0.64831275720164605</v>
      </c>
      <c r="I258" s="270">
        <v>-0.13487095002745744</v>
      </c>
      <c r="J258" s="271">
        <v>8538</v>
      </c>
      <c r="K258" s="270">
        <v>0.66744840525328331</v>
      </c>
      <c r="L258" s="139">
        <v>8.3915196140662687E-2</v>
      </c>
      <c r="M258" s="136">
        <f t="shared" si="0"/>
        <v>661</v>
      </c>
      <c r="N258" s="136">
        <f t="shared" si="1"/>
        <v>-567</v>
      </c>
      <c r="O258" s="202">
        <f t="shared" si="2"/>
        <v>-6.2273476112026362E-2</v>
      </c>
      <c r="P258" s="299"/>
      <c r="Q258" s="299"/>
      <c r="R258" s="299"/>
      <c r="S258" s="299"/>
      <c r="T258" s="299"/>
      <c r="U258" s="299"/>
      <c r="V258" s="299"/>
      <c r="W258" s="299"/>
      <c r="X258" s="299"/>
      <c r="Y258" s="299"/>
      <c r="Z258" s="299"/>
      <c r="AA258" s="299"/>
      <c r="AB258" s="299"/>
      <c r="AC258" s="299"/>
      <c r="AD258" s="299"/>
      <c r="AE258" s="299"/>
      <c r="AF258" s="299"/>
      <c r="AG258" s="299"/>
      <c r="AH258" s="299"/>
      <c r="AI258" s="299"/>
      <c r="AJ258" s="299"/>
      <c r="AK258" s="299"/>
    </row>
    <row r="259" spans="1:37" s="184" customFormat="1" x14ac:dyDescent="0.25">
      <c r="A259" s="414"/>
      <c r="B259" s="417"/>
      <c r="C259" s="417"/>
      <c r="D259" s="159" t="s">
        <v>165</v>
      </c>
      <c r="E259" s="268">
        <v>4548</v>
      </c>
      <c r="F259" s="270">
        <v>0.33311360140628432</v>
      </c>
      <c r="G259" s="271">
        <v>4273</v>
      </c>
      <c r="H259" s="270">
        <v>0.35168724279835389</v>
      </c>
      <c r="I259" s="270">
        <v>-6.0466138962181178E-2</v>
      </c>
      <c r="J259" s="271">
        <v>4254</v>
      </c>
      <c r="K259" s="270">
        <v>0.33255159474671669</v>
      </c>
      <c r="L259" s="139">
        <v>-4.4465246899134097E-3</v>
      </c>
      <c r="M259" s="136">
        <f t="shared" si="0"/>
        <v>-19</v>
      </c>
      <c r="N259" s="136">
        <f t="shared" si="1"/>
        <v>-294</v>
      </c>
      <c r="O259" s="202">
        <f t="shared" si="2"/>
        <v>-6.464379947229551E-2</v>
      </c>
      <c r="P259" s="299"/>
      <c r="Q259" s="299"/>
      <c r="R259" s="299"/>
      <c r="S259" s="299"/>
      <c r="T259" s="299"/>
      <c r="U259" s="299"/>
      <c r="V259" s="299"/>
      <c r="W259" s="299"/>
      <c r="X259" s="299"/>
      <c r="Y259" s="299"/>
      <c r="Z259" s="299"/>
      <c r="AA259" s="299"/>
      <c r="AB259" s="299"/>
      <c r="AC259" s="299"/>
      <c r="AD259" s="299"/>
      <c r="AE259" s="299"/>
      <c r="AF259" s="299"/>
      <c r="AG259" s="299"/>
      <c r="AH259" s="299"/>
      <c r="AI259" s="299"/>
      <c r="AJ259" s="299"/>
      <c r="AK259" s="299"/>
    </row>
    <row r="260" spans="1:37" s="184" customFormat="1" x14ac:dyDescent="0.25">
      <c r="A260" s="414"/>
      <c r="B260" s="417"/>
      <c r="C260" s="417"/>
      <c r="D260" s="159" t="s">
        <v>7</v>
      </c>
      <c r="E260" s="268">
        <v>13653</v>
      </c>
      <c r="F260" s="270">
        <v>1</v>
      </c>
      <c r="G260" s="271">
        <v>12150</v>
      </c>
      <c r="H260" s="270">
        <v>1</v>
      </c>
      <c r="I260" s="270">
        <v>-0.11008569545154911</v>
      </c>
      <c r="J260" s="271">
        <v>12792</v>
      </c>
      <c r="K260" s="270">
        <v>1</v>
      </c>
      <c r="L260" s="139">
        <v>5.2839506172839508E-2</v>
      </c>
      <c r="M260" s="136">
        <f t="shared" si="0"/>
        <v>642</v>
      </c>
      <c r="N260" s="136">
        <f t="shared" si="1"/>
        <v>-861</v>
      </c>
      <c r="O260" s="202">
        <f t="shared" si="2"/>
        <v>-6.3063063063063057E-2</v>
      </c>
      <c r="P260" s="299"/>
      <c r="Q260" s="299"/>
      <c r="R260" s="299"/>
      <c r="S260" s="299"/>
      <c r="T260" s="299"/>
      <c r="U260" s="299"/>
      <c r="V260" s="299"/>
      <c r="W260" s="299"/>
      <c r="X260" s="299"/>
      <c r="Y260" s="299"/>
      <c r="Z260" s="299"/>
      <c r="AA260" s="299"/>
      <c r="AB260" s="299"/>
      <c r="AC260" s="299"/>
      <c r="AD260" s="299"/>
      <c r="AE260" s="299"/>
      <c r="AF260" s="299"/>
      <c r="AG260" s="299"/>
      <c r="AH260" s="299"/>
      <c r="AI260" s="299"/>
      <c r="AJ260" s="299"/>
      <c r="AK260" s="299"/>
    </row>
    <row r="261" spans="1:37" s="184" customFormat="1" x14ac:dyDescent="0.25">
      <c r="A261" s="414"/>
      <c r="B261" s="417"/>
      <c r="C261" s="416" t="s">
        <v>269</v>
      </c>
      <c r="D261" s="159" t="s">
        <v>164</v>
      </c>
      <c r="E261" s="268">
        <v>28318</v>
      </c>
      <c r="F261" s="270">
        <v>0.76332955954498893</v>
      </c>
      <c r="G261" s="271">
        <v>25438</v>
      </c>
      <c r="H261" s="270">
        <v>0.75195837890567263</v>
      </c>
      <c r="I261" s="270">
        <v>-0.10170209760576313</v>
      </c>
      <c r="J261" s="271">
        <v>28612</v>
      </c>
      <c r="K261" s="270">
        <v>0.7668515987242368</v>
      </c>
      <c r="L261" s="139">
        <v>0.12477396021699819</v>
      </c>
      <c r="M261" s="136">
        <f t="shared" si="0"/>
        <v>3174</v>
      </c>
      <c r="N261" s="136">
        <f t="shared" si="1"/>
        <v>294</v>
      </c>
      <c r="O261" s="202">
        <f t="shared" si="2"/>
        <v>1.0382089130588319E-2</v>
      </c>
      <c r="P261" s="299"/>
      <c r="Q261" s="299"/>
      <c r="R261" s="299"/>
      <c r="S261" s="299"/>
      <c r="T261" s="299"/>
      <c r="U261" s="299"/>
      <c r="V261" s="299"/>
      <c r="W261" s="299"/>
      <c r="X261" s="299"/>
      <c r="Y261" s="299"/>
      <c r="Z261" s="299"/>
      <c r="AA261" s="299"/>
      <c r="AB261" s="299"/>
      <c r="AC261" s="299"/>
      <c r="AD261" s="299"/>
      <c r="AE261" s="299"/>
      <c r="AF261" s="299"/>
      <c r="AG261" s="299"/>
      <c r="AH261" s="299"/>
      <c r="AI261" s="299"/>
      <c r="AJ261" s="299"/>
      <c r="AK261" s="299"/>
    </row>
    <row r="262" spans="1:37" s="184" customFormat="1" x14ac:dyDescent="0.25">
      <c r="A262" s="414"/>
      <c r="B262" s="417"/>
      <c r="C262" s="417"/>
      <c r="D262" s="159" t="s">
        <v>165</v>
      </c>
      <c r="E262" s="268">
        <v>8780</v>
      </c>
      <c r="F262" s="270">
        <v>0.23667044045501104</v>
      </c>
      <c r="G262" s="271">
        <v>8391</v>
      </c>
      <c r="H262" s="270">
        <v>0.24804162109432734</v>
      </c>
      <c r="I262" s="270">
        <v>-4.4305239179954443E-2</v>
      </c>
      <c r="J262" s="271">
        <v>8699</v>
      </c>
      <c r="K262" s="270">
        <v>0.23314840127576317</v>
      </c>
      <c r="L262" s="139">
        <v>3.670599451793588E-2</v>
      </c>
      <c r="M262" s="136">
        <f t="shared" ref="M262:M309" si="3">J262-G262</f>
        <v>308</v>
      </c>
      <c r="N262" s="136">
        <f t="shared" ref="N262:N309" si="4">J262-E262</f>
        <v>-81</v>
      </c>
      <c r="O262" s="202">
        <f t="shared" ref="O262:O309" si="5">(J262-E262)/E262</f>
        <v>-9.2255125284738046E-3</v>
      </c>
      <c r="P262" s="299"/>
      <c r="Q262" s="299"/>
      <c r="R262" s="299"/>
      <c r="S262" s="299"/>
      <c r="T262" s="299"/>
      <c r="U262" s="299"/>
      <c r="V262" s="299"/>
      <c r="W262" s="299"/>
      <c r="X262" s="299"/>
      <c r="Y262" s="299"/>
      <c r="Z262" s="299"/>
      <c r="AA262" s="299"/>
      <c r="AB262" s="299"/>
      <c r="AC262" s="299"/>
      <c r="AD262" s="299"/>
      <c r="AE262" s="299"/>
      <c r="AF262" s="299"/>
      <c r="AG262" s="299"/>
      <c r="AH262" s="299"/>
      <c r="AI262" s="299"/>
      <c r="AJ262" s="299"/>
      <c r="AK262" s="299"/>
    </row>
    <row r="263" spans="1:37" s="184" customFormat="1" x14ac:dyDescent="0.25">
      <c r="A263" s="414"/>
      <c r="B263" s="417"/>
      <c r="C263" s="417"/>
      <c r="D263" s="159" t="s">
        <v>7</v>
      </c>
      <c r="E263" s="268">
        <v>37098</v>
      </c>
      <c r="F263" s="270">
        <v>1</v>
      </c>
      <c r="G263" s="271">
        <v>33829</v>
      </c>
      <c r="H263" s="270">
        <v>1</v>
      </c>
      <c r="I263" s="270">
        <v>-8.8117957841393063E-2</v>
      </c>
      <c r="J263" s="271">
        <v>37311</v>
      </c>
      <c r="K263" s="270">
        <v>1</v>
      </c>
      <c r="L263" s="139">
        <v>0.10292943923852316</v>
      </c>
      <c r="M263" s="136">
        <f t="shared" si="3"/>
        <v>3482</v>
      </c>
      <c r="N263" s="136">
        <f t="shared" si="4"/>
        <v>213</v>
      </c>
      <c r="O263" s="202">
        <f t="shared" si="5"/>
        <v>5.7415494096716806E-3</v>
      </c>
      <c r="P263" s="299"/>
      <c r="Q263" s="299"/>
      <c r="R263" s="299"/>
      <c r="S263" s="299"/>
      <c r="T263" s="299"/>
      <c r="U263" s="299"/>
      <c r="V263" s="299"/>
      <c r="W263" s="299"/>
      <c r="X263" s="299"/>
      <c r="Y263" s="299"/>
      <c r="Z263" s="299"/>
      <c r="AA263" s="299"/>
      <c r="AB263" s="299"/>
      <c r="AC263" s="299"/>
      <c r="AD263" s="299"/>
      <c r="AE263" s="299"/>
      <c r="AF263" s="299"/>
      <c r="AG263" s="299"/>
      <c r="AH263" s="299"/>
      <c r="AI263" s="299"/>
      <c r="AJ263" s="299"/>
      <c r="AK263" s="299"/>
    </row>
    <row r="264" spans="1:37" s="184" customFormat="1" x14ac:dyDescent="0.25">
      <c r="A264" s="414"/>
      <c r="B264" s="417"/>
      <c r="C264" s="416" t="s">
        <v>268</v>
      </c>
      <c r="D264" s="159" t="s">
        <v>164</v>
      </c>
      <c r="E264" s="268">
        <v>8039</v>
      </c>
      <c r="F264" s="270">
        <v>0.72040505421632761</v>
      </c>
      <c r="G264" s="271">
        <v>7139</v>
      </c>
      <c r="H264" s="270">
        <v>0.71900493503877527</v>
      </c>
      <c r="I264" s="270">
        <v>-0.11195422316208484</v>
      </c>
      <c r="J264" s="271">
        <v>7845</v>
      </c>
      <c r="K264" s="270">
        <v>0.75</v>
      </c>
      <c r="L264" s="139">
        <v>9.8893402437316147E-2</v>
      </c>
      <c r="M264" s="136">
        <f t="shared" si="3"/>
        <v>706</v>
      </c>
      <c r="N264" s="136">
        <f t="shared" si="4"/>
        <v>-194</v>
      </c>
      <c r="O264" s="202">
        <f t="shared" si="5"/>
        <v>-2.4132354770493844E-2</v>
      </c>
      <c r="P264" s="299"/>
      <c r="Q264" s="299"/>
      <c r="R264" s="299"/>
      <c r="S264" s="299"/>
      <c r="T264" s="299"/>
      <c r="U264" s="299"/>
      <c r="V264" s="299"/>
      <c r="W264" s="299"/>
      <c r="X264" s="299"/>
      <c r="Y264" s="299"/>
      <c r="Z264" s="299"/>
      <c r="AA264" s="299"/>
      <c r="AB264" s="299"/>
      <c r="AC264" s="299"/>
      <c r="AD264" s="299"/>
      <c r="AE264" s="299"/>
      <c r="AF264" s="299"/>
      <c r="AG264" s="299"/>
      <c r="AH264" s="299"/>
      <c r="AI264" s="299"/>
      <c r="AJ264" s="299"/>
      <c r="AK264" s="299"/>
    </row>
    <row r="265" spans="1:37" s="184" customFormat="1" x14ac:dyDescent="0.25">
      <c r="A265" s="414"/>
      <c r="B265" s="417"/>
      <c r="C265" s="417"/>
      <c r="D265" s="159" t="s">
        <v>165</v>
      </c>
      <c r="E265" s="268">
        <v>3120</v>
      </c>
      <c r="F265" s="270">
        <v>0.27959494578367239</v>
      </c>
      <c r="G265" s="271">
        <v>2790</v>
      </c>
      <c r="H265" s="270">
        <v>0.28099506496122467</v>
      </c>
      <c r="I265" s="270">
        <v>-0.10576923076923077</v>
      </c>
      <c r="J265" s="271">
        <v>2615</v>
      </c>
      <c r="K265" s="270">
        <v>0.25</v>
      </c>
      <c r="L265" s="139">
        <v>-6.2724014336917558E-2</v>
      </c>
      <c r="M265" s="136">
        <f t="shared" si="3"/>
        <v>-175</v>
      </c>
      <c r="N265" s="136">
        <f t="shared" si="4"/>
        <v>-505</v>
      </c>
      <c r="O265" s="202">
        <f t="shared" si="5"/>
        <v>-0.16185897435897437</v>
      </c>
      <c r="P265" s="299"/>
      <c r="Q265" s="299"/>
      <c r="R265" s="299"/>
      <c r="S265" s="299"/>
      <c r="T265" s="299"/>
      <c r="U265" s="299"/>
      <c r="V265" s="299"/>
      <c r="W265" s="299"/>
      <c r="X265" s="299"/>
      <c r="Y265" s="299"/>
      <c r="Z265" s="299"/>
      <c r="AA265" s="299"/>
      <c r="AB265" s="299"/>
      <c r="AC265" s="299"/>
      <c r="AD265" s="299"/>
      <c r="AE265" s="299"/>
      <c r="AF265" s="299"/>
      <c r="AG265" s="299"/>
      <c r="AH265" s="299"/>
      <c r="AI265" s="299"/>
      <c r="AJ265" s="299"/>
      <c r="AK265" s="299"/>
    </row>
    <row r="266" spans="1:37" s="184" customFormat="1" x14ac:dyDescent="0.25">
      <c r="A266" s="414"/>
      <c r="B266" s="417"/>
      <c r="C266" s="417"/>
      <c r="D266" s="159" t="s">
        <v>7</v>
      </c>
      <c r="E266" s="268">
        <v>11159</v>
      </c>
      <c r="F266" s="270">
        <v>1</v>
      </c>
      <c r="G266" s="271">
        <v>9929</v>
      </c>
      <c r="H266" s="270">
        <v>1</v>
      </c>
      <c r="I266" s="270">
        <v>-0.11022493054933238</v>
      </c>
      <c r="J266" s="271">
        <v>10460</v>
      </c>
      <c r="K266" s="270">
        <v>1</v>
      </c>
      <c r="L266" s="139">
        <v>5.3479705911975026E-2</v>
      </c>
      <c r="M266" s="136">
        <f t="shared" si="3"/>
        <v>531</v>
      </c>
      <c r="N266" s="136">
        <f t="shared" si="4"/>
        <v>-699</v>
      </c>
      <c r="O266" s="202">
        <f t="shared" si="5"/>
        <v>-6.2640021507303523E-2</v>
      </c>
      <c r="P266" s="299"/>
      <c r="Q266" s="299"/>
      <c r="R266" s="299"/>
      <c r="S266" s="299"/>
      <c r="T266" s="299"/>
      <c r="U266" s="299"/>
      <c r="V266" s="299"/>
      <c r="W266" s="299"/>
      <c r="X266" s="299"/>
      <c r="Y266" s="299"/>
      <c r="Z266" s="299"/>
      <c r="AA266" s="299"/>
      <c r="AB266" s="299"/>
      <c r="AC266" s="299"/>
      <c r="AD266" s="299"/>
      <c r="AE266" s="299"/>
      <c r="AF266" s="299"/>
      <c r="AG266" s="299"/>
      <c r="AH266" s="299"/>
      <c r="AI266" s="299"/>
      <c r="AJ266" s="299"/>
      <c r="AK266" s="299"/>
    </row>
    <row r="267" spans="1:37" s="184" customFormat="1" x14ac:dyDescent="0.25">
      <c r="A267" s="414"/>
      <c r="B267" s="417"/>
      <c r="C267" s="418" t="s">
        <v>7</v>
      </c>
      <c r="D267" s="419"/>
      <c r="E267" s="268">
        <v>66569</v>
      </c>
      <c r="F267" s="270">
        <v>1</v>
      </c>
      <c r="G267" s="271">
        <v>59991</v>
      </c>
      <c r="H267" s="270">
        <v>1</v>
      </c>
      <c r="I267" s="270">
        <v>-9.8814763628716065E-2</v>
      </c>
      <c r="J267" s="271">
        <v>65107</v>
      </c>
      <c r="K267" s="270">
        <v>1</v>
      </c>
      <c r="L267" s="139">
        <v>8.5279458585454479E-2</v>
      </c>
      <c r="M267" s="136">
        <f t="shared" si="3"/>
        <v>5116</v>
      </c>
      <c r="N267" s="136">
        <f t="shared" si="4"/>
        <v>-1462</v>
      </c>
      <c r="O267" s="202">
        <f t="shared" si="5"/>
        <v>-2.196217458576815E-2</v>
      </c>
      <c r="P267" s="299"/>
      <c r="Q267" s="299"/>
      <c r="R267" s="299"/>
      <c r="S267" s="299"/>
      <c r="T267" s="299"/>
      <c r="U267" s="299"/>
      <c r="V267" s="299"/>
      <c r="W267" s="299"/>
      <c r="X267" s="299"/>
      <c r="Y267" s="299"/>
      <c r="Z267" s="299"/>
      <c r="AA267" s="299"/>
      <c r="AB267" s="299"/>
      <c r="AC267" s="299"/>
      <c r="AD267" s="299"/>
      <c r="AE267" s="299"/>
      <c r="AF267" s="299"/>
      <c r="AG267" s="299"/>
      <c r="AH267" s="299"/>
      <c r="AI267" s="299"/>
      <c r="AJ267" s="299"/>
      <c r="AK267" s="299"/>
    </row>
    <row r="268" spans="1:37" s="184" customFormat="1" x14ac:dyDescent="0.25">
      <c r="A268" s="414"/>
      <c r="B268" s="416" t="s">
        <v>266</v>
      </c>
      <c r="C268" s="416" t="s">
        <v>265</v>
      </c>
      <c r="D268" s="159" t="s">
        <v>164</v>
      </c>
      <c r="E268" s="268">
        <v>1015</v>
      </c>
      <c r="F268" s="270">
        <v>0.54452789699570814</v>
      </c>
      <c r="G268" s="271">
        <v>899</v>
      </c>
      <c r="H268" s="270">
        <v>0.57665169980756892</v>
      </c>
      <c r="I268" s="270">
        <v>-0.11428571428571428</v>
      </c>
      <c r="J268" s="271">
        <v>1135</v>
      </c>
      <c r="K268" s="270">
        <v>0.6079271558650241</v>
      </c>
      <c r="L268" s="139">
        <v>0.26251390433815353</v>
      </c>
      <c r="M268" s="136">
        <f t="shared" si="3"/>
        <v>236</v>
      </c>
      <c r="N268" s="136">
        <f t="shared" si="4"/>
        <v>120</v>
      </c>
      <c r="O268" s="202">
        <f t="shared" si="5"/>
        <v>0.11822660098522167</v>
      </c>
      <c r="P268" s="299"/>
      <c r="Q268" s="299"/>
      <c r="R268" s="299"/>
      <c r="S268" s="299"/>
      <c r="T268" s="299"/>
      <c r="U268" s="299"/>
      <c r="V268" s="299"/>
      <c r="W268" s="299"/>
      <c r="X268" s="299"/>
      <c r="Y268" s="299"/>
      <c r="Z268" s="299"/>
      <c r="AA268" s="299"/>
      <c r="AB268" s="299"/>
      <c r="AC268" s="299"/>
      <c r="AD268" s="299"/>
      <c r="AE268" s="299"/>
      <c r="AF268" s="299"/>
      <c r="AG268" s="299"/>
      <c r="AH268" s="299"/>
      <c r="AI268" s="299"/>
      <c r="AJ268" s="299"/>
      <c r="AK268" s="299"/>
    </row>
    <row r="269" spans="1:37" s="184" customFormat="1" x14ac:dyDescent="0.25">
      <c r="A269" s="414"/>
      <c r="B269" s="417"/>
      <c r="C269" s="417"/>
      <c r="D269" s="159" t="s">
        <v>165</v>
      </c>
      <c r="E269" s="268">
        <v>849</v>
      </c>
      <c r="F269" s="270">
        <v>0.45547210300429186</v>
      </c>
      <c r="G269" s="271">
        <v>660</v>
      </c>
      <c r="H269" s="270">
        <v>0.42334830019243103</v>
      </c>
      <c r="I269" s="270">
        <v>-0.22261484098939929</v>
      </c>
      <c r="J269" s="271">
        <v>732</v>
      </c>
      <c r="K269" s="270">
        <v>0.3920728441349759</v>
      </c>
      <c r="L269" s="139">
        <v>0.10909090909090909</v>
      </c>
      <c r="M269" s="136">
        <f t="shared" si="3"/>
        <v>72</v>
      </c>
      <c r="N269" s="136">
        <f t="shared" si="4"/>
        <v>-117</v>
      </c>
      <c r="O269" s="202">
        <f t="shared" si="5"/>
        <v>-0.13780918727915195</v>
      </c>
      <c r="P269" s="299"/>
      <c r="Q269" s="299"/>
      <c r="R269" s="299"/>
      <c r="S269" s="299"/>
      <c r="T269" s="299"/>
      <c r="U269" s="299"/>
      <c r="V269" s="299"/>
      <c r="W269" s="299"/>
      <c r="X269" s="299"/>
      <c r="Y269" s="299"/>
      <c r="Z269" s="299"/>
      <c r="AA269" s="299"/>
      <c r="AB269" s="299"/>
      <c r="AC269" s="299"/>
      <c r="AD269" s="299"/>
      <c r="AE269" s="299"/>
      <c r="AF269" s="299"/>
      <c r="AG269" s="299"/>
      <c r="AH269" s="299"/>
      <c r="AI269" s="299"/>
      <c r="AJ269" s="299"/>
      <c r="AK269" s="299"/>
    </row>
    <row r="270" spans="1:37" x14ac:dyDescent="0.3">
      <c r="A270" s="414"/>
      <c r="B270" s="417"/>
      <c r="C270" s="417"/>
      <c r="D270" s="159" t="s">
        <v>7</v>
      </c>
      <c r="E270" s="268">
        <v>1864</v>
      </c>
      <c r="F270" s="270">
        <v>1</v>
      </c>
      <c r="G270" s="271">
        <v>1559</v>
      </c>
      <c r="H270" s="270">
        <v>1</v>
      </c>
      <c r="I270" s="270">
        <v>-0.16362660944206009</v>
      </c>
      <c r="J270" s="271">
        <v>1867</v>
      </c>
      <c r="K270" s="270">
        <v>1</v>
      </c>
      <c r="L270" s="139">
        <v>0.19756254008980115</v>
      </c>
      <c r="M270" s="136">
        <f t="shared" si="3"/>
        <v>308</v>
      </c>
      <c r="N270" s="136">
        <f t="shared" si="4"/>
        <v>3</v>
      </c>
      <c r="O270" s="202">
        <f t="shared" si="5"/>
        <v>1.6094420600858369E-3</v>
      </c>
      <c r="P270" s="296"/>
      <c r="Q270" s="296"/>
      <c r="R270" s="296"/>
      <c r="S270" s="296"/>
      <c r="T270" s="296"/>
      <c r="U270" s="296"/>
      <c r="V270" s="296"/>
      <c r="W270" s="296"/>
      <c r="X270" s="297"/>
      <c r="Y270" s="297"/>
      <c r="Z270" s="298"/>
      <c r="AA270" s="296"/>
      <c r="AB270" s="296"/>
      <c r="AC270" s="296"/>
      <c r="AD270" s="296"/>
      <c r="AE270" s="296"/>
      <c r="AF270" s="296"/>
      <c r="AG270" s="296"/>
      <c r="AH270" s="296"/>
      <c r="AI270" s="297"/>
      <c r="AJ270" s="297"/>
      <c r="AK270" s="298"/>
    </row>
    <row r="271" spans="1:37" x14ac:dyDescent="0.3">
      <c r="A271" s="414"/>
      <c r="B271" s="417"/>
      <c r="C271" s="416" t="s">
        <v>270</v>
      </c>
      <c r="D271" s="159" t="s">
        <v>164</v>
      </c>
      <c r="E271" s="268">
        <v>2641</v>
      </c>
      <c r="F271" s="270">
        <v>0.42493966210780371</v>
      </c>
      <c r="G271" s="271">
        <v>2386</v>
      </c>
      <c r="H271" s="270">
        <v>0.49135090609555188</v>
      </c>
      <c r="I271" s="270">
        <v>-9.6554335478985232E-2</v>
      </c>
      <c r="J271" s="271">
        <v>2667</v>
      </c>
      <c r="K271" s="270">
        <v>0.50578418357671151</v>
      </c>
      <c r="L271" s="139">
        <v>0.11777032690695725</v>
      </c>
      <c r="M271" s="136">
        <f t="shared" si="3"/>
        <v>281</v>
      </c>
      <c r="N271" s="136">
        <f t="shared" si="4"/>
        <v>26</v>
      </c>
      <c r="O271" s="202">
        <f t="shared" si="5"/>
        <v>9.8447557743279058E-3</v>
      </c>
      <c r="P271" s="296"/>
      <c r="Q271" s="296"/>
      <c r="R271" s="296"/>
      <c r="S271" s="296"/>
      <c r="T271" s="296"/>
      <c r="U271" s="296"/>
      <c r="V271" s="296"/>
      <c r="W271" s="296"/>
      <c r="X271" s="297"/>
      <c r="Y271" s="297"/>
      <c r="Z271" s="298"/>
      <c r="AA271" s="296"/>
      <c r="AB271" s="296"/>
      <c r="AC271" s="296"/>
      <c r="AD271" s="296"/>
      <c r="AE271" s="296"/>
      <c r="AF271" s="296"/>
      <c r="AG271" s="296"/>
      <c r="AH271" s="296"/>
      <c r="AI271" s="297"/>
      <c r="AJ271" s="297"/>
      <c r="AK271" s="298"/>
    </row>
    <row r="272" spans="1:37" x14ac:dyDescent="0.3">
      <c r="A272" s="414"/>
      <c r="B272" s="417"/>
      <c r="C272" s="417"/>
      <c r="D272" s="159" t="s">
        <v>165</v>
      </c>
      <c r="E272" s="268">
        <v>3574</v>
      </c>
      <c r="F272" s="270">
        <v>0.57506033789219635</v>
      </c>
      <c r="G272" s="271">
        <v>2470</v>
      </c>
      <c r="H272" s="270">
        <v>0.50864909390444812</v>
      </c>
      <c r="I272" s="270">
        <v>-0.30889759373251258</v>
      </c>
      <c r="J272" s="271">
        <v>2606</v>
      </c>
      <c r="K272" s="270">
        <v>0.49421581642328843</v>
      </c>
      <c r="L272" s="139">
        <v>5.5060728744939273E-2</v>
      </c>
      <c r="M272" s="136">
        <f t="shared" si="3"/>
        <v>136</v>
      </c>
      <c r="N272" s="136">
        <f t="shared" si="4"/>
        <v>-968</v>
      </c>
      <c r="O272" s="202">
        <f t="shared" si="5"/>
        <v>-0.27084499160604364</v>
      </c>
      <c r="P272" s="296"/>
      <c r="Q272" s="296"/>
      <c r="R272" s="296"/>
      <c r="S272" s="296"/>
      <c r="T272" s="296"/>
      <c r="U272" s="296"/>
      <c r="V272" s="296"/>
      <c r="W272" s="296"/>
      <c r="X272" s="297"/>
      <c r="Y272" s="297"/>
      <c r="Z272" s="298"/>
      <c r="AA272" s="296"/>
      <c r="AB272" s="296"/>
      <c r="AC272" s="296"/>
      <c r="AD272" s="296"/>
      <c r="AE272" s="296"/>
      <c r="AF272" s="296"/>
      <c r="AG272" s="296"/>
      <c r="AH272" s="296"/>
      <c r="AI272" s="297"/>
      <c r="AJ272" s="297"/>
      <c r="AK272" s="298"/>
    </row>
    <row r="273" spans="1:37" x14ac:dyDescent="0.3">
      <c r="A273" s="414"/>
      <c r="B273" s="417"/>
      <c r="C273" s="417"/>
      <c r="D273" s="159" t="s">
        <v>7</v>
      </c>
      <c r="E273" s="268">
        <v>6215</v>
      </c>
      <c r="F273" s="270">
        <v>1</v>
      </c>
      <c r="G273" s="271">
        <v>4856</v>
      </c>
      <c r="H273" s="270">
        <v>1</v>
      </c>
      <c r="I273" s="270">
        <v>-0.21866452131938857</v>
      </c>
      <c r="J273" s="271">
        <v>5273</v>
      </c>
      <c r="K273" s="270">
        <v>1</v>
      </c>
      <c r="L273" s="139">
        <v>8.5873146622734764E-2</v>
      </c>
      <c r="M273" s="136">
        <f t="shared" si="3"/>
        <v>417</v>
      </c>
      <c r="N273" s="136">
        <f t="shared" si="4"/>
        <v>-942</v>
      </c>
      <c r="O273" s="202">
        <f t="shared" si="5"/>
        <v>-0.15156878519710379</v>
      </c>
      <c r="P273" s="296"/>
      <c r="Q273" s="296"/>
      <c r="R273" s="296"/>
      <c r="S273" s="296"/>
      <c r="T273" s="296"/>
      <c r="U273" s="296"/>
      <c r="V273" s="296"/>
      <c r="W273" s="296"/>
      <c r="X273" s="297"/>
      <c r="Y273" s="297"/>
      <c r="Z273" s="298"/>
      <c r="AA273" s="296"/>
      <c r="AB273" s="296"/>
      <c r="AC273" s="296"/>
      <c r="AD273" s="296"/>
      <c r="AE273" s="296"/>
      <c r="AF273" s="296"/>
      <c r="AG273" s="296"/>
      <c r="AH273" s="296"/>
      <c r="AI273" s="297"/>
      <c r="AJ273" s="297"/>
      <c r="AK273" s="298"/>
    </row>
    <row r="274" spans="1:37" x14ac:dyDescent="0.3">
      <c r="A274" s="414"/>
      <c r="B274" s="417"/>
      <c r="C274" s="416" t="s">
        <v>269</v>
      </c>
      <c r="D274" s="159" t="s">
        <v>164</v>
      </c>
      <c r="E274" s="268">
        <v>7817</v>
      </c>
      <c r="F274" s="270">
        <v>0.59799571603427171</v>
      </c>
      <c r="G274" s="271">
        <v>7565</v>
      </c>
      <c r="H274" s="270">
        <v>0.5866160049627791</v>
      </c>
      <c r="I274" s="270">
        <v>-3.2237431239605985E-2</v>
      </c>
      <c r="J274" s="271">
        <v>8582</v>
      </c>
      <c r="K274" s="270">
        <v>0.60491999718051737</v>
      </c>
      <c r="L274" s="139">
        <v>0.13443489755452742</v>
      </c>
      <c r="M274" s="136">
        <f t="shared" si="3"/>
        <v>1017</v>
      </c>
      <c r="N274" s="136">
        <f t="shared" si="4"/>
        <v>765</v>
      </c>
      <c r="O274" s="202">
        <f t="shared" si="5"/>
        <v>9.7863630548803884E-2</v>
      </c>
      <c r="P274" s="296"/>
      <c r="Q274" s="296"/>
      <c r="R274" s="296"/>
      <c r="S274" s="296"/>
      <c r="T274" s="296"/>
      <c r="U274" s="296"/>
      <c r="V274" s="296"/>
      <c r="W274" s="296"/>
      <c r="X274" s="297"/>
      <c r="Y274" s="297"/>
      <c r="Z274" s="298"/>
      <c r="AA274" s="296"/>
      <c r="AB274" s="296"/>
      <c r="AC274" s="296"/>
      <c r="AD274" s="296"/>
      <c r="AE274" s="296"/>
      <c r="AF274" s="296"/>
      <c r="AG274" s="296"/>
      <c r="AH274" s="296"/>
      <c r="AI274" s="297"/>
      <c r="AJ274" s="297"/>
      <c r="AK274" s="298"/>
    </row>
    <row r="275" spans="1:37" x14ac:dyDescent="0.3">
      <c r="A275" s="414"/>
      <c r="B275" s="417"/>
      <c r="C275" s="417"/>
      <c r="D275" s="159" t="s">
        <v>165</v>
      </c>
      <c r="E275" s="268">
        <v>5255</v>
      </c>
      <c r="F275" s="270">
        <v>0.40200428396572829</v>
      </c>
      <c r="G275" s="271">
        <v>5331</v>
      </c>
      <c r="H275" s="270">
        <v>0.41338399503722084</v>
      </c>
      <c r="I275" s="270">
        <v>1.4462416745956231E-2</v>
      </c>
      <c r="J275" s="271">
        <v>5605</v>
      </c>
      <c r="K275" s="270">
        <v>0.39508000281948263</v>
      </c>
      <c r="L275" s="139">
        <v>5.1397486400300132E-2</v>
      </c>
      <c r="M275" s="136">
        <f t="shared" si="3"/>
        <v>274</v>
      </c>
      <c r="N275" s="136">
        <f t="shared" si="4"/>
        <v>350</v>
      </c>
      <c r="O275" s="202">
        <f t="shared" si="5"/>
        <v>6.6603235014272122E-2</v>
      </c>
      <c r="P275" s="296"/>
      <c r="Q275" s="296"/>
      <c r="R275" s="296"/>
      <c r="S275" s="296"/>
      <c r="T275" s="296"/>
      <c r="U275" s="296"/>
      <c r="V275" s="296"/>
      <c r="W275" s="296"/>
      <c r="X275" s="297"/>
      <c r="Y275" s="297"/>
      <c r="Z275" s="298"/>
      <c r="AA275" s="296"/>
      <c r="AB275" s="296"/>
      <c r="AC275" s="296"/>
      <c r="AD275" s="296"/>
      <c r="AE275" s="296"/>
      <c r="AF275" s="296"/>
      <c r="AG275" s="296"/>
      <c r="AH275" s="296"/>
      <c r="AI275" s="297"/>
      <c r="AJ275" s="297"/>
      <c r="AK275" s="298"/>
    </row>
    <row r="276" spans="1:37" x14ac:dyDescent="0.3">
      <c r="A276" s="414"/>
      <c r="B276" s="417"/>
      <c r="C276" s="417"/>
      <c r="D276" s="159" t="s">
        <v>7</v>
      </c>
      <c r="E276" s="268">
        <v>13072</v>
      </c>
      <c r="F276" s="270">
        <v>1</v>
      </c>
      <c r="G276" s="271">
        <v>12896</v>
      </c>
      <c r="H276" s="270">
        <v>1</v>
      </c>
      <c r="I276" s="270">
        <v>-1.346389228886169E-2</v>
      </c>
      <c r="J276" s="271">
        <v>14187</v>
      </c>
      <c r="K276" s="270">
        <v>1</v>
      </c>
      <c r="L276" s="139">
        <v>0.10010856079404466</v>
      </c>
      <c r="M276" s="136">
        <f t="shared" si="3"/>
        <v>1291</v>
      </c>
      <c r="N276" s="136">
        <f t="shared" si="4"/>
        <v>1115</v>
      </c>
      <c r="O276" s="202">
        <f t="shared" si="5"/>
        <v>8.5296817625459001E-2</v>
      </c>
      <c r="P276" s="296"/>
      <c r="Q276" s="296"/>
      <c r="R276" s="296"/>
      <c r="S276" s="296"/>
      <c r="T276" s="296"/>
      <c r="U276" s="296"/>
      <c r="V276" s="296"/>
      <c r="W276" s="296"/>
      <c r="X276" s="297"/>
      <c r="Y276" s="297"/>
      <c r="Z276" s="298"/>
      <c r="AA276" s="296"/>
      <c r="AB276" s="296"/>
      <c r="AC276" s="296"/>
      <c r="AD276" s="296"/>
      <c r="AE276" s="296"/>
      <c r="AF276" s="296"/>
      <c r="AG276" s="296"/>
      <c r="AH276" s="296"/>
      <c r="AI276" s="297"/>
      <c r="AJ276" s="297"/>
      <c r="AK276" s="298"/>
    </row>
    <row r="277" spans="1:37" x14ac:dyDescent="0.3">
      <c r="A277" s="414"/>
      <c r="B277" s="417"/>
      <c r="C277" s="416" t="s">
        <v>268</v>
      </c>
      <c r="D277" s="159" t="s">
        <v>164</v>
      </c>
      <c r="E277" s="268">
        <v>3083</v>
      </c>
      <c r="F277" s="270">
        <v>0.61061596355713998</v>
      </c>
      <c r="G277" s="271">
        <v>2866</v>
      </c>
      <c r="H277" s="270">
        <v>0.62048062351158262</v>
      </c>
      <c r="I277" s="270">
        <v>-7.0385987674343176E-2</v>
      </c>
      <c r="J277" s="271">
        <v>3104</v>
      </c>
      <c r="K277" s="270">
        <v>0.64492000831082485</v>
      </c>
      <c r="L277" s="139">
        <v>8.3042568039078862E-2</v>
      </c>
      <c r="M277" s="136">
        <f t="shared" si="3"/>
        <v>238</v>
      </c>
      <c r="N277" s="136">
        <f t="shared" si="4"/>
        <v>21</v>
      </c>
      <c r="O277" s="202">
        <f t="shared" si="5"/>
        <v>6.8115471942912743E-3</v>
      </c>
      <c r="P277" s="296"/>
      <c r="Q277" s="296"/>
      <c r="R277" s="296"/>
      <c r="S277" s="296"/>
      <c r="T277" s="296"/>
      <c r="U277" s="296"/>
      <c r="V277" s="296"/>
      <c r="W277" s="296"/>
      <c r="X277" s="297"/>
      <c r="Y277" s="297"/>
      <c r="Z277" s="298"/>
      <c r="AA277" s="296"/>
      <c r="AB277" s="296"/>
      <c r="AC277" s="296"/>
      <c r="AD277" s="296"/>
      <c r="AE277" s="296"/>
      <c r="AF277" s="296"/>
      <c r="AG277" s="296"/>
      <c r="AH277" s="296"/>
      <c r="AI277" s="297"/>
      <c r="AJ277" s="297"/>
      <c r="AK277" s="298"/>
    </row>
    <row r="278" spans="1:37" x14ac:dyDescent="0.3">
      <c r="A278" s="414"/>
      <c r="B278" s="417"/>
      <c r="C278" s="417"/>
      <c r="D278" s="159" t="s">
        <v>165</v>
      </c>
      <c r="E278" s="268">
        <v>1966</v>
      </c>
      <c r="F278" s="270">
        <v>0.38938403644285996</v>
      </c>
      <c r="G278" s="271">
        <v>1753</v>
      </c>
      <c r="H278" s="270">
        <v>0.37951937648841738</v>
      </c>
      <c r="I278" s="270">
        <v>-0.10834181078331638</v>
      </c>
      <c r="J278" s="271">
        <v>1709</v>
      </c>
      <c r="K278" s="270">
        <v>0.35507999168917515</v>
      </c>
      <c r="L278" s="139">
        <v>-2.5099828864803195E-2</v>
      </c>
      <c r="M278" s="136">
        <f t="shared" si="3"/>
        <v>-44</v>
      </c>
      <c r="N278" s="136">
        <f t="shared" si="4"/>
        <v>-257</v>
      </c>
      <c r="O278" s="202">
        <f t="shared" si="5"/>
        <v>-0.13072227873855544</v>
      </c>
      <c r="P278" s="296"/>
      <c r="Q278" s="296"/>
      <c r="R278" s="296"/>
      <c r="S278" s="296"/>
      <c r="T278" s="296"/>
      <c r="U278" s="296"/>
      <c r="V278" s="296"/>
      <c r="W278" s="296"/>
      <c r="X278" s="297"/>
      <c r="Y278" s="297"/>
      <c r="Z278" s="298"/>
      <c r="AA278" s="296"/>
      <c r="AB278" s="296"/>
      <c r="AC278" s="296"/>
      <c r="AD278" s="296"/>
      <c r="AE278" s="296"/>
      <c r="AF278" s="296"/>
      <c r="AG278" s="296"/>
      <c r="AH278" s="296"/>
      <c r="AI278" s="297"/>
      <c r="AJ278" s="297"/>
      <c r="AK278" s="298"/>
    </row>
    <row r="279" spans="1:37" x14ac:dyDescent="0.3">
      <c r="A279" s="414"/>
      <c r="B279" s="417"/>
      <c r="C279" s="417"/>
      <c r="D279" s="159" t="s">
        <v>7</v>
      </c>
      <c r="E279" s="268">
        <v>5049</v>
      </c>
      <c r="F279" s="270">
        <v>1</v>
      </c>
      <c r="G279" s="271">
        <v>4619</v>
      </c>
      <c r="H279" s="270">
        <v>1</v>
      </c>
      <c r="I279" s="270">
        <v>-8.5165379283026338E-2</v>
      </c>
      <c r="J279" s="271">
        <v>4813</v>
      </c>
      <c r="K279" s="270">
        <v>1</v>
      </c>
      <c r="L279" s="139">
        <v>4.2000432994154582E-2</v>
      </c>
      <c r="M279" s="136">
        <f t="shared" si="3"/>
        <v>194</v>
      </c>
      <c r="N279" s="136">
        <f t="shared" si="4"/>
        <v>-236</v>
      </c>
      <c r="O279" s="202">
        <f t="shared" si="5"/>
        <v>-4.6741929094870273E-2</v>
      </c>
      <c r="P279" s="296"/>
      <c r="Q279" s="296"/>
      <c r="R279" s="296"/>
      <c r="S279" s="296"/>
      <c r="T279" s="296"/>
      <c r="U279" s="296"/>
      <c r="V279" s="296"/>
      <c r="W279" s="296"/>
      <c r="X279" s="297"/>
      <c r="Y279" s="297"/>
      <c r="Z279" s="298"/>
      <c r="AA279" s="296"/>
      <c r="AB279" s="296"/>
      <c r="AC279" s="296"/>
      <c r="AD279" s="296"/>
      <c r="AE279" s="296"/>
      <c r="AF279" s="296"/>
      <c r="AG279" s="296"/>
      <c r="AH279" s="296"/>
      <c r="AI279" s="297"/>
      <c r="AJ279" s="297"/>
      <c r="AK279" s="298"/>
    </row>
    <row r="280" spans="1:37" x14ac:dyDescent="0.3">
      <c r="A280" s="414"/>
      <c r="B280" s="417"/>
      <c r="C280" s="418" t="s">
        <v>7</v>
      </c>
      <c r="D280" s="419"/>
      <c r="E280" s="268">
        <v>26200</v>
      </c>
      <c r="F280" s="270">
        <v>1</v>
      </c>
      <c r="G280" s="271">
        <v>23930</v>
      </c>
      <c r="H280" s="270">
        <v>1</v>
      </c>
      <c r="I280" s="270">
        <v>-8.6641221374045799E-2</v>
      </c>
      <c r="J280" s="271">
        <v>26140</v>
      </c>
      <c r="K280" s="270">
        <v>1</v>
      </c>
      <c r="L280" s="139">
        <v>9.2352695361470963E-2</v>
      </c>
      <c r="M280" s="136">
        <f t="shared" si="3"/>
        <v>2210</v>
      </c>
      <c r="N280" s="136">
        <f t="shared" si="4"/>
        <v>-60</v>
      </c>
      <c r="O280" s="202">
        <f t="shared" si="5"/>
        <v>-2.2900763358778627E-3</v>
      </c>
      <c r="P280" s="296"/>
      <c r="Q280" s="296"/>
      <c r="R280" s="296"/>
      <c r="S280" s="296"/>
      <c r="T280" s="296"/>
      <c r="U280" s="296"/>
      <c r="V280" s="296"/>
      <c r="W280" s="296"/>
      <c r="X280" s="297"/>
      <c r="Y280" s="297"/>
      <c r="Z280" s="298"/>
      <c r="AA280" s="296"/>
      <c r="AB280" s="296"/>
      <c r="AC280" s="296"/>
      <c r="AD280" s="296"/>
      <c r="AE280" s="296"/>
      <c r="AF280" s="296"/>
      <c r="AG280" s="296"/>
      <c r="AH280" s="296"/>
      <c r="AI280" s="297"/>
      <c r="AJ280" s="297"/>
      <c r="AK280" s="298"/>
    </row>
    <row r="281" spans="1:37" x14ac:dyDescent="0.3">
      <c r="A281" s="415"/>
      <c r="B281" s="407" t="s">
        <v>7</v>
      </c>
      <c r="C281" s="408"/>
      <c r="D281" s="408"/>
      <c r="E281" s="288">
        <v>92769</v>
      </c>
      <c r="F281" s="289">
        <v>1</v>
      </c>
      <c r="G281" s="290">
        <v>83921</v>
      </c>
      <c r="H281" s="289">
        <v>1</v>
      </c>
      <c r="I281" s="289">
        <v>-9.5376688333387236E-2</v>
      </c>
      <c r="J281" s="290">
        <v>91247</v>
      </c>
      <c r="K281" s="289">
        <v>1</v>
      </c>
      <c r="L281" s="295">
        <v>8.7296385886726807E-2</v>
      </c>
      <c r="M281" s="291">
        <f t="shared" si="3"/>
        <v>7326</v>
      </c>
      <c r="N281" s="291">
        <f t="shared" si="4"/>
        <v>-1522</v>
      </c>
      <c r="O281" s="292">
        <f t="shared" si="5"/>
        <v>-1.6406342636009874E-2</v>
      </c>
      <c r="P281" s="297"/>
      <c r="Q281" s="296"/>
      <c r="R281" s="296"/>
      <c r="S281" s="296"/>
      <c r="T281" s="296"/>
      <c r="U281" s="296"/>
      <c r="V281" s="296"/>
      <c r="W281" s="296"/>
      <c r="X281" s="297"/>
      <c r="Y281" s="297"/>
      <c r="Z281" s="298"/>
      <c r="AA281" s="296"/>
      <c r="AB281" s="296"/>
      <c r="AC281" s="296"/>
      <c r="AD281" s="296"/>
      <c r="AE281" s="296"/>
      <c r="AF281" s="296"/>
      <c r="AG281" s="296"/>
      <c r="AH281" s="296"/>
      <c r="AI281" s="297"/>
      <c r="AJ281" s="297"/>
      <c r="AK281" s="298"/>
    </row>
    <row r="282" spans="1:37" x14ac:dyDescent="0.3">
      <c r="A282" s="409" t="s">
        <v>268</v>
      </c>
      <c r="B282" s="409" t="s">
        <v>164</v>
      </c>
      <c r="C282" s="409" t="s">
        <v>265</v>
      </c>
      <c r="D282" s="174" t="s">
        <v>164</v>
      </c>
      <c r="E282" s="268">
        <v>1428</v>
      </c>
      <c r="F282" s="270">
        <v>0.63693131132917036</v>
      </c>
      <c r="G282" s="271">
        <v>1139</v>
      </c>
      <c r="H282" s="270">
        <v>0.58863049095607234</v>
      </c>
      <c r="I282" s="270">
        <v>-0.20238095238095238</v>
      </c>
      <c r="J282" s="271">
        <v>1272</v>
      </c>
      <c r="K282" s="270">
        <v>0.63157894736842102</v>
      </c>
      <c r="L282" s="139">
        <v>0.11676909569798069</v>
      </c>
      <c r="M282" s="136">
        <f t="shared" si="3"/>
        <v>133</v>
      </c>
      <c r="N282" s="136">
        <f t="shared" si="4"/>
        <v>-156</v>
      </c>
      <c r="O282" s="202">
        <f t="shared" si="5"/>
        <v>-0.1092436974789916</v>
      </c>
      <c r="P282" s="296"/>
      <c r="Q282" s="296"/>
      <c r="R282" s="296"/>
      <c r="S282" s="296"/>
      <c r="T282" s="296"/>
      <c r="U282" s="296"/>
      <c r="V282" s="296"/>
      <c r="W282" s="296"/>
      <c r="X282" s="297"/>
      <c r="Y282" s="297"/>
      <c r="Z282" s="298"/>
      <c r="AA282" s="296"/>
      <c r="AB282" s="296"/>
      <c r="AC282" s="296"/>
      <c r="AD282" s="296"/>
      <c r="AE282" s="296"/>
      <c r="AF282" s="296"/>
      <c r="AG282" s="296"/>
      <c r="AH282" s="296"/>
      <c r="AI282" s="297"/>
      <c r="AJ282" s="297"/>
      <c r="AK282" s="298"/>
    </row>
    <row r="283" spans="1:37" x14ac:dyDescent="0.3">
      <c r="A283" s="410"/>
      <c r="B283" s="410"/>
      <c r="C283" s="410"/>
      <c r="D283" s="174" t="s">
        <v>165</v>
      </c>
      <c r="E283" s="268">
        <v>814</v>
      </c>
      <c r="F283" s="270">
        <v>0.36306868867082964</v>
      </c>
      <c r="G283" s="271">
        <v>796</v>
      </c>
      <c r="H283" s="270">
        <v>0.41136950904392766</v>
      </c>
      <c r="I283" s="270">
        <v>-2.2113022113022112E-2</v>
      </c>
      <c r="J283" s="271">
        <v>742</v>
      </c>
      <c r="K283" s="270">
        <v>0.36842105263157893</v>
      </c>
      <c r="L283" s="139">
        <v>-6.78391959798995E-2</v>
      </c>
      <c r="M283" s="136">
        <f t="shared" si="3"/>
        <v>-54</v>
      </c>
      <c r="N283" s="136">
        <f t="shared" si="4"/>
        <v>-72</v>
      </c>
      <c r="O283" s="202">
        <f t="shared" si="5"/>
        <v>-8.8452088452088448E-2</v>
      </c>
      <c r="P283" s="296"/>
      <c r="Q283" s="296"/>
      <c r="R283" s="296"/>
      <c r="S283" s="296"/>
      <c r="T283" s="296"/>
      <c r="U283" s="296"/>
      <c r="V283" s="296"/>
      <c r="W283" s="296"/>
      <c r="X283" s="297"/>
      <c r="Y283" s="297"/>
      <c r="Z283" s="298"/>
      <c r="AA283" s="296"/>
      <c r="AB283" s="296"/>
      <c r="AC283" s="296"/>
      <c r="AD283" s="296"/>
      <c r="AE283" s="296"/>
      <c r="AF283" s="296"/>
      <c r="AG283" s="296"/>
      <c r="AH283" s="296"/>
      <c r="AI283" s="297"/>
      <c r="AJ283" s="297"/>
      <c r="AK283" s="298"/>
    </row>
    <row r="284" spans="1:37" x14ac:dyDescent="0.3">
      <c r="A284" s="410"/>
      <c r="B284" s="410"/>
      <c r="C284" s="410"/>
      <c r="D284" s="174" t="s">
        <v>7</v>
      </c>
      <c r="E284" s="268">
        <v>2242</v>
      </c>
      <c r="F284" s="270">
        <v>1</v>
      </c>
      <c r="G284" s="271">
        <v>1935</v>
      </c>
      <c r="H284" s="270">
        <v>1</v>
      </c>
      <c r="I284" s="270">
        <v>-0.13693131132917039</v>
      </c>
      <c r="J284" s="271">
        <v>2014</v>
      </c>
      <c r="K284" s="270">
        <v>1</v>
      </c>
      <c r="L284" s="139">
        <v>4.0826873385012917E-2</v>
      </c>
      <c r="M284" s="136">
        <f t="shared" si="3"/>
        <v>79</v>
      </c>
      <c r="N284" s="136">
        <f t="shared" si="4"/>
        <v>-228</v>
      </c>
      <c r="O284" s="202">
        <f t="shared" si="5"/>
        <v>-0.10169491525423729</v>
      </c>
      <c r="P284" s="296"/>
      <c r="Q284" s="296"/>
      <c r="R284" s="296"/>
      <c r="S284" s="296"/>
      <c r="T284" s="296"/>
      <c r="U284" s="296"/>
      <c r="V284" s="296"/>
      <c r="W284" s="296"/>
      <c r="X284" s="297"/>
      <c r="Y284" s="297"/>
      <c r="Z284" s="298"/>
      <c r="AA284" s="296"/>
      <c r="AB284" s="296"/>
      <c r="AC284" s="296"/>
      <c r="AD284" s="296"/>
      <c r="AE284" s="296"/>
      <c r="AF284" s="296"/>
      <c r="AG284" s="296"/>
      <c r="AH284" s="296"/>
      <c r="AI284" s="297"/>
      <c r="AJ284" s="297"/>
      <c r="AK284" s="298"/>
    </row>
    <row r="285" spans="1:37" x14ac:dyDescent="0.3">
      <c r="A285" s="410"/>
      <c r="B285" s="410"/>
      <c r="C285" s="409" t="s">
        <v>270</v>
      </c>
      <c r="D285" s="174" t="s">
        <v>164</v>
      </c>
      <c r="E285" s="268">
        <v>4660</v>
      </c>
      <c r="F285" s="270">
        <v>0.71991348679128686</v>
      </c>
      <c r="G285" s="271">
        <v>4222</v>
      </c>
      <c r="H285" s="270">
        <v>0.70838926174496641</v>
      </c>
      <c r="I285" s="270">
        <v>-9.3991416309012879E-2</v>
      </c>
      <c r="J285" s="271">
        <v>4255</v>
      </c>
      <c r="K285" s="270">
        <v>0.72130869638921846</v>
      </c>
      <c r="L285" s="139">
        <v>7.8162008526764561E-3</v>
      </c>
      <c r="M285" s="136">
        <f t="shared" si="3"/>
        <v>33</v>
      </c>
      <c r="N285" s="136">
        <f t="shared" si="4"/>
        <v>-405</v>
      </c>
      <c r="O285" s="202">
        <f t="shared" si="5"/>
        <v>-8.6909871244635187E-2</v>
      </c>
      <c r="P285" s="296"/>
      <c r="Q285" s="296"/>
      <c r="R285" s="296"/>
      <c r="S285" s="296"/>
      <c r="T285" s="296"/>
      <c r="U285" s="296"/>
      <c r="V285" s="296"/>
      <c r="W285" s="296"/>
      <c r="X285" s="297"/>
      <c r="Y285" s="297"/>
      <c r="Z285" s="298"/>
      <c r="AA285" s="296"/>
      <c r="AB285" s="296"/>
      <c r="AC285" s="296"/>
      <c r="AD285" s="296"/>
      <c r="AE285" s="296"/>
      <c r="AF285" s="296"/>
      <c r="AG285" s="296"/>
      <c r="AH285" s="296"/>
      <c r="AI285" s="297"/>
      <c r="AJ285" s="297"/>
      <c r="AK285" s="298"/>
    </row>
    <row r="286" spans="1:37" x14ac:dyDescent="0.3">
      <c r="A286" s="410"/>
      <c r="B286" s="410"/>
      <c r="C286" s="410"/>
      <c r="D286" s="174" t="s">
        <v>165</v>
      </c>
      <c r="E286" s="268">
        <v>1813</v>
      </c>
      <c r="F286" s="270">
        <v>0.28008651320871314</v>
      </c>
      <c r="G286" s="271">
        <v>1738</v>
      </c>
      <c r="H286" s="270">
        <v>0.29161073825503353</v>
      </c>
      <c r="I286" s="270">
        <v>-4.1367898510755653E-2</v>
      </c>
      <c r="J286" s="271">
        <v>1644</v>
      </c>
      <c r="K286" s="270">
        <v>0.27869130361078148</v>
      </c>
      <c r="L286" s="139">
        <v>-5.4085155350978138E-2</v>
      </c>
      <c r="M286" s="136">
        <f t="shared" si="3"/>
        <v>-94</v>
      </c>
      <c r="N286" s="136">
        <f t="shared" si="4"/>
        <v>-169</v>
      </c>
      <c r="O286" s="202">
        <f t="shared" si="5"/>
        <v>-9.3215664644236071E-2</v>
      </c>
      <c r="P286" s="296"/>
      <c r="Q286" s="296"/>
      <c r="R286" s="296"/>
      <c r="S286" s="296"/>
      <c r="T286" s="296"/>
      <c r="U286" s="296"/>
      <c r="V286" s="296"/>
      <c r="W286" s="296"/>
      <c r="X286" s="297"/>
      <c r="Y286" s="297"/>
      <c r="Z286" s="298"/>
      <c r="AA286" s="296"/>
      <c r="AB286" s="296"/>
      <c r="AC286" s="296"/>
      <c r="AD286" s="296"/>
      <c r="AE286" s="296"/>
      <c r="AF286" s="296"/>
      <c r="AG286" s="296"/>
      <c r="AH286" s="296"/>
      <c r="AI286" s="297"/>
      <c r="AJ286" s="297"/>
      <c r="AK286" s="298"/>
    </row>
    <row r="287" spans="1:37" x14ac:dyDescent="0.3">
      <c r="A287" s="410"/>
      <c r="B287" s="410"/>
      <c r="C287" s="410"/>
      <c r="D287" s="174" t="s">
        <v>7</v>
      </c>
      <c r="E287" s="268">
        <v>6473</v>
      </c>
      <c r="F287" s="270">
        <v>1</v>
      </c>
      <c r="G287" s="271">
        <v>5960</v>
      </c>
      <c r="H287" s="270">
        <v>1</v>
      </c>
      <c r="I287" s="270">
        <v>-7.925227869612235E-2</v>
      </c>
      <c r="J287" s="271">
        <v>5899</v>
      </c>
      <c r="K287" s="270">
        <v>1</v>
      </c>
      <c r="L287" s="270">
        <v>-1.023489932885906E-2</v>
      </c>
      <c r="M287" s="136">
        <f t="shared" si="3"/>
        <v>-61</v>
      </c>
      <c r="N287" s="136">
        <f t="shared" si="4"/>
        <v>-574</v>
      </c>
      <c r="O287" s="202">
        <f t="shared" si="5"/>
        <v>-8.8676038930943918E-2</v>
      </c>
      <c r="P287" s="296"/>
      <c r="Q287" s="296"/>
      <c r="R287" s="296"/>
      <c r="S287" s="296"/>
      <c r="T287" s="296"/>
      <c r="U287" s="296"/>
      <c r="V287" s="296"/>
      <c r="W287" s="296"/>
      <c r="X287" s="297"/>
      <c r="Y287" s="297"/>
      <c r="Z287" s="298"/>
      <c r="AA287" s="296"/>
      <c r="AB287" s="296"/>
      <c r="AC287" s="296"/>
      <c r="AD287" s="296"/>
      <c r="AE287" s="296"/>
      <c r="AF287" s="296"/>
      <c r="AG287" s="296"/>
      <c r="AH287" s="296"/>
      <c r="AI287" s="297"/>
      <c r="AJ287" s="297"/>
      <c r="AK287" s="298"/>
    </row>
    <row r="288" spans="1:37" x14ac:dyDescent="0.3">
      <c r="A288" s="410"/>
      <c r="B288" s="410"/>
      <c r="C288" s="409" t="s">
        <v>269</v>
      </c>
      <c r="D288" s="174" t="s">
        <v>164</v>
      </c>
      <c r="E288" s="268">
        <v>12520</v>
      </c>
      <c r="F288" s="270">
        <v>0.73332161893047498</v>
      </c>
      <c r="G288" s="271">
        <v>11244</v>
      </c>
      <c r="H288" s="270">
        <v>0.7214166559733094</v>
      </c>
      <c r="I288" s="270">
        <v>-0.10191693290734824</v>
      </c>
      <c r="J288" s="271">
        <v>12064</v>
      </c>
      <c r="K288" s="270">
        <v>0.73885350318471332</v>
      </c>
      <c r="L288" s="270">
        <v>7.2927783706865881E-2</v>
      </c>
      <c r="M288" s="136">
        <f t="shared" si="3"/>
        <v>820</v>
      </c>
      <c r="N288" s="136">
        <f t="shared" si="4"/>
        <v>-456</v>
      </c>
      <c r="O288" s="202">
        <f t="shared" si="5"/>
        <v>-3.6421725239616613E-2</v>
      </c>
      <c r="P288" s="296"/>
      <c r="Q288" s="296"/>
      <c r="R288" s="296"/>
      <c r="S288" s="296"/>
      <c r="T288" s="296"/>
      <c r="U288" s="296"/>
      <c r="V288" s="296"/>
      <c r="W288" s="296"/>
      <c r="X288" s="297"/>
      <c r="Y288" s="297"/>
      <c r="Z288" s="298"/>
      <c r="AA288" s="296"/>
      <c r="AB288" s="296"/>
      <c r="AC288" s="296"/>
      <c r="AD288" s="296"/>
      <c r="AE288" s="296"/>
      <c r="AF288" s="296"/>
      <c r="AG288" s="296"/>
      <c r="AH288" s="296"/>
      <c r="AI288" s="297"/>
      <c r="AJ288" s="297"/>
      <c r="AK288" s="298"/>
    </row>
    <row r="289" spans="1:37" x14ac:dyDescent="0.3">
      <c r="A289" s="410"/>
      <c r="B289" s="410"/>
      <c r="C289" s="410"/>
      <c r="D289" s="174" t="s">
        <v>165</v>
      </c>
      <c r="E289" s="268">
        <v>4553</v>
      </c>
      <c r="F289" s="270">
        <v>0.26667838106952496</v>
      </c>
      <c r="G289" s="271">
        <v>4342</v>
      </c>
      <c r="H289" s="270">
        <v>0.2785833440266906</v>
      </c>
      <c r="I289" s="270">
        <v>-4.6343070502965079E-2</v>
      </c>
      <c r="J289" s="271">
        <v>4264</v>
      </c>
      <c r="K289" s="270">
        <v>0.26114649681528662</v>
      </c>
      <c r="L289" s="270">
        <v>-1.7964071856287425E-2</v>
      </c>
      <c r="M289" s="136">
        <f t="shared" si="3"/>
        <v>-78</v>
      </c>
      <c r="N289" s="136">
        <f t="shared" si="4"/>
        <v>-289</v>
      </c>
      <c r="O289" s="202">
        <f t="shared" si="5"/>
        <v>-6.3474632110696247E-2</v>
      </c>
      <c r="P289" s="296"/>
      <c r="Q289" s="296"/>
      <c r="R289" s="296"/>
      <c r="S289" s="296"/>
      <c r="T289" s="296"/>
      <c r="U289" s="296"/>
      <c r="V289" s="296"/>
      <c r="W289" s="296"/>
      <c r="X289" s="297"/>
      <c r="Y289" s="297"/>
      <c r="Z289" s="298"/>
      <c r="AA289" s="296"/>
      <c r="AB289" s="296"/>
      <c r="AC289" s="296"/>
      <c r="AD289" s="296"/>
      <c r="AE289" s="296"/>
      <c r="AF289" s="296"/>
      <c r="AG289" s="296"/>
      <c r="AH289" s="296"/>
      <c r="AI289" s="297"/>
      <c r="AJ289" s="297"/>
      <c r="AK289" s="298"/>
    </row>
    <row r="290" spans="1:37" x14ac:dyDescent="0.3">
      <c r="A290" s="410"/>
      <c r="B290" s="410"/>
      <c r="C290" s="410"/>
      <c r="D290" s="174" t="s">
        <v>7</v>
      </c>
      <c r="E290" s="268">
        <v>17073</v>
      </c>
      <c r="F290" s="270">
        <v>1</v>
      </c>
      <c r="G290" s="271">
        <v>15586</v>
      </c>
      <c r="H290" s="270">
        <v>1</v>
      </c>
      <c r="I290" s="270">
        <v>-8.7096585251566799E-2</v>
      </c>
      <c r="J290" s="271">
        <v>16328</v>
      </c>
      <c r="K290" s="270">
        <v>1</v>
      </c>
      <c r="L290" s="270">
        <v>4.7606826639291673E-2</v>
      </c>
      <c r="M290" s="136">
        <f t="shared" si="3"/>
        <v>742</v>
      </c>
      <c r="N290" s="136">
        <f t="shared" si="4"/>
        <v>-745</v>
      </c>
      <c r="O290" s="202">
        <f t="shared" si="5"/>
        <v>-4.3636150647220755E-2</v>
      </c>
      <c r="P290" s="296"/>
      <c r="Q290" s="296"/>
      <c r="R290" s="296"/>
      <c r="S290" s="296"/>
      <c r="T290" s="296"/>
      <c r="U290" s="296"/>
      <c r="V290" s="296"/>
      <c r="W290" s="296"/>
      <c r="X290" s="297"/>
      <c r="Y290" s="297"/>
      <c r="Z290" s="298"/>
      <c r="AA290" s="296"/>
      <c r="AB290" s="296"/>
      <c r="AC290" s="296"/>
      <c r="AD290" s="296"/>
      <c r="AE290" s="296"/>
      <c r="AF290" s="296"/>
      <c r="AG290" s="296"/>
      <c r="AH290" s="296"/>
      <c r="AI290" s="297"/>
      <c r="AJ290" s="297"/>
      <c r="AK290" s="298"/>
    </row>
    <row r="291" spans="1:37" x14ac:dyDescent="0.3">
      <c r="A291" s="410"/>
      <c r="B291" s="410"/>
      <c r="C291" s="409" t="s">
        <v>268</v>
      </c>
      <c r="D291" s="174" t="s">
        <v>164</v>
      </c>
      <c r="E291" s="268">
        <v>4662</v>
      </c>
      <c r="F291" s="270">
        <v>0.72934918648310387</v>
      </c>
      <c r="G291" s="271">
        <v>4200</v>
      </c>
      <c r="H291" s="270">
        <v>0.72651790347690715</v>
      </c>
      <c r="I291" s="270">
        <v>-9.90990990990991E-2</v>
      </c>
      <c r="J291" s="271">
        <v>4096</v>
      </c>
      <c r="K291" s="270">
        <v>0.69282814614343713</v>
      </c>
      <c r="L291" s="270">
        <v>-2.4761904761904763E-2</v>
      </c>
      <c r="M291" s="136">
        <f t="shared" si="3"/>
        <v>-104</v>
      </c>
      <c r="N291" s="136">
        <f t="shared" si="4"/>
        <v>-566</v>
      </c>
      <c r="O291" s="202">
        <f t="shared" si="5"/>
        <v>-0.12140712140712141</v>
      </c>
      <c r="P291" s="296"/>
      <c r="Q291" s="296"/>
      <c r="R291" s="296"/>
      <c r="S291" s="296"/>
      <c r="T291" s="296"/>
      <c r="U291" s="296"/>
      <c r="V291" s="296"/>
      <c r="W291" s="296"/>
      <c r="X291" s="297"/>
      <c r="Y291" s="297"/>
      <c r="Z291" s="298"/>
      <c r="AA291" s="296"/>
      <c r="AB291" s="296"/>
      <c r="AC291" s="296"/>
      <c r="AD291" s="296"/>
      <c r="AE291" s="296"/>
      <c r="AF291" s="296"/>
      <c r="AG291" s="296"/>
      <c r="AH291" s="296"/>
      <c r="AI291" s="297"/>
      <c r="AJ291" s="297"/>
      <c r="AK291" s="298"/>
    </row>
    <row r="292" spans="1:37" x14ac:dyDescent="0.3">
      <c r="A292" s="410"/>
      <c r="B292" s="410"/>
      <c r="C292" s="410"/>
      <c r="D292" s="174" t="s">
        <v>165</v>
      </c>
      <c r="E292" s="268">
        <v>1730</v>
      </c>
      <c r="F292" s="270">
        <v>0.27065081351689613</v>
      </c>
      <c r="G292" s="271">
        <v>1581</v>
      </c>
      <c r="H292" s="270">
        <v>0.27348209652309291</v>
      </c>
      <c r="I292" s="270">
        <v>-8.6127167630057802E-2</v>
      </c>
      <c r="J292" s="271">
        <v>1816</v>
      </c>
      <c r="K292" s="270">
        <v>0.30717185385656293</v>
      </c>
      <c r="L292" s="270">
        <v>0.14864010120177104</v>
      </c>
      <c r="M292" s="136">
        <f t="shared" si="3"/>
        <v>235</v>
      </c>
      <c r="N292" s="136">
        <f t="shared" si="4"/>
        <v>86</v>
      </c>
      <c r="O292" s="202">
        <f t="shared" si="5"/>
        <v>4.971098265895954E-2</v>
      </c>
      <c r="P292" s="296"/>
      <c r="Q292" s="296"/>
      <c r="R292" s="296"/>
      <c r="S292" s="296"/>
      <c r="T292" s="296"/>
      <c r="U292" s="296"/>
      <c r="V292" s="296"/>
      <c r="W292" s="296"/>
      <c r="X292" s="297"/>
      <c r="Y292" s="297"/>
      <c r="Z292" s="298"/>
      <c r="AA292" s="296"/>
      <c r="AB292" s="296"/>
      <c r="AC292" s="296"/>
      <c r="AD292" s="296"/>
      <c r="AE292" s="296"/>
      <c r="AF292" s="296"/>
      <c r="AG292" s="296"/>
      <c r="AH292" s="296"/>
      <c r="AI292" s="297"/>
      <c r="AJ292" s="297"/>
      <c r="AK292" s="298"/>
    </row>
    <row r="293" spans="1:37" x14ac:dyDescent="0.3">
      <c r="A293" s="410"/>
      <c r="B293" s="410"/>
      <c r="C293" s="410"/>
      <c r="D293" s="174" t="s">
        <v>7</v>
      </c>
      <c r="E293" s="268">
        <v>6392</v>
      </c>
      <c r="F293" s="270">
        <v>1</v>
      </c>
      <c r="G293" s="271">
        <v>5781</v>
      </c>
      <c r="H293" s="270">
        <v>1</v>
      </c>
      <c r="I293" s="270">
        <v>-9.5588235294117641E-2</v>
      </c>
      <c r="J293" s="271">
        <v>5912</v>
      </c>
      <c r="K293" s="270">
        <v>1</v>
      </c>
      <c r="L293" s="270">
        <v>2.266043937035115E-2</v>
      </c>
      <c r="M293" s="136">
        <f t="shared" si="3"/>
        <v>131</v>
      </c>
      <c r="N293" s="136">
        <f t="shared" si="4"/>
        <v>-480</v>
      </c>
      <c r="O293" s="202">
        <f t="shared" si="5"/>
        <v>-7.5093867334167716E-2</v>
      </c>
      <c r="P293" s="296"/>
      <c r="Q293" s="296"/>
      <c r="R293" s="296"/>
      <c r="S293" s="296"/>
      <c r="T293" s="296"/>
      <c r="U293" s="296"/>
      <c r="V293" s="296"/>
      <c r="W293" s="296"/>
      <c r="X293" s="297"/>
      <c r="Y293" s="297"/>
      <c r="Z293" s="298"/>
      <c r="AA293" s="296"/>
      <c r="AB293" s="296"/>
      <c r="AC293" s="296"/>
      <c r="AD293" s="296"/>
      <c r="AE293" s="296"/>
      <c r="AF293" s="296"/>
      <c r="AG293" s="296"/>
      <c r="AH293" s="296"/>
      <c r="AI293" s="297"/>
      <c r="AJ293" s="297"/>
      <c r="AK293" s="298"/>
    </row>
    <row r="294" spans="1:37" x14ac:dyDescent="0.3">
      <c r="A294" s="410"/>
      <c r="B294" s="410"/>
      <c r="C294" s="411" t="s">
        <v>7</v>
      </c>
      <c r="D294" s="412"/>
      <c r="E294" s="268">
        <v>32180</v>
      </c>
      <c r="F294" s="270">
        <v>1</v>
      </c>
      <c r="G294" s="271">
        <v>29262</v>
      </c>
      <c r="H294" s="270">
        <v>1</v>
      </c>
      <c r="I294" s="270">
        <v>-9.0677439403356125E-2</v>
      </c>
      <c r="J294" s="271">
        <v>30153</v>
      </c>
      <c r="K294" s="270">
        <v>1</v>
      </c>
      <c r="L294" s="270">
        <v>3.0449046545007175E-2</v>
      </c>
      <c r="M294" s="136">
        <f t="shared" si="3"/>
        <v>891</v>
      </c>
      <c r="N294" s="136">
        <f t="shared" si="4"/>
        <v>-2027</v>
      </c>
      <c r="O294" s="202">
        <f t="shared" si="5"/>
        <v>-6.2989434431323807E-2</v>
      </c>
      <c r="P294" s="296"/>
      <c r="Q294" s="296"/>
      <c r="R294" s="296"/>
      <c r="S294" s="296"/>
      <c r="T294" s="296"/>
      <c r="U294" s="296"/>
      <c r="V294" s="296"/>
      <c r="W294" s="296"/>
      <c r="X294" s="297"/>
      <c r="Y294" s="297"/>
      <c r="Z294" s="298"/>
      <c r="AA294" s="296"/>
      <c r="AB294" s="296"/>
      <c r="AC294" s="296"/>
      <c r="AD294" s="296"/>
      <c r="AE294" s="296"/>
      <c r="AF294" s="296"/>
      <c r="AG294" s="296"/>
      <c r="AH294" s="296"/>
      <c r="AI294" s="297"/>
      <c r="AJ294" s="297"/>
      <c r="AK294" s="298"/>
    </row>
    <row r="295" spans="1:37" x14ac:dyDescent="0.3">
      <c r="A295" s="410"/>
      <c r="B295" s="409" t="s">
        <v>266</v>
      </c>
      <c r="C295" s="409" t="s">
        <v>265</v>
      </c>
      <c r="D295" s="174" t="s">
        <v>164</v>
      </c>
      <c r="E295" s="268">
        <v>389</v>
      </c>
      <c r="F295" s="270">
        <v>0.43030973451327431</v>
      </c>
      <c r="G295" s="271">
        <v>431</v>
      </c>
      <c r="H295" s="270">
        <v>0.49654377880184331</v>
      </c>
      <c r="I295" s="270">
        <v>0.10796915167095116</v>
      </c>
      <c r="J295" s="271">
        <v>460</v>
      </c>
      <c r="K295" s="270">
        <v>0.50438596491228072</v>
      </c>
      <c r="L295" s="270">
        <v>6.7285382830626447E-2</v>
      </c>
      <c r="M295" s="136">
        <f t="shared" si="3"/>
        <v>29</v>
      </c>
      <c r="N295" s="136">
        <f t="shared" si="4"/>
        <v>71</v>
      </c>
      <c r="O295" s="202">
        <f t="shared" si="5"/>
        <v>0.18251928020565553</v>
      </c>
      <c r="P295" s="296"/>
      <c r="Q295" s="296"/>
      <c r="R295" s="296"/>
      <c r="S295" s="296"/>
      <c r="T295" s="296"/>
      <c r="U295" s="296"/>
      <c r="V295" s="296"/>
      <c r="W295" s="296"/>
      <c r="X295" s="297"/>
      <c r="Y295" s="297"/>
      <c r="Z295" s="298"/>
      <c r="AA295" s="296"/>
      <c r="AB295" s="296"/>
      <c r="AC295" s="296"/>
      <c r="AD295" s="296"/>
      <c r="AE295" s="296"/>
      <c r="AF295" s="296"/>
      <c r="AG295" s="296"/>
      <c r="AH295" s="296"/>
      <c r="AI295" s="297"/>
      <c r="AJ295" s="297"/>
      <c r="AK295" s="298"/>
    </row>
    <row r="296" spans="1:37" x14ac:dyDescent="0.3">
      <c r="A296" s="410"/>
      <c r="B296" s="410"/>
      <c r="C296" s="410"/>
      <c r="D296" s="174" t="s">
        <v>165</v>
      </c>
      <c r="E296" s="268">
        <v>515</v>
      </c>
      <c r="F296" s="270">
        <v>0.56969026548672563</v>
      </c>
      <c r="G296" s="271">
        <v>437</v>
      </c>
      <c r="H296" s="270">
        <v>0.50345622119815669</v>
      </c>
      <c r="I296" s="270">
        <v>-0.15145631067961166</v>
      </c>
      <c r="J296" s="271">
        <v>452</v>
      </c>
      <c r="K296" s="270">
        <v>0.49561403508771928</v>
      </c>
      <c r="L296" s="270">
        <v>3.4324942791762014E-2</v>
      </c>
      <c r="M296" s="136">
        <f t="shared" si="3"/>
        <v>15</v>
      </c>
      <c r="N296" s="136">
        <f t="shared" si="4"/>
        <v>-63</v>
      </c>
      <c r="O296" s="202">
        <f t="shared" si="5"/>
        <v>-0.12233009708737864</v>
      </c>
      <c r="P296" s="296"/>
      <c r="Q296" s="296"/>
      <c r="R296" s="296"/>
      <c r="S296" s="296"/>
      <c r="T296" s="296"/>
      <c r="U296" s="296"/>
      <c r="V296" s="296"/>
      <c r="W296" s="296"/>
      <c r="X296" s="297"/>
      <c r="Y296" s="297"/>
      <c r="Z296" s="298"/>
      <c r="AA296" s="296"/>
      <c r="AB296" s="296"/>
      <c r="AC296" s="296"/>
      <c r="AD296" s="296"/>
      <c r="AE296" s="296"/>
      <c r="AF296" s="296"/>
      <c r="AG296" s="296"/>
      <c r="AH296" s="296"/>
      <c r="AI296" s="297"/>
      <c r="AJ296" s="297"/>
      <c r="AK296" s="298"/>
    </row>
    <row r="297" spans="1:37" x14ac:dyDescent="0.3">
      <c r="A297" s="410"/>
      <c r="B297" s="410"/>
      <c r="C297" s="410"/>
      <c r="D297" s="174" t="s">
        <v>7</v>
      </c>
      <c r="E297" s="268">
        <v>904</v>
      </c>
      <c r="F297" s="270">
        <v>1</v>
      </c>
      <c r="G297" s="271">
        <v>868</v>
      </c>
      <c r="H297" s="270">
        <v>1</v>
      </c>
      <c r="I297" s="270">
        <v>-3.9823008849557522E-2</v>
      </c>
      <c r="J297" s="271">
        <v>912</v>
      </c>
      <c r="K297" s="270">
        <v>1</v>
      </c>
      <c r="L297" s="270">
        <v>5.0691244239631339E-2</v>
      </c>
      <c r="M297" s="136">
        <f t="shared" si="3"/>
        <v>44</v>
      </c>
      <c r="N297" s="136">
        <f t="shared" si="4"/>
        <v>8</v>
      </c>
      <c r="O297" s="202">
        <f t="shared" si="5"/>
        <v>8.8495575221238937E-3</v>
      </c>
      <c r="P297" s="296"/>
      <c r="Q297" s="296"/>
      <c r="R297" s="296"/>
      <c r="S297" s="296"/>
      <c r="T297" s="296"/>
      <c r="U297" s="296"/>
      <c r="V297" s="296"/>
      <c r="W297" s="296"/>
      <c r="X297" s="297"/>
      <c r="Y297" s="297"/>
      <c r="Z297" s="298"/>
      <c r="AA297" s="296"/>
      <c r="AB297" s="296"/>
      <c r="AC297" s="296"/>
      <c r="AD297" s="296"/>
      <c r="AE297" s="296"/>
      <c r="AF297" s="296"/>
      <c r="AG297" s="296"/>
      <c r="AH297" s="296"/>
      <c r="AI297" s="297"/>
      <c r="AJ297" s="297"/>
      <c r="AK297" s="298"/>
    </row>
    <row r="298" spans="1:37" x14ac:dyDescent="0.3">
      <c r="A298" s="410"/>
      <c r="B298" s="410"/>
      <c r="C298" s="409" t="s">
        <v>270</v>
      </c>
      <c r="D298" s="174" t="s">
        <v>164</v>
      </c>
      <c r="E298" s="268">
        <v>1543</v>
      </c>
      <c r="F298" s="270">
        <v>0.52110773387369136</v>
      </c>
      <c r="G298" s="271">
        <v>1430</v>
      </c>
      <c r="H298" s="270">
        <v>0.51587301587301593</v>
      </c>
      <c r="I298" s="270">
        <v>-7.3233959818535324E-2</v>
      </c>
      <c r="J298" s="271">
        <v>1434</v>
      </c>
      <c r="K298" s="270">
        <v>0.52469813391877063</v>
      </c>
      <c r="L298" s="270">
        <v>2.7972027972027972E-3</v>
      </c>
      <c r="M298" s="136">
        <f t="shared" si="3"/>
        <v>4</v>
      </c>
      <c r="N298" s="136">
        <f t="shared" si="4"/>
        <v>-109</v>
      </c>
      <c r="O298" s="202">
        <f t="shared" si="5"/>
        <v>-7.0641607258587175E-2</v>
      </c>
      <c r="P298" s="296"/>
      <c r="Q298" s="296"/>
      <c r="R298" s="296"/>
      <c r="S298" s="296"/>
      <c r="T298" s="296"/>
      <c r="U298" s="296"/>
      <c r="V298" s="296"/>
      <c r="W298" s="296"/>
      <c r="X298" s="297"/>
      <c r="Y298" s="297"/>
      <c r="Z298" s="298"/>
      <c r="AA298" s="296"/>
      <c r="AB298" s="296"/>
      <c r="AC298" s="296"/>
      <c r="AD298" s="296"/>
      <c r="AE298" s="296"/>
      <c r="AF298" s="296"/>
      <c r="AG298" s="296"/>
      <c r="AH298" s="296"/>
      <c r="AI298" s="297"/>
      <c r="AJ298" s="297"/>
      <c r="AK298" s="298"/>
    </row>
    <row r="299" spans="1:37" x14ac:dyDescent="0.3">
      <c r="A299" s="410"/>
      <c r="B299" s="410"/>
      <c r="C299" s="410"/>
      <c r="D299" s="174" t="s">
        <v>165</v>
      </c>
      <c r="E299" s="268">
        <v>1418</v>
      </c>
      <c r="F299" s="270">
        <v>0.4788922661263087</v>
      </c>
      <c r="G299" s="271">
        <v>1342</v>
      </c>
      <c r="H299" s="270">
        <v>0.48412698412698413</v>
      </c>
      <c r="I299" s="270">
        <v>-5.3596614950634697E-2</v>
      </c>
      <c r="J299" s="271">
        <v>1299</v>
      </c>
      <c r="K299" s="270">
        <v>0.47530186608122943</v>
      </c>
      <c r="L299" s="270">
        <v>-3.2041728763040241E-2</v>
      </c>
      <c r="M299" s="136">
        <f t="shared" si="3"/>
        <v>-43</v>
      </c>
      <c r="N299" s="136">
        <f t="shared" si="4"/>
        <v>-119</v>
      </c>
      <c r="O299" s="202">
        <f t="shared" si="5"/>
        <v>-8.3921015514809585E-2</v>
      </c>
      <c r="P299" s="296"/>
      <c r="Q299" s="296"/>
      <c r="R299" s="296"/>
      <c r="S299" s="296"/>
      <c r="T299" s="296"/>
      <c r="U299" s="296"/>
      <c r="V299" s="296"/>
      <c r="W299" s="296"/>
      <c r="X299" s="297"/>
      <c r="Y299" s="297"/>
      <c r="Z299" s="298"/>
      <c r="AA299" s="296"/>
      <c r="AB299" s="296"/>
      <c r="AC299" s="296"/>
      <c r="AD299" s="296"/>
      <c r="AE299" s="296"/>
      <c r="AF299" s="296"/>
      <c r="AG299" s="296"/>
      <c r="AH299" s="296"/>
      <c r="AI299" s="297"/>
      <c r="AJ299" s="297"/>
      <c r="AK299" s="298"/>
    </row>
    <row r="300" spans="1:37" x14ac:dyDescent="0.3">
      <c r="A300" s="410"/>
      <c r="B300" s="410"/>
      <c r="C300" s="410"/>
      <c r="D300" s="174" t="s">
        <v>7</v>
      </c>
      <c r="E300" s="268">
        <v>2961</v>
      </c>
      <c r="F300" s="270">
        <v>1</v>
      </c>
      <c r="G300" s="271">
        <v>2772</v>
      </c>
      <c r="H300" s="270">
        <v>1</v>
      </c>
      <c r="I300" s="270">
        <v>-6.3829787234042548E-2</v>
      </c>
      <c r="J300" s="271">
        <v>2733</v>
      </c>
      <c r="K300" s="270">
        <v>1</v>
      </c>
      <c r="L300" s="270">
        <v>-1.406926406926407E-2</v>
      </c>
      <c r="M300" s="136">
        <f t="shared" si="3"/>
        <v>-39</v>
      </c>
      <c r="N300" s="136">
        <f t="shared" si="4"/>
        <v>-228</v>
      </c>
      <c r="O300" s="202">
        <f t="shared" si="5"/>
        <v>-7.7001013171225943E-2</v>
      </c>
      <c r="P300" s="296"/>
      <c r="Q300" s="296"/>
      <c r="R300" s="296"/>
      <c r="S300" s="296"/>
      <c r="T300" s="296"/>
      <c r="U300" s="296"/>
      <c r="V300" s="296"/>
      <c r="W300" s="296"/>
      <c r="X300" s="297"/>
      <c r="Y300" s="297"/>
      <c r="Z300" s="298"/>
      <c r="AA300" s="296"/>
      <c r="AB300" s="296"/>
      <c r="AC300" s="296"/>
      <c r="AD300" s="296"/>
      <c r="AE300" s="296"/>
      <c r="AF300" s="296"/>
      <c r="AG300" s="296"/>
      <c r="AH300" s="296"/>
      <c r="AI300" s="297"/>
      <c r="AJ300" s="297"/>
      <c r="AK300" s="298"/>
    </row>
    <row r="301" spans="1:37" x14ac:dyDescent="0.3">
      <c r="A301" s="410"/>
      <c r="B301" s="410"/>
      <c r="C301" s="409" t="s">
        <v>269</v>
      </c>
      <c r="D301" s="174" t="s">
        <v>164</v>
      </c>
      <c r="E301" s="268">
        <v>5380</v>
      </c>
      <c r="F301" s="270">
        <v>0.67655935613682094</v>
      </c>
      <c r="G301" s="271">
        <v>5240</v>
      </c>
      <c r="H301" s="270">
        <v>0.66136564432664391</v>
      </c>
      <c r="I301" s="270">
        <v>-2.6022304832713755E-2</v>
      </c>
      <c r="J301" s="271">
        <v>5063</v>
      </c>
      <c r="K301" s="270">
        <v>0.64570845555413847</v>
      </c>
      <c r="L301" s="270">
        <v>-3.377862595419847E-2</v>
      </c>
      <c r="M301" s="136">
        <f t="shared" si="3"/>
        <v>-177</v>
      </c>
      <c r="N301" s="136">
        <f t="shared" si="4"/>
        <v>-317</v>
      </c>
      <c r="O301" s="202">
        <f t="shared" si="5"/>
        <v>-5.8921933085501858E-2</v>
      </c>
      <c r="P301" s="296"/>
      <c r="Q301" s="296"/>
      <c r="R301" s="296"/>
      <c r="S301" s="296"/>
      <c r="T301" s="296"/>
      <c r="U301" s="296"/>
      <c r="V301" s="296"/>
      <c r="W301" s="296"/>
      <c r="X301" s="297"/>
      <c r="Y301" s="297"/>
      <c r="Z301" s="298"/>
      <c r="AA301" s="296"/>
      <c r="AB301" s="296"/>
      <c r="AC301" s="296"/>
      <c r="AD301" s="296"/>
      <c r="AE301" s="296"/>
      <c r="AF301" s="296"/>
      <c r="AG301" s="296"/>
      <c r="AH301" s="296"/>
      <c r="AI301" s="297"/>
      <c r="AJ301" s="297"/>
      <c r="AK301" s="298"/>
    </row>
    <row r="302" spans="1:37" x14ac:dyDescent="0.3">
      <c r="A302" s="410"/>
      <c r="B302" s="410"/>
      <c r="C302" s="410"/>
      <c r="D302" s="174" t="s">
        <v>165</v>
      </c>
      <c r="E302" s="268">
        <v>2572</v>
      </c>
      <c r="F302" s="270">
        <v>0.32344064386317906</v>
      </c>
      <c r="G302" s="271">
        <v>2683</v>
      </c>
      <c r="H302" s="270">
        <v>0.33863435567335604</v>
      </c>
      <c r="I302" s="270">
        <v>4.3157076205287713E-2</v>
      </c>
      <c r="J302" s="271">
        <v>2778</v>
      </c>
      <c r="K302" s="270">
        <v>0.35429154444586147</v>
      </c>
      <c r="L302" s="270">
        <v>3.5408125232948194E-2</v>
      </c>
      <c r="M302" s="136">
        <f t="shared" si="3"/>
        <v>95</v>
      </c>
      <c r="N302" s="136">
        <f t="shared" si="4"/>
        <v>206</v>
      </c>
      <c r="O302" s="202">
        <f t="shared" si="5"/>
        <v>8.0093312597200622E-2</v>
      </c>
      <c r="P302" s="296"/>
      <c r="Q302" s="296"/>
      <c r="R302" s="296"/>
      <c r="S302" s="296"/>
      <c r="T302" s="296"/>
      <c r="U302" s="296"/>
      <c r="V302" s="296"/>
      <c r="W302" s="296"/>
      <c r="X302" s="297"/>
      <c r="Y302" s="297"/>
      <c r="Z302" s="298"/>
      <c r="AA302" s="296"/>
      <c r="AB302" s="296"/>
      <c r="AC302" s="296"/>
      <c r="AD302" s="296"/>
      <c r="AE302" s="296"/>
      <c r="AF302" s="296"/>
      <c r="AG302" s="296"/>
      <c r="AH302" s="296"/>
      <c r="AI302" s="297"/>
      <c r="AJ302" s="297"/>
      <c r="AK302" s="298"/>
    </row>
    <row r="303" spans="1:37" x14ac:dyDescent="0.3">
      <c r="A303" s="410"/>
      <c r="B303" s="410"/>
      <c r="C303" s="410"/>
      <c r="D303" s="174" t="s">
        <v>7</v>
      </c>
      <c r="E303" s="268">
        <v>7952</v>
      </c>
      <c r="F303" s="270">
        <v>1</v>
      </c>
      <c r="G303" s="271">
        <v>7923</v>
      </c>
      <c r="H303" s="270">
        <v>1</v>
      </c>
      <c r="I303" s="270">
        <v>-3.6468812877263582E-3</v>
      </c>
      <c r="J303" s="271">
        <v>7841</v>
      </c>
      <c r="K303" s="270">
        <v>1</v>
      </c>
      <c r="L303" s="270">
        <v>-1.0349615044806261E-2</v>
      </c>
      <c r="M303" s="136">
        <f t="shared" si="3"/>
        <v>-82</v>
      </c>
      <c r="N303" s="136">
        <f t="shared" si="4"/>
        <v>-111</v>
      </c>
      <c r="O303" s="202">
        <f t="shared" si="5"/>
        <v>-1.3958752515090543E-2</v>
      </c>
      <c r="P303" s="296"/>
      <c r="Q303" s="296"/>
      <c r="R303" s="296"/>
      <c r="S303" s="296"/>
      <c r="T303" s="296"/>
      <c r="U303" s="296"/>
      <c r="V303" s="296"/>
      <c r="W303" s="296"/>
      <c r="X303" s="297"/>
      <c r="Y303" s="297"/>
      <c r="Z303" s="298"/>
      <c r="AA303" s="296"/>
      <c r="AB303" s="296"/>
      <c r="AC303" s="296"/>
      <c r="AD303" s="296"/>
      <c r="AE303" s="296"/>
      <c r="AF303" s="296"/>
      <c r="AG303" s="296"/>
      <c r="AH303" s="296"/>
      <c r="AI303" s="297"/>
      <c r="AJ303" s="297"/>
      <c r="AK303" s="298"/>
    </row>
    <row r="304" spans="1:37" x14ac:dyDescent="0.3">
      <c r="A304" s="410"/>
      <c r="B304" s="410"/>
      <c r="C304" s="409" t="s">
        <v>268</v>
      </c>
      <c r="D304" s="174" t="s">
        <v>164</v>
      </c>
      <c r="E304" s="268">
        <v>1867</v>
      </c>
      <c r="F304" s="270">
        <v>0.59026240910527983</v>
      </c>
      <c r="G304" s="271">
        <v>1835</v>
      </c>
      <c r="H304" s="270">
        <v>0.60721376571806751</v>
      </c>
      <c r="I304" s="270">
        <v>-1.7139796464916979E-2</v>
      </c>
      <c r="J304" s="271">
        <v>1759</v>
      </c>
      <c r="K304" s="270">
        <v>0.6215547703180212</v>
      </c>
      <c r="L304" s="270">
        <v>-4.1416893732970028E-2</v>
      </c>
      <c r="M304" s="136">
        <f t="shared" si="3"/>
        <v>-76</v>
      </c>
      <c r="N304" s="136">
        <f t="shared" si="4"/>
        <v>-108</v>
      </c>
      <c r="O304" s="202">
        <f t="shared" si="5"/>
        <v>-5.7846813069094803E-2</v>
      </c>
      <c r="P304" s="296"/>
      <c r="Q304" s="296"/>
      <c r="R304" s="296"/>
      <c r="S304" s="296"/>
      <c r="T304" s="296"/>
      <c r="U304" s="296"/>
      <c r="V304" s="296"/>
      <c r="W304" s="296"/>
      <c r="X304" s="297"/>
      <c r="Y304" s="297"/>
      <c r="Z304" s="298"/>
      <c r="AA304" s="296"/>
      <c r="AB304" s="296"/>
      <c r="AC304" s="296"/>
      <c r="AD304" s="296"/>
      <c r="AE304" s="296"/>
      <c r="AF304" s="296"/>
      <c r="AG304" s="296"/>
      <c r="AH304" s="296"/>
      <c r="AI304" s="297"/>
      <c r="AJ304" s="297"/>
      <c r="AK304" s="298"/>
    </row>
    <row r="305" spans="1:37" x14ac:dyDescent="0.3">
      <c r="A305" s="410"/>
      <c r="B305" s="410"/>
      <c r="C305" s="410"/>
      <c r="D305" s="174" t="s">
        <v>165</v>
      </c>
      <c r="E305" s="268">
        <v>1296</v>
      </c>
      <c r="F305" s="270">
        <v>0.40973759089472023</v>
      </c>
      <c r="G305" s="271">
        <v>1187</v>
      </c>
      <c r="H305" s="270">
        <v>0.39278623428193249</v>
      </c>
      <c r="I305" s="270">
        <v>-8.4104938271604937E-2</v>
      </c>
      <c r="J305" s="271">
        <v>1071</v>
      </c>
      <c r="K305" s="270">
        <v>0.3784452296819788</v>
      </c>
      <c r="L305" s="270">
        <v>-9.7725358045492844E-2</v>
      </c>
      <c r="M305" s="136">
        <f t="shared" si="3"/>
        <v>-116</v>
      </c>
      <c r="N305" s="136">
        <f t="shared" si="4"/>
        <v>-225</v>
      </c>
      <c r="O305" s="202">
        <f t="shared" si="5"/>
        <v>-0.1736111111111111</v>
      </c>
      <c r="P305" s="296"/>
      <c r="Q305" s="296"/>
      <c r="R305" s="296"/>
      <c r="S305" s="296"/>
      <c r="T305" s="296"/>
      <c r="U305" s="296"/>
      <c r="V305" s="296"/>
      <c r="W305" s="296"/>
      <c r="X305" s="297"/>
      <c r="Y305" s="297"/>
      <c r="Z305" s="298"/>
      <c r="AA305" s="296"/>
      <c r="AB305" s="296"/>
      <c r="AC305" s="296"/>
      <c r="AD305" s="296"/>
      <c r="AE305" s="296"/>
      <c r="AF305" s="296"/>
      <c r="AG305" s="296"/>
      <c r="AH305" s="296"/>
      <c r="AI305" s="297"/>
      <c r="AJ305" s="297"/>
      <c r="AK305" s="298"/>
    </row>
    <row r="306" spans="1:37" x14ac:dyDescent="0.3">
      <c r="A306" s="410"/>
      <c r="B306" s="410"/>
      <c r="C306" s="410"/>
      <c r="D306" s="174" t="s">
        <v>7</v>
      </c>
      <c r="E306" s="268">
        <v>3163</v>
      </c>
      <c r="F306" s="270">
        <v>1</v>
      </c>
      <c r="G306" s="271">
        <v>3022</v>
      </c>
      <c r="H306" s="270">
        <v>1</v>
      </c>
      <c r="I306" s="270">
        <v>-4.4577932342712616E-2</v>
      </c>
      <c r="J306" s="271">
        <v>2830</v>
      </c>
      <c r="K306" s="270">
        <v>1</v>
      </c>
      <c r="L306" s="270">
        <v>-6.3534083388484444E-2</v>
      </c>
      <c r="M306" s="136">
        <f t="shared" si="3"/>
        <v>-192</v>
      </c>
      <c r="N306" s="136">
        <f t="shared" si="4"/>
        <v>-333</v>
      </c>
      <c r="O306" s="202">
        <f t="shared" si="5"/>
        <v>-0.10527979766044894</v>
      </c>
      <c r="P306" s="296"/>
      <c r="Q306" s="296"/>
      <c r="R306" s="296"/>
      <c r="S306" s="296"/>
      <c r="T306" s="296"/>
      <c r="U306" s="296"/>
      <c r="V306" s="296"/>
      <c r="W306" s="296"/>
      <c r="X306" s="297"/>
      <c r="Y306" s="297"/>
      <c r="Z306" s="298"/>
      <c r="AA306" s="296"/>
      <c r="AB306" s="296"/>
      <c r="AC306" s="296"/>
      <c r="AD306" s="296"/>
      <c r="AE306" s="296"/>
      <c r="AF306" s="296"/>
      <c r="AG306" s="296"/>
      <c r="AH306" s="296"/>
      <c r="AI306" s="297"/>
      <c r="AJ306" s="297"/>
      <c r="AK306" s="298"/>
    </row>
    <row r="307" spans="1:37" x14ac:dyDescent="0.3">
      <c r="A307" s="410"/>
      <c r="B307" s="410"/>
      <c r="C307" s="411" t="s">
        <v>7</v>
      </c>
      <c r="D307" s="412"/>
      <c r="E307" s="268">
        <v>14980</v>
      </c>
      <c r="F307" s="270">
        <v>1</v>
      </c>
      <c r="G307" s="271">
        <v>14585</v>
      </c>
      <c r="H307" s="270">
        <v>1</v>
      </c>
      <c r="I307" s="270">
        <v>-2.636849132176235E-2</v>
      </c>
      <c r="J307" s="271">
        <v>14316</v>
      </c>
      <c r="K307" s="270">
        <v>1</v>
      </c>
      <c r="L307" s="270">
        <v>-1.8443606444977716E-2</v>
      </c>
      <c r="M307" s="136">
        <f t="shared" si="3"/>
        <v>-269</v>
      </c>
      <c r="N307" s="136">
        <f t="shared" si="4"/>
        <v>-664</v>
      </c>
      <c r="O307" s="202">
        <f t="shared" si="5"/>
        <v>-4.4325767690253669E-2</v>
      </c>
      <c r="P307" s="296"/>
      <c r="Q307" s="296"/>
      <c r="R307" s="296"/>
      <c r="S307" s="296"/>
      <c r="T307" s="296"/>
      <c r="U307" s="296"/>
      <c r="V307" s="296"/>
      <c r="W307" s="296"/>
      <c r="X307" s="297"/>
      <c r="Y307" s="297"/>
      <c r="Z307" s="298"/>
      <c r="AA307" s="296"/>
      <c r="AB307" s="296"/>
      <c r="AC307" s="296"/>
      <c r="AD307" s="296"/>
      <c r="AE307" s="296"/>
      <c r="AF307" s="296"/>
      <c r="AG307" s="296"/>
      <c r="AH307" s="296"/>
      <c r="AI307" s="297"/>
      <c r="AJ307" s="297"/>
      <c r="AK307" s="298"/>
    </row>
    <row r="308" spans="1:37" x14ac:dyDescent="0.3">
      <c r="A308" s="410"/>
      <c r="B308" s="411" t="s">
        <v>7</v>
      </c>
      <c r="C308" s="412"/>
      <c r="D308" s="412"/>
      <c r="E308" s="268">
        <v>47160</v>
      </c>
      <c r="F308" s="270">
        <v>1</v>
      </c>
      <c r="G308" s="271">
        <v>43847</v>
      </c>
      <c r="H308" s="270">
        <v>1</v>
      </c>
      <c r="I308" s="270">
        <v>-7.025021204410517E-2</v>
      </c>
      <c r="J308" s="271">
        <v>44469</v>
      </c>
      <c r="K308" s="270">
        <v>1</v>
      </c>
      <c r="L308" s="270">
        <v>1.4185691153328619E-2</v>
      </c>
      <c r="M308" s="136">
        <f t="shared" si="3"/>
        <v>622</v>
      </c>
      <c r="N308" s="136">
        <f t="shared" si="4"/>
        <v>-2691</v>
      </c>
      <c r="O308" s="202">
        <f t="shared" si="5"/>
        <v>-5.706106870229008E-2</v>
      </c>
      <c r="P308" s="296"/>
      <c r="Q308" s="296"/>
      <c r="R308" s="296"/>
      <c r="S308" s="296"/>
      <c r="T308" s="296"/>
      <c r="U308" s="296"/>
      <c r="V308" s="296"/>
      <c r="W308" s="296"/>
      <c r="X308" s="297"/>
      <c r="Y308" s="297"/>
      <c r="Z308" s="298"/>
      <c r="AA308" s="296"/>
      <c r="AB308" s="296"/>
      <c r="AC308" s="296"/>
      <c r="AD308" s="296"/>
      <c r="AE308" s="296"/>
      <c r="AF308" s="296"/>
      <c r="AG308" s="296"/>
      <c r="AH308" s="296"/>
      <c r="AI308" s="297"/>
      <c r="AJ308" s="297"/>
      <c r="AK308" s="298"/>
    </row>
    <row r="309" spans="1:37" x14ac:dyDescent="0.3">
      <c r="A309" s="404" t="s">
        <v>18</v>
      </c>
      <c r="B309" s="405"/>
      <c r="C309" s="405"/>
      <c r="D309" s="406"/>
      <c r="E309" s="300">
        <v>213834</v>
      </c>
      <c r="F309" s="301">
        <v>1</v>
      </c>
      <c r="G309" s="302">
        <v>199614</v>
      </c>
      <c r="H309" s="301">
        <v>1</v>
      </c>
      <c r="I309" s="301">
        <v>-6.650018238446645E-2</v>
      </c>
      <c r="J309" s="302">
        <v>210856</v>
      </c>
      <c r="K309" s="301">
        <v>1</v>
      </c>
      <c r="L309" s="301">
        <v>5.631869508150731E-2</v>
      </c>
      <c r="M309" s="303">
        <f t="shared" si="3"/>
        <v>11242</v>
      </c>
      <c r="N309" s="303">
        <f t="shared" si="4"/>
        <v>-2978</v>
      </c>
      <c r="O309" s="304">
        <f t="shared" si="5"/>
        <v>-1.3926690797534537E-2</v>
      </c>
      <c r="P309" s="296"/>
      <c r="Q309" s="296"/>
      <c r="R309" s="296"/>
      <c r="S309" s="296"/>
      <c r="T309" s="296"/>
      <c r="U309" s="296"/>
      <c r="V309" s="296"/>
      <c r="W309" s="296"/>
      <c r="X309" s="297"/>
      <c r="Y309" s="297"/>
      <c r="Z309" s="298"/>
      <c r="AA309" s="296"/>
      <c r="AB309" s="296"/>
      <c r="AC309" s="296"/>
      <c r="AD309" s="296"/>
      <c r="AE309" s="296"/>
      <c r="AF309" s="296"/>
      <c r="AG309" s="296"/>
      <c r="AH309" s="296"/>
      <c r="AI309" s="297"/>
      <c r="AJ309" s="297"/>
      <c r="AK309" s="298"/>
    </row>
  </sheetData>
  <mergeCells count="132">
    <mergeCell ref="C158:C163"/>
    <mergeCell ref="C164:C169"/>
    <mergeCell ref="C170:C175"/>
    <mergeCell ref="C176:C181"/>
    <mergeCell ref="C182:D182"/>
    <mergeCell ref="C148:D148"/>
    <mergeCell ref="C151:D151"/>
    <mergeCell ref="C152:C157"/>
    <mergeCell ref="C117:D117"/>
    <mergeCell ref="C118:C123"/>
    <mergeCell ref="C124:C129"/>
    <mergeCell ref="C130:C135"/>
    <mergeCell ref="C136:C141"/>
    <mergeCell ref="C142:C147"/>
    <mergeCell ref="C115:D115"/>
    <mergeCell ref="C80:C82"/>
    <mergeCell ref="C83:C85"/>
    <mergeCell ref="C86:C88"/>
    <mergeCell ref="C89:C91"/>
    <mergeCell ref="C92:D92"/>
    <mergeCell ref="C94:D94"/>
    <mergeCell ref="C95:C98"/>
    <mergeCell ref="C99:C102"/>
    <mergeCell ref="C103:C106"/>
    <mergeCell ref="C107:C110"/>
    <mergeCell ref="C111:C114"/>
    <mergeCell ref="C76:D76"/>
    <mergeCell ref="C77:C79"/>
    <mergeCell ref="C68:D68"/>
    <mergeCell ref="C69:C71"/>
    <mergeCell ref="C72:C74"/>
    <mergeCell ref="B66:D66"/>
    <mergeCell ref="B44:B58"/>
    <mergeCell ref="C44:C46"/>
    <mergeCell ref="C47:C49"/>
    <mergeCell ref="C50:C52"/>
    <mergeCell ref="C54:C55"/>
    <mergeCell ref="C56:C57"/>
    <mergeCell ref="C58:D58"/>
    <mergeCell ref="C27:C30"/>
    <mergeCell ref="C31:C34"/>
    <mergeCell ref="AA2:AB2"/>
    <mergeCell ref="B37:B43"/>
    <mergeCell ref="C37:C39"/>
    <mergeCell ref="C40:C42"/>
    <mergeCell ref="C43:D43"/>
    <mergeCell ref="B59:B65"/>
    <mergeCell ref="C59:C60"/>
    <mergeCell ref="C61:C62"/>
    <mergeCell ref="C63:C64"/>
    <mergeCell ref="C65:D65"/>
    <mergeCell ref="AF2:AK2"/>
    <mergeCell ref="U2:Z2"/>
    <mergeCell ref="J2:O2"/>
    <mergeCell ref="C6:C7"/>
    <mergeCell ref="C8:D8"/>
    <mergeCell ref="C9:D9"/>
    <mergeCell ref="C12:C15"/>
    <mergeCell ref="C16:C22"/>
    <mergeCell ref="C23:C26"/>
    <mergeCell ref="E1:O1"/>
    <mergeCell ref="P1:Z1"/>
    <mergeCell ref="AC2:AE2"/>
    <mergeCell ref="C4:D4"/>
    <mergeCell ref="C5:D5"/>
    <mergeCell ref="R2:T2"/>
    <mergeCell ref="E2:F2"/>
    <mergeCell ref="G2:I2"/>
    <mergeCell ref="P2:Q2"/>
    <mergeCell ref="A228:A254"/>
    <mergeCell ref="B228:B240"/>
    <mergeCell ref="C228:C230"/>
    <mergeCell ref="C231:C233"/>
    <mergeCell ref="C234:C236"/>
    <mergeCell ref="C237:C239"/>
    <mergeCell ref="C240:D240"/>
    <mergeCell ref="B241:B253"/>
    <mergeCell ref="C241:C243"/>
    <mergeCell ref="C250:C252"/>
    <mergeCell ref="C253:D253"/>
    <mergeCell ref="B254:D254"/>
    <mergeCell ref="C244:C246"/>
    <mergeCell ref="C247:C249"/>
    <mergeCell ref="A201:A227"/>
    <mergeCell ref="B201:B213"/>
    <mergeCell ref="C201:C203"/>
    <mergeCell ref="C204:C206"/>
    <mergeCell ref="C207:C209"/>
    <mergeCell ref="C210:C212"/>
    <mergeCell ref="C213:D213"/>
    <mergeCell ref="B214:B226"/>
    <mergeCell ref="C214:C216"/>
    <mergeCell ref="C217:C219"/>
    <mergeCell ref="C220:C222"/>
    <mergeCell ref="C223:C225"/>
    <mergeCell ref="C226:D226"/>
    <mergeCell ref="B227:D227"/>
    <mergeCell ref="C264:C266"/>
    <mergeCell ref="C267:D267"/>
    <mergeCell ref="B268:B280"/>
    <mergeCell ref="C268:C270"/>
    <mergeCell ref="C271:C273"/>
    <mergeCell ref="C274:C276"/>
    <mergeCell ref="C277:C279"/>
    <mergeCell ref="C280:D280"/>
    <mergeCell ref="B255:B267"/>
    <mergeCell ref="C255:C257"/>
    <mergeCell ref="C258:C260"/>
    <mergeCell ref="A199:B199"/>
    <mergeCell ref="C199:D199"/>
    <mergeCell ref="AA1:AK1"/>
    <mergeCell ref="C11:D11"/>
    <mergeCell ref="C35:D35"/>
    <mergeCell ref="A1:D3"/>
    <mergeCell ref="A309:D309"/>
    <mergeCell ref="B281:D281"/>
    <mergeCell ref="A282:A308"/>
    <mergeCell ref="B282:B294"/>
    <mergeCell ref="C282:C284"/>
    <mergeCell ref="C285:C287"/>
    <mergeCell ref="C288:C290"/>
    <mergeCell ref="C291:C293"/>
    <mergeCell ref="C294:D294"/>
    <mergeCell ref="B295:B307"/>
    <mergeCell ref="C295:C297"/>
    <mergeCell ref="C298:C300"/>
    <mergeCell ref="C301:C303"/>
    <mergeCell ref="C304:C306"/>
    <mergeCell ref="C307:D307"/>
    <mergeCell ref="B308:D308"/>
    <mergeCell ref="A255:A281"/>
    <mergeCell ref="C261:C263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BA4A-389D-4B15-8669-9CA26FF688C4}">
  <sheetPr codeName="Sheet6"/>
  <dimension ref="A1:E48"/>
  <sheetViews>
    <sheetView workbookViewId="0">
      <selection activeCell="O25" sqref="O25"/>
    </sheetView>
  </sheetViews>
  <sheetFormatPr defaultRowHeight="14.4" x14ac:dyDescent="0.3"/>
  <cols>
    <col min="1" max="1" width="8.33203125" bestFit="1" customWidth="1"/>
    <col min="2" max="2" width="8.44140625" bestFit="1" customWidth="1"/>
    <col min="3" max="5" width="7" bestFit="1" customWidth="1"/>
  </cols>
  <sheetData>
    <row r="1" spans="1:5" ht="15" customHeight="1" x14ac:dyDescent="0.3">
      <c r="A1" s="446" t="s">
        <v>88</v>
      </c>
      <c r="B1" s="446"/>
      <c r="C1" s="446"/>
      <c r="D1" s="446"/>
      <c r="E1" s="446"/>
    </row>
    <row r="2" spans="1:5" ht="15" customHeight="1" x14ac:dyDescent="0.3">
      <c r="A2" s="444"/>
      <c r="B2" s="444"/>
      <c r="C2" s="444" t="s">
        <v>89</v>
      </c>
      <c r="D2" s="444"/>
      <c r="E2" s="445" t="s">
        <v>7</v>
      </c>
    </row>
    <row r="3" spans="1:5" x14ac:dyDescent="0.3">
      <c r="A3" s="444"/>
      <c r="B3" s="444"/>
      <c r="C3" s="73">
        <v>0</v>
      </c>
      <c r="D3" s="73">
        <v>1</v>
      </c>
      <c r="E3" s="445"/>
    </row>
    <row r="4" spans="1:5" x14ac:dyDescent="0.3">
      <c r="A4" s="125" t="s">
        <v>90</v>
      </c>
      <c r="B4" s="125"/>
      <c r="C4" s="442">
        <v>163565</v>
      </c>
      <c r="D4" s="442">
        <v>213446</v>
      </c>
      <c r="E4" s="442">
        <v>377011</v>
      </c>
    </row>
    <row r="5" spans="1:5" ht="28.8" x14ac:dyDescent="0.3">
      <c r="A5" s="441" t="s">
        <v>91</v>
      </c>
      <c r="B5" s="121" t="s">
        <v>92</v>
      </c>
      <c r="C5" s="442"/>
      <c r="D5" s="442"/>
      <c r="E5" s="442"/>
    </row>
    <row r="6" spans="1:5" x14ac:dyDescent="0.3">
      <c r="A6" s="441"/>
      <c r="B6" s="121" t="s">
        <v>93</v>
      </c>
      <c r="C6" s="124">
        <v>25.89</v>
      </c>
      <c r="D6" s="124">
        <v>33.78</v>
      </c>
      <c r="E6" s="124">
        <v>59.67</v>
      </c>
    </row>
    <row r="7" spans="1:5" x14ac:dyDescent="0.3">
      <c r="A7" s="441"/>
      <c r="B7" s="121" t="s">
        <v>94</v>
      </c>
      <c r="C7" s="124">
        <v>43.38</v>
      </c>
      <c r="D7" s="124">
        <v>56.62</v>
      </c>
      <c r="E7" s="124"/>
    </row>
    <row r="8" spans="1:5" x14ac:dyDescent="0.3">
      <c r="A8" s="441"/>
      <c r="B8" s="121" t="s">
        <v>95</v>
      </c>
      <c r="C8" s="124">
        <v>48.08</v>
      </c>
      <c r="D8" s="124">
        <v>73.180000000000007</v>
      </c>
      <c r="E8" s="124"/>
    </row>
    <row r="9" spans="1:5" ht="28.8" x14ac:dyDescent="0.3">
      <c r="A9" s="441" t="s">
        <v>22</v>
      </c>
      <c r="B9" s="121" t="s">
        <v>92</v>
      </c>
      <c r="C9" s="124">
        <v>176642</v>
      </c>
      <c r="D9" s="124">
        <v>78221</v>
      </c>
      <c r="E9" s="124">
        <v>254863</v>
      </c>
    </row>
    <row r="10" spans="1:5" x14ac:dyDescent="0.3">
      <c r="A10" s="441"/>
      <c r="B10" s="121" t="s">
        <v>93</v>
      </c>
      <c r="C10" s="124">
        <v>27.96</v>
      </c>
      <c r="D10" s="124">
        <v>12.38</v>
      </c>
      <c r="E10" s="124">
        <v>40.33</v>
      </c>
    </row>
    <row r="11" spans="1:5" x14ac:dyDescent="0.3">
      <c r="A11" s="441"/>
      <c r="B11" s="121" t="s">
        <v>94</v>
      </c>
      <c r="C11" s="124">
        <v>69.31</v>
      </c>
      <c r="D11" s="124">
        <v>30.69</v>
      </c>
      <c r="E11" s="124"/>
    </row>
    <row r="12" spans="1:5" x14ac:dyDescent="0.3">
      <c r="A12" s="441"/>
      <c r="B12" s="121" t="s">
        <v>95</v>
      </c>
      <c r="C12" s="124">
        <v>51.92</v>
      </c>
      <c r="D12" s="124">
        <v>26.82</v>
      </c>
      <c r="E12" s="124"/>
    </row>
    <row r="13" spans="1:5" x14ac:dyDescent="0.3">
      <c r="A13" s="125"/>
      <c r="B13" s="125"/>
      <c r="C13" s="442">
        <v>340207</v>
      </c>
      <c r="D13" s="442">
        <v>291667</v>
      </c>
      <c r="E13" s="442">
        <v>631874</v>
      </c>
    </row>
    <row r="14" spans="1:5" ht="28.8" x14ac:dyDescent="0.3">
      <c r="A14" s="443" t="s">
        <v>7</v>
      </c>
      <c r="B14" s="121" t="s">
        <v>92</v>
      </c>
      <c r="C14" s="442"/>
      <c r="D14" s="442"/>
      <c r="E14" s="442"/>
    </row>
    <row r="15" spans="1:5" x14ac:dyDescent="0.3">
      <c r="A15" s="443"/>
      <c r="B15" s="121" t="s">
        <v>93</v>
      </c>
      <c r="C15" s="124">
        <v>53.84</v>
      </c>
      <c r="D15" s="124">
        <v>46.16</v>
      </c>
      <c r="E15" s="124">
        <v>100</v>
      </c>
    </row>
    <row r="17" spans="1:5" ht="15" customHeight="1" x14ac:dyDescent="0.3">
      <c r="A17" s="446" t="s">
        <v>88</v>
      </c>
      <c r="B17" s="446"/>
      <c r="C17" s="446"/>
      <c r="D17" s="446"/>
      <c r="E17" s="446"/>
    </row>
    <row r="18" spans="1:5" ht="15" customHeight="1" x14ac:dyDescent="0.3">
      <c r="A18" s="444"/>
      <c r="B18" s="444"/>
      <c r="C18" s="444" t="s">
        <v>89</v>
      </c>
      <c r="D18" s="444"/>
      <c r="E18" s="445" t="s">
        <v>7</v>
      </c>
    </row>
    <row r="19" spans="1:5" x14ac:dyDescent="0.3">
      <c r="A19" s="444"/>
      <c r="B19" s="444"/>
      <c r="C19" s="73">
        <v>0</v>
      </c>
      <c r="D19" s="73">
        <v>1</v>
      </c>
      <c r="E19" s="445"/>
    </row>
    <row r="20" spans="1:5" x14ac:dyDescent="0.3">
      <c r="A20" s="125" t="s">
        <v>90</v>
      </c>
      <c r="B20" s="125"/>
      <c r="C20" s="442">
        <v>161859</v>
      </c>
      <c r="D20" s="442">
        <v>206642</v>
      </c>
      <c r="E20" s="442">
        <v>368501</v>
      </c>
    </row>
    <row r="21" spans="1:5" ht="28.8" x14ac:dyDescent="0.3">
      <c r="A21" s="441" t="s">
        <v>91</v>
      </c>
      <c r="B21" s="121" t="s">
        <v>92</v>
      </c>
      <c r="C21" s="442"/>
      <c r="D21" s="442"/>
      <c r="E21" s="442"/>
    </row>
    <row r="22" spans="1:5" x14ac:dyDescent="0.3">
      <c r="A22" s="441"/>
      <c r="B22" s="121" t="s">
        <v>93</v>
      </c>
      <c r="C22" s="124">
        <v>26.01</v>
      </c>
      <c r="D22" s="124">
        <v>33.21</v>
      </c>
      <c r="E22" s="124">
        <v>59.22</v>
      </c>
    </row>
    <row r="23" spans="1:5" x14ac:dyDescent="0.3">
      <c r="A23" s="441"/>
      <c r="B23" s="121" t="s">
        <v>94</v>
      </c>
      <c r="C23" s="124">
        <v>43.92</v>
      </c>
      <c r="D23" s="124">
        <v>56.08</v>
      </c>
      <c r="E23" s="124"/>
    </row>
    <row r="24" spans="1:5" x14ac:dyDescent="0.3">
      <c r="A24" s="441"/>
      <c r="B24" s="121" t="s">
        <v>95</v>
      </c>
      <c r="C24" s="124">
        <v>47.61</v>
      </c>
      <c r="D24" s="124">
        <v>73.22</v>
      </c>
      <c r="E24" s="124"/>
    </row>
    <row r="25" spans="1:5" ht="28.8" x14ac:dyDescent="0.3">
      <c r="A25" s="441" t="s">
        <v>22</v>
      </c>
      <c r="B25" s="121" t="s">
        <v>92</v>
      </c>
      <c r="C25" s="124">
        <v>178144</v>
      </c>
      <c r="D25" s="124">
        <v>75573</v>
      </c>
      <c r="E25" s="124">
        <v>253717</v>
      </c>
    </row>
    <row r="26" spans="1:5" x14ac:dyDescent="0.3">
      <c r="A26" s="441"/>
      <c r="B26" s="121" t="s">
        <v>93</v>
      </c>
      <c r="C26" s="124">
        <v>28.63</v>
      </c>
      <c r="D26" s="124">
        <v>12.15</v>
      </c>
      <c r="E26" s="124">
        <v>40.78</v>
      </c>
    </row>
    <row r="27" spans="1:5" x14ac:dyDescent="0.3">
      <c r="A27" s="441"/>
      <c r="B27" s="121" t="s">
        <v>94</v>
      </c>
      <c r="C27" s="124">
        <v>70.209999999999994</v>
      </c>
      <c r="D27" s="124">
        <v>29.79</v>
      </c>
      <c r="E27" s="124"/>
    </row>
    <row r="28" spans="1:5" x14ac:dyDescent="0.3">
      <c r="A28" s="441"/>
      <c r="B28" s="121" t="s">
        <v>95</v>
      </c>
      <c r="C28" s="124">
        <v>52.39</v>
      </c>
      <c r="D28" s="124">
        <v>26.78</v>
      </c>
      <c r="E28" s="124"/>
    </row>
    <row r="29" spans="1:5" x14ac:dyDescent="0.3">
      <c r="A29" s="125"/>
      <c r="B29" s="125"/>
      <c r="C29" s="442">
        <v>340003</v>
      </c>
      <c r="D29" s="442">
        <v>282215</v>
      </c>
      <c r="E29" s="442">
        <v>622218</v>
      </c>
    </row>
    <row r="30" spans="1:5" ht="28.8" x14ac:dyDescent="0.3">
      <c r="A30" s="443" t="s">
        <v>7</v>
      </c>
      <c r="B30" s="121" t="s">
        <v>92</v>
      </c>
      <c r="C30" s="442"/>
      <c r="D30" s="442"/>
      <c r="E30" s="442"/>
    </row>
    <row r="31" spans="1:5" x14ac:dyDescent="0.3">
      <c r="A31" s="443"/>
      <c r="B31" s="121" t="s">
        <v>93</v>
      </c>
      <c r="C31" s="124">
        <v>54.64</v>
      </c>
      <c r="D31" s="124">
        <v>45.36</v>
      </c>
      <c r="E31" s="124">
        <v>100</v>
      </c>
    </row>
    <row r="33" spans="1:5" ht="15" customHeight="1" x14ac:dyDescent="0.3">
      <c r="A33" s="446" t="s">
        <v>88</v>
      </c>
      <c r="B33" s="446"/>
      <c r="C33" s="446"/>
      <c r="D33" s="446"/>
      <c r="E33" s="446"/>
    </row>
    <row r="34" spans="1:5" ht="15" customHeight="1" x14ac:dyDescent="0.3">
      <c r="A34" s="444"/>
      <c r="B34" s="444"/>
      <c r="C34" s="444" t="s">
        <v>89</v>
      </c>
      <c r="D34" s="444"/>
      <c r="E34" s="445" t="s">
        <v>7</v>
      </c>
    </row>
    <row r="35" spans="1:5" x14ac:dyDescent="0.3">
      <c r="A35" s="444"/>
      <c r="B35" s="444"/>
      <c r="C35" s="73">
        <v>0</v>
      </c>
      <c r="D35" s="73">
        <v>1</v>
      </c>
      <c r="E35" s="445"/>
    </row>
    <row r="36" spans="1:5" x14ac:dyDescent="0.3">
      <c r="A36" s="122"/>
      <c r="B36" s="122"/>
      <c r="C36" s="73"/>
      <c r="D36" s="73"/>
      <c r="E36" s="123"/>
    </row>
    <row r="37" spans="1:5" x14ac:dyDescent="0.3">
      <c r="A37" s="125" t="s">
        <v>90</v>
      </c>
      <c r="B37" s="125"/>
      <c r="C37" s="442">
        <v>158653</v>
      </c>
      <c r="D37" s="442">
        <v>219608</v>
      </c>
      <c r="E37" s="442">
        <v>378261</v>
      </c>
    </row>
    <row r="38" spans="1:5" ht="28.8" x14ac:dyDescent="0.3">
      <c r="A38" s="441" t="s">
        <v>91</v>
      </c>
      <c r="B38" s="121" t="s">
        <v>92</v>
      </c>
      <c r="C38" s="442"/>
      <c r="D38" s="442"/>
      <c r="E38" s="442"/>
    </row>
    <row r="39" spans="1:5" x14ac:dyDescent="0.3">
      <c r="A39" s="441"/>
      <c r="B39" s="121" t="s">
        <v>93</v>
      </c>
      <c r="C39" s="124">
        <v>25.61</v>
      </c>
      <c r="D39" s="124">
        <v>35.44</v>
      </c>
      <c r="E39" s="124">
        <v>61.05</v>
      </c>
    </row>
    <row r="40" spans="1:5" x14ac:dyDescent="0.3">
      <c r="A40" s="441"/>
      <c r="B40" s="121" t="s">
        <v>94</v>
      </c>
      <c r="C40" s="124">
        <v>41.94</v>
      </c>
      <c r="D40" s="124">
        <v>58.06</v>
      </c>
      <c r="E40" s="124"/>
    </row>
    <row r="41" spans="1:5" x14ac:dyDescent="0.3">
      <c r="A41" s="441"/>
      <c r="B41" s="121" t="s">
        <v>95</v>
      </c>
      <c r="C41" s="124">
        <v>47.57</v>
      </c>
      <c r="D41" s="124">
        <v>76.760000000000005</v>
      </c>
      <c r="E41" s="124"/>
    </row>
    <row r="42" spans="1:5" ht="28.8" x14ac:dyDescent="0.3">
      <c r="A42" s="441" t="s">
        <v>22</v>
      </c>
      <c r="B42" s="121" t="s">
        <v>92</v>
      </c>
      <c r="C42" s="124">
        <v>174874</v>
      </c>
      <c r="D42" s="124">
        <v>66476</v>
      </c>
      <c r="E42" s="124">
        <v>241350</v>
      </c>
    </row>
    <row r="43" spans="1:5" x14ac:dyDescent="0.3">
      <c r="A43" s="441"/>
      <c r="B43" s="121" t="s">
        <v>93</v>
      </c>
      <c r="C43" s="124">
        <v>28.22</v>
      </c>
      <c r="D43" s="124">
        <v>10.73</v>
      </c>
      <c r="E43" s="124">
        <v>38.950000000000003</v>
      </c>
    </row>
    <row r="44" spans="1:5" x14ac:dyDescent="0.3">
      <c r="A44" s="441"/>
      <c r="B44" s="121" t="s">
        <v>94</v>
      </c>
      <c r="C44" s="124">
        <v>72.459999999999994</v>
      </c>
      <c r="D44" s="124">
        <v>27.54</v>
      </c>
      <c r="E44" s="124"/>
    </row>
    <row r="45" spans="1:5" x14ac:dyDescent="0.3">
      <c r="A45" s="441"/>
      <c r="B45" s="121" t="s">
        <v>95</v>
      </c>
      <c r="C45" s="124">
        <v>52.43</v>
      </c>
      <c r="D45" s="124">
        <v>23.24</v>
      </c>
      <c r="E45" s="124"/>
    </row>
    <row r="46" spans="1:5" x14ac:dyDescent="0.3">
      <c r="A46" s="125"/>
      <c r="B46" s="125"/>
      <c r="C46" s="442">
        <v>333527</v>
      </c>
      <c r="D46" s="442">
        <v>286084</v>
      </c>
      <c r="E46" s="442">
        <v>619611</v>
      </c>
    </row>
    <row r="47" spans="1:5" ht="28.8" x14ac:dyDescent="0.3">
      <c r="A47" s="443" t="s">
        <v>7</v>
      </c>
      <c r="B47" s="121" t="s">
        <v>92</v>
      </c>
      <c r="C47" s="442"/>
      <c r="D47" s="442"/>
      <c r="E47" s="442"/>
    </row>
    <row r="48" spans="1:5" x14ac:dyDescent="0.3">
      <c r="A48" s="443"/>
      <c r="B48" s="121" t="s">
        <v>93</v>
      </c>
      <c r="C48" s="124">
        <v>53.83</v>
      </c>
      <c r="D48" s="124">
        <v>46.17</v>
      </c>
      <c r="E48" s="124">
        <v>100</v>
      </c>
    </row>
  </sheetData>
  <mergeCells count="39">
    <mergeCell ref="A17:E17"/>
    <mergeCell ref="A1:E1"/>
    <mergeCell ref="A2:B3"/>
    <mergeCell ref="C2:D2"/>
    <mergeCell ref="E2:E3"/>
    <mergeCell ref="C4:C5"/>
    <mergeCell ref="D4:D5"/>
    <mergeCell ref="E4:E5"/>
    <mergeCell ref="A5:A8"/>
    <mergeCell ref="A9:A12"/>
    <mergeCell ref="C13:C14"/>
    <mergeCell ref="D13:D14"/>
    <mergeCell ref="E13:E14"/>
    <mergeCell ref="A14:A15"/>
    <mergeCell ref="A33:E33"/>
    <mergeCell ref="A18:B19"/>
    <mergeCell ref="C18:D18"/>
    <mergeCell ref="E18:E19"/>
    <mergeCell ref="C20:C21"/>
    <mergeCell ref="D20:D21"/>
    <mergeCell ref="E20:E21"/>
    <mergeCell ref="A21:A24"/>
    <mergeCell ref="A25:A28"/>
    <mergeCell ref="C29:C30"/>
    <mergeCell ref="D29:D30"/>
    <mergeCell ref="E29:E30"/>
    <mergeCell ref="A30:A31"/>
    <mergeCell ref="A34:B35"/>
    <mergeCell ref="C34:D34"/>
    <mergeCell ref="E34:E35"/>
    <mergeCell ref="C37:C38"/>
    <mergeCell ref="D37:D38"/>
    <mergeCell ref="E37:E38"/>
    <mergeCell ref="A38:A41"/>
    <mergeCell ref="A42:A45"/>
    <mergeCell ref="C46:C47"/>
    <mergeCell ref="D46:D47"/>
    <mergeCell ref="E46:E47"/>
    <mergeCell ref="A47:A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4A20-9DBE-4F30-ACA0-55915C723207}">
  <sheetPr codeName="Sheet7"/>
  <dimension ref="A2:J47"/>
  <sheetViews>
    <sheetView zoomScale="90" zoomScaleNormal="90"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T54" sqref="T53:T54"/>
    </sheetView>
  </sheetViews>
  <sheetFormatPr defaultRowHeight="14.4" x14ac:dyDescent="0.3"/>
  <cols>
    <col min="1" max="1" width="49.44140625" bestFit="1" customWidth="1"/>
    <col min="2" max="3" width="9.88671875" style="29" bestFit="1" customWidth="1"/>
    <col min="4" max="4" width="8.88671875" style="30"/>
    <col min="5" max="5" width="9.109375" style="30"/>
    <col min="6" max="6" width="9.88671875" style="29" bestFit="1" customWidth="1"/>
    <col min="7" max="7" width="8.88671875" style="30"/>
  </cols>
  <sheetData>
    <row r="2" spans="1:8" x14ac:dyDescent="0.3">
      <c r="B2" s="29" t="s">
        <v>61</v>
      </c>
      <c r="C2" s="448" t="s">
        <v>62</v>
      </c>
      <c r="D2" s="448"/>
      <c r="E2" s="54"/>
      <c r="F2" s="448" t="s">
        <v>63</v>
      </c>
      <c r="G2" s="448"/>
    </row>
    <row r="3" spans="1:8" x14ac:dyDescent="0.3">
      <c r="B3" s="58" t="s">
        <v>0</v>
      </c>
      <c r="C3" s="58" t="s">
        <v>0</v>
      </c>
      <c r="D3" s="31" t="s">
        <v>96</v>
      </c>
      <c r="E3" s="31" t="s">
        <v>97</v>
      </c>
      <c r="F3" s="58" t="s">
        <v>0</v>
      </c>
      <c r="G3" s="31" t="s">
        <v>2</v>
      </c>
      <c r="H3" s="31" t="s">
        <v>97</v>
      </c>
    </row>
    <row r="4" spans="1:8" x14ac:dyDescent="0.3">
      <c r="A4" t="s">
        <v>7</v>
      </c>
    </row>
    <row r="6" spans="1:8" x14ac:dyDescent="0.3">
      <c r="A6" t="s">
        <v>98</v>
      </c>
    </row>
    <row r="7" spans="1:8" x14ac:dyDescent="0.3">
      <c r="A7" t="s">
        <v>99</v>
      </c>
    </row>
    <row r="8" spans="1:8" x14ac:dyDescent="0.3">
      <c r="A8" t="s">
        <v>100</v>
      </c>
    </row>
    <row r="9" spans="1:8" x14ac:dyDescent="0.3">
      <c r="A9" t="s">
        <v>101</v>
      </c>
    </row>
    <row r="10" spans="1:8" x14ac:dyDescent="0.3">
      <c r="A10" t="s">
        <v>102</v>
      </c>
    </row>
    <row r="11" spans="1:8" x14ac:dyDescent="0.3">
      <c r="A11" t="s">
        <v>103</v>
      </c>
    </row>
    <row r="12" spans="1:8" x14ac:dyDescent="0.3">
      <c r="A12" t="s">
        <v>104</v>
      </c>
    </row>
    <row r="14" spans="1:8" x14ac:dyDescent="0.3">
      <c r="A14" t="s">
        <v>27</v>
      </c>
    </row>
    <row r="15" spans="1:8" x14ac:dyDescent="0.3">
      <c r="A15" t="s">
        <v>28</v>
      </c>
    </row>
    <row r="16" spans="1:8" x14ac:dyDescent="0.3">
      <c r="A16" t="s">
        <v>29</v>
      </c>
    </row>
    <row r="17" spans="1:1" x14ac:dyDescent="0.3">
      <c r="A17" t="s">
        <v>30</v>
      </c>
    </row>
    <row r="19" spans="1:1" x14ac:dyDescent="0.3">
      <c r="A19" t="s">
        <v>105</v>
      </c>
    </row>
    <row r="20" spans="1:1" x14ac:dyDescent="0.3">
      <c r="A20" t="s">
        <v>38</v>
      </c>
    </row>
    <row r="21" spans="1:1" x14ac:dyDescent="0.3">
      <c r="A21" t="s">
        <v>40</v>
      </c>
    </row>
    <row r="22" spans="1:1" x14ac:dyDescent="0.3">
      <c r="A22" t="s">
        <v>39</v>
      </c>
    </row>
    <row r="23" spans="1:1" x14ac:dyDescent="0.3">
      <c r="A23" t="s">
        <v>41</v>
      </c>
    </row>
    <row r="24" spans="1:1" x14ac:dyDescent="0.3">
      <c r="A24" t="s">
        <v>86</v>
      </c>
    </row>
    <row r="25" spans="1:1" x14ac:dyDescent="0.3">
      <c r="A25" t="s">
        <v>87</v>
      </c>
    </row>
    <row r="26" spans="1:1" x14ac:dyDescent="0.3">
      <c r="A26" t="s">
        <v>44</v>
      </c>
    </row>
    <row r="27" spans="1:1" x14ac:dyDescent="0.3">
      <c r="A27" t="s">
        <v>45</v>
      </c>
    </row>
    <row r="28" spans="1:1" x14ac:dyDescent="0.3">
      <c r="A28" t="s">
        <v>30</v>
      </c>
    </row>
    <row r="30" spans="1:1" x14ac:dyDescent="0.3">
      <c r="A30" t="s">
        <v>106</v>
      </c>
    </row>
    <row r="31" spans="1:1" x14ac:dyDescent="0.3">
      <c r="A31" t="s">
        <v>72</v>
      </c>
    </row>
    <row r="32" spans="1:1" x14ac:dyDescent="0.3">
      <c r="A32" t="s">
        <v>32</v>
      </c>
    </row>
    <row r="33" spans="1:10" x14ac:dyDescent="0.3">
      <c r="A33" t="s">
        <v>33</v>
      </c>
    </row>
    <row r="34" spans="1:10" x14ac:dyDescent="0.3">
      <c r="A34" t="s">
        <v>34</v>
      </c>
    </row>
    <row r="35" spans="1:10" x14ac:dyDescent="0.3">
      <c r="A35" t="s">
        <v>35</v>
      </c>
    </row>
    <row r="36" spans="1:10" x14ac:dyDescent="0.3">
      <c r="A36" t="s">
        <v>30</v>
      </c>
    </row>
    <row r="39" spans="1:10" x14ac:dyDescent="0.3">
      <c r="A39" t="s">
        <v>107</v>
      </c>
    </row>
    <row r="40" spans="1:10" x14ac:dyDescent="0.3">
      <c r="A40" s="55" t="s">
        <v>108</v>
      </c>
    </row>
    <row r="41" spans="1:10" x14ac:dyDescent="0.3">
      <c r="A41" s="55" t="s">
        <v>109</v>
      </c>
    </row>
    <row r="42" spans="1:10" x14ac:dyDescent="0.3">
      <c r="A42" s="55" t="s">
        <v>110</v>
      </c>
    </row>
    <row r="43" spans="1:10" x14ac:dyDescent="0.3">
      <c r="A43" s="55" t="s">
        <v>111</v>
      </c>
    </row>
    <row r="44" spans="1:10" x14ac:dyDescent="0.3">
      <c r="A44" s="55" t="s">
        <v>112</v>
      </c>
    </row>
    <row r="45" spans="1:10" x14ac:dyDescent="0.3">
      <c r="B45" s="447" t="s">
        <v>61</v>
      </c>
      <c r="C45" s="447"/>
      <c r="D45" s="447"/>
      <c r="E45" s="447" t="s">
        <v>62</v>
      </c>
      <c r="F45" s="447"/>
      <c r="G45" s="447"/>
      <c r="H45" s="447" t="s">
        <v>63</v>
      </c>
      <c r="I45" s="447"/>
      <c r="J45" s="447"/>
    </row>
    <row r="46" spans="1:10" x14ac:dyDescent="0.3">
      <c r="A46" s="55" t="s">
        <v>113</v>
      </c>
      <c r="B46" s="58" t="s">
        <v>114</v>
      </c>
      <c r="C46" s="58" t="s">
        <v>0</v>
      </c>
      <c r="D46" s="31" t="s">
        <v>97</v>
      </c>
      <c r="E46" s="58" t="s">
        <v>114</v>
      </c>
      <c r="F46" s="58" t="s">
        <v>0</v>
      </c>
      <c r="G46" s="31" t="s">
        <v>97</v>
      </c>
      <c r="H46" s="58" t="s">
        <v>114</v>
      </c>
      <c r="I46" s="58" t="s">
        <v>0</v>
      </c>
      <c r="J46" s="31" t="s">
        <v>97</v>
      </c>
    </row>
    <row r="47" spans="1:10" x14ac:dyDescent="0.3">
      <c r="A47" s="55" t="s">
        <v>115</v>
      </c>
    </row>
  </sheetData>
  <mergeCells count="5">
    <mergeCell ref="H45:J45"/>
    <mergeCell ref="E45:G45"/>
    <mergeCell ref="B45:D45"/>
    <mergeCell ref="C2:D2"/>
    <mergeCell ref="F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FBEF-F05E-477C-8BF3-B8C171A0375C}">
  <sheetPr codeName="Sheet8"/>
  <dimension ref="A1:O144"/>
  <sheetViews>
    <sheetView zoomScale="115" zoomScaleNormal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25" sqref="H25"/>
    </sheetView>
  </sheetViews>
  <sheetFormatPr defaultColWidth="9.109375" defaultRowHeight="14.4" x14ac:dyDescent="0.3"/>
  <cols>
    <col min="1" max="2" width="25.33203125" bestFit="1" customWidth="1"/>
    <col min="3" max="3" width="11.33203125" style="29" bestFit="1" customWidth="1"/>
    <col min="4" max="4" width="10" style="30" bestFit="1" customWidth="1"/>
    <col min="5" max="5" width="11.33203125" style="29" bestFit="1" customWidth="1"/>
    <col min="6" max="6" width="10" style="30" bestFit="1" customWidth="1"/>
    <col min="7" max="7" width="9.109375" style="30"/>
    <col min="8" max="8" width="11.33203125" style="29" bestFit="1" customWidth="1"/>
    <col min="9" max="9" width="10" style="30" bestFit="1" customWidth="1"/>
    <col min="10" max="10" width="8.88671875" style="30" bestFit="1" customWidth="1"/>
  </cols>
  <sheetData>
    <row r="1" spans="1:15" x14ac:dyDescent="0.3">
      <c r="A1" t="s">
        <v>116</v>
      </c>
    </row>
    <row r="3" spans="1:15" x14ac:dyDescent="0.3">
      <c r="C3" s="448">
        <v>2018</v>
      </c>
      <c r="D3" s="448"/>
      <c r="E3" s="448">
        <v>2019</v>
      </c>
      <c r="F3" s="448"/>
      <c r="G3" s="448"/>
      <c r="H3" s="448">
        <v>2020</v>
      </c>
      <c r="I3" s="448"/>
      <c r="J3" s="448"/>
    </row>
    <row r="4" spans="1:15" s="54" customFormat="1" x14ac:dyDescent="0.3">
      <c r="C4" s="58" t="s">
        <v>0</v>
      </c>
      <c r="D4" s="31" t="s">
        <v>1</v>
      </c>
      <c r="E4" s="58" t="s">
        <v>0</v>
      </c>
      <c r="F4" s="31" t="s">
        <v>1</v>
      </c>
      <c r="G4" s="31" t="s">
        <v>2</v>
      </c>
      <c r="H4" s="58" t="s">
        <v>0</v>
      </c>
      <c r="I4" s="31" t="s">
        <v>3</v>
      </c>
      <c r="J4" s="31" t="s">
        <v>2</v>
      </c>
    </row>
    <row r="5" spans="1:15" s="54" customFormat="1" x14ac:dyDescent="0.3">
      <c r="A5" s="55" t="s">
        <v>117</v>
      </c>
      <c r="B5" s="54" t="s">
        <v>108</v>
      </c>
      <c r="C5" s="58"/>
      <c r="D5" s="31"/>
      <c r="E5" s="58"/>
      <c r="F5" s="31"/>
      <c r="G5" s="31"/>
      <c r="H5" s="58"/>
      <c r="I5" s="31"/>
      <c r="J5" s="31"/>
    </row>
    <row r="6" spans="1:15" s="54" customFormat="1" x14ac:dyDescent="0.3">
      <c r="B6" s="54" t="s">
        <v>109</v>
      </c>
      <c r="C6" s="58"/>
      <c r="D6" s="31"/>
      <c r="E6" s="58"/>
      <c r="F6" s="31"/>
      <c r="G6" s="31"/>
      <c r="H6" s="58"/>
      <c r="I6" s="31"/>
      <c r="J6" s="31"/>
    </row>
    <row r="7" spans="1:15" s="54" customFormat="1" x14ac:dyDescent="0.3">
      <c r="B7" s="54" t="s">
        <v>110</v>
      </c>
      <c r="C7" s="58"/>
      <c r="D7" s="31"/>
      <c r="E7" s="58"/>
      <c r="F7" s="31"/>
      <c r="G7" s="31"/>
      <c r="H7" s="58"/>
      <c r="I7" s="31"/>
      <c r="J7" s="31"/>
    </row>
    <row r="8" spans="1:15" s="54" customFormat="1" x14ac:dyDescent="0.3">
      <c r="B8" s="54" t="s">
        <v>111</v>
      </c>
      <c r="C8" s="58"/>
      <c r="D8" s="31"/>
      <c r="E8" s="58"/>
      <c r="F8" s="31"/>
      <c r="G8" s="31"/>
      <c r="H8" s="58"/>
      <c r="I8" s="31"/>
      <c r="J8" s="31"/>
    </row>
    <row r="9" spans="1:15" s="54" customFormat="1" x14ac:dyDescent="0.3">
      <c r="B9" s="54" t="s">
        <v>112</v>
      </c>
      <c r="C9" s="58"/>
      <c r="D9" s="31"/>
      <c r="E9" s="58"/>
      <c r="F9" s="31"/>
      <c r="G9" s="31"/>
      <c r="H9" s="58"/>
      <c r="I9" s="31"/>
      <c r="J9" s="31"/>
    </row>
    <row r="10" spans="1:15" s="54" customFormat="1" x14ac:dyDescent="0.3">
      <c r="C10" s="58"/>
      <c r="D10" s="31"/>
      <c r="E10" s="58"/>
      <c r="F10" s="31"/>
      <c r="G10" s="31"/>
      <c r="H10" s="58"/>
      <c r="I10" s="31"/>
      <c r="J10" s="31"/>
    </row>
    <row r="11" spans="1:15" s="54" customFormat="1" x14ac:dyDescent="0.3">
      <c r="B11"/>
      <c r="C11" s="58"/>
      <c r="D11" s="31"/>
      <c r="E11" s="58"/>
      <c r="F11" s="31"/>
      <c r="G11" s="31"/>
      <c r="H11" s="58"/>
      <c r="I11" s="31"/>
      <c r="J11" s="31"/>
    </row>
    <row r="13" spans="1:15" x14ac:dyDescent="0.3">
      <c r="A13" t="s">
        <v>22</v>
      </c>
      <c r="B13" s="54" t="s">
        <v>108</v>
      </c>
      <c r="O13" s="29"/>
    </row>
    <row r="14" spans="1:15" s="54" customFormat="1" x14ac:dyDescent="0.3">
      <c r="B14" s="54" t="s">
        <v>109</v>
      </c>
      <c r="C14" s="58"/>
      <c r="D14" s="31"/>
      <c r="E14" s="58"/>
      <c r="F14" s="31"/>
      <c r="G14" s="31"/>
      <c r="H14" s="58"/>
      <c r="I14" s="31"/>
      <c r="J14" s="31"/>
    </row>
    <row r="15" spans="1:15" s="54" customFormat="1" x14ac:dyDescent="0.3">
      <c r="B15" s="54" t="s">
        <v>110</v>
      </c>
      <c r="C15" s="58"/>
      <c r="D15" s="31"/>
      <c r="E15" s="58"/>
      <c r="F15" s="31"/>
      <c r="G15" s="31"/>
      <c r="H15" s="58"/>
      <c r="I15" s="31"/>
      <c r="J15" s="31"/>
    </row>
    <row r="16" spans="1:15" s="54" customFormat="1" x14ac:dyDescent="0.3">
      <c r="B16" s="54" t="s">
        <v>111</v>
      </c>
      <c r="C16" s="58"/>
      <c r="D16" s="31"/>
      <c r="E16" s="58"/>
      <c r="F16" s="31"/>
      <c r="G16" s="31"/>
      <c r="H16" s="58"/>
      <c r="I16" s="31"/>
      <c r="J16" s="31"/>
    </row>
    <row r="17" spans="1:11" s="54" customFormat="1" x14ac:dyDescent="0.3">
      <c r="B17" s="54" t="s">
        <v>112</v>
      </c>
      <c r="C17" s="58"/>
      <c r="D17" s="31"/>
      <c r="E17" s="58"/>
      <c r="F17" s="31"/>
      <c r="G17" s="31"/>
      <c r="H17" s="58"/>
      <c r="I17" s="31"/>
      <c r="J17" s="31"/>
    </row>
    <row r="18" spans="1:11" s="54" customFormat="1" x14ac:dyDescent="0.3">
      <c r="C18" s="58"/>
      <c r="D18" s="31"/>
      <c r="E18" s="58"/>
      <c r="F18" s="31"/>
      <c r="G18" s="31"/>
      <c r="H18" s="58"/>
      <c r="I18" s="31"/>
      <c r="J18" s="31"/>
    </row>
    <row r="19" spans="1:11" s="54" customFormat="1" x14ac:dyDescent="0.3">
      <c r="B19"/>
      <c r="C19" s="58"/>
      <c r="D19" s="31"/>
      <c r="E19" s="58"/>
      <c r="F19" s="31"/>
      <c r="G19" s="31"/>
      <c r="H19" s="58"/>
      <c r="I19" s="31"/>
      <c r="J19" s="31"/>
    </row>
    <row r="20" spans="1:11" x14ac:dyDescent="0.3">
      <c r="A20" t="s">
        <v>118</v>
      </c>
      <c r="B20" s="54" t="s">
        <v>108</v>
      </c>
    </row>
    <row r="21" spans="1:11" s="54" customFormat="1" x14ac:dyDescent="0.3">
      <c r="B21" s="54" t="s">
        <v>109</v>
      </c>
      <c r="C21" s="58"/>
      <c r="D21" s="31"/>
      <c r="E21" s="58"/>
      <c r="F21" s="31"/>
      <c r="G21" s="31"/>
      <c r="H21" s="58"/>
      <c r="I21" s="31"/>
      <c r="J21" s="31"/>
    </row>
    <row r="22" spans="1:11" s="54" customFormat="1" x14ac:dyDescent="0.3">
      <c r="B22" s="54" t="s">
        <v>110</v>
      </c>
      <c r="C22" s="58"/>
      <c r="D22" s="31"/>
      <c r="E22" s="58"/>
      <c r="F22" s="31"/>
      <c r="G22" s="31"/>
      <c r="H22" s="58"/>
      <c r="I22" s="31"/>
      <c r="J22" s="31"/>
    </row>
    <row r="23" spans="1:11" s="54" customFormat="1" x14ac:dyDescent="0.3">
      <c r="B23" s="54" t="s">
        <v>111</v>
      </c>
      <c r="C23" s="58"/>
      <c r="D23" s="31"/>
      <c r="E23" s="58"/>
      <c r="F23" s="31"/>
      <c r="G23" s="31"/>
      <c r="H23" s="58"/>
      <c r="I23" s="31"/>
      <c r="J23" s="31"/>
    </row>
    <row r="24" spans="1:11" s="54" customFormat="1" x14ac:dyDescent="0.3">
      <c r="B24" s="54" t="s">
        <v>112</v>
      </c>
      <c r="C24" s="58"/>
      <c r="D24" s="31"/>
      <c r="E24" s="58"/>
      <c r="F24" s="31"/>
      <c r="G24" s="31"/>
      <c r="H24" s="58"/>
      <c r="I24" s="31"/>
      <c r="J24" s="31"/>
    </row>
    <row r="25" spans="1:11" s="54" customFormat="1" x14ac:dyDescent="0.3">
      <c r="B25"/>
      <c r="C25" s="58"/>
      <c r="D25" s="31"/>
      <c r="E25" s="58"/>
      <c r="F25" s="31"/>
      <c r="G25" s="31"/>
      <c r="H25" s="58"/>
      <c r="I25" s="31"/>
      <c r="J25" s="31"/>
    </row>
    <row r="29" spans="1:11" x14ac:dyDescent="0.3">
      <c r="B29" s="54"/>
      <c r="C29" s="448">
        <v>2018</v>
      </c>
      <c r="D29" s="448"/>
      <c r="E29" s="448">
        <v>2019</v>
      </c>
      <c r="F29" s="448"/>
      <c r="G29" s="448"/>
      <c r="H29" s="448">
        <v>2020</v>
      </c>
      <c r="I29" s="448"/>
      <c r="J29" s="448"/>
    </row>
    <row r="30" spans="1:11" s="54" customFormat="1" x14ac:dyDescent="0.3">
      <c r="B30"/>
      <c r="C30" s="58" t="s">
        <v>0</v>
      </c>
      <c r="D30" s="31" t="s">
        <v>1</v>
      </c>
      <c r="E30" s="58" t="s">
        <v>0</v>
      </c>
      <c r="F30" s="31" t="s">
        <v>1</v>
      </c>
      <c r="G30" s="31" t="s">
        <v>2</v>
      </c>
      <c r="H30" s="58" t="s">
        <v>0</v>
      </c>
      <c r="I30" s="31" t="s">
        <v>3</v>
      </c>
      <c r="J30" s="31" t="s">
        <v>2</v>
      </c>
    </row>
    <row r="31" spans="1:11" x14ac:dyDescent="0.3">
      <c r="A31" t="s">
        <v>119</v>
      </c>
      <c r="B31" s="54" t="s">
        <v>108</v>
      </c>
      <c r="K31" s="29"/>
    </row>
    <row r="32" spans="1:11" s="54" customFormat="1" x14ac:dyDescent="0.3">
      <c r="B32" s="54" t="s">
        <v>109</v>
      </c>
      <c r="C32" s="58"/>
      <c r="D32" s="31"/>
      <c r="E32" s="58"/>
      <c r="F32" s="31"/>
      <c r="G32" s="31"/>
      <c r="H32" s="58"/>
      <c r="I32" s="31"/>
      <c r="J32" s="31"/>
    </row>
    <row r="33" spans="1:13" s="54" customFormat="1" x14ac:dyDescent="0.3">
      <c r="B33" s="54" t="s">
        <v>110</v>
      </c>
      <c r="C33" s="58"/>
      <c r="D33" s="31"/>
      <c r="E33" s="58"/>
      <c r="F33" s="31"/>
      <c r="G33" s="31"/>
      <c r="H33" s="58"/>
      <c r="I33" s="31"/>
      <c r="J33" s="31"/>
    </row>
    <row r="34" spans="1:13" s="54" customFormat="1" x14ac:dyDescent="0.3">
      <c r="B34" s="54" t="s">
        <v>111</v>
      </c>
      <c r="C34" s="58"/>
      <c r="D34" s="31"/>
      <c r="E34" s="58"/>
      <c r="F34" s="31"/>
      <c r="G34" s="31"/>
      <c r="H34" s="58"/>
      <c r="I34" s="31"/>
      <c r="J34" s="31"/>
    </row>
    <row r="35" spans="1:13" s="54" customFormat="1" x14ac:dyDescent="0.3">
      <c r="B35" s="54" t="s">
        <v>112</v>
      </c>
      <c r="C35" s="58"/>
      <c r="D35" s="31"/>
      <c r="E35" s="58"/>
      <c r="F35" s="31"/>
      <c r="G35" s="31"/>
      <c r="H35" s="58"/>
      <c r="I35" s="31"/>
      <c r="J35" s="31"/>
    </row>
    <row r="36" spans="1:13" s="54" customFormat="1" x14ac:dyDescent="0.3">
      <c r="B36"/>
      <c r="C36" s="58"/>
      <c r="D36" s="31"/>
      <c r="E36" s="58"/>
      <c r="F36" s="31"/>
      <c r="G36" s="31"/>
      <c r="H36" s="58"/>
      <c r="I36" s="31"/>
      <c r="J36" s="31"/>
    </row>
    <row r="37" spans="1:13" x14ac:dyDescent="0.3">
      <c r="A37" t="s">
        <v>5</v>
      </c>
      <c r="B37" s="54" t="s">
        <v>108</v>
      </c>
      <c r="K37" s="29"/>
    </row>
    <row r="38" spans="1:13" s="54" customFormat="1" x14ac:dyDescent="0.3">
      <c r="B38" s="54" t="s">
        <v>109</v>
      </c>
      <c r="C38" s="58"/>
      <c r="D38" s="31"/>
      <c r="E38" s="58"/>
      <c r="F38" s="31"/>
      <c r="G38" s="31"/>
      <c r="H38" s="58"/>
      <c r="I38" s="31"/>
      <c r="J38" s="31"/>
    </row>
    <row r="39" spans="1:13" s="54" customFormat="1" x14ac:dyDescent="0.3">
      <c r="B39" s="54" t="s">
        <v>110</v>
      </c>
      <c r="C39" s="58"/>
      <c r="D39" s="31"/>
      <c r="E39" s="58"/>
      <c r="F39" s="31"/>
      <c r="G39" s="31"/>
      <c r="H39" s="58"/>
      <c r="I39" s="31"/>
      <c r="J39" s="31"/>
    </row>
    <row r="40" spans="1:13" s="54" customFormat="1" x14ac:dyDescent="0.3">
      <c r="B40" s="54" t="s">
        <v>111</v>
      </c>
      <c r="C40" s="58"/>
      <c r="D40" s="31"/>
      <c r="E40" s="58"/>
      <c r="F40" s="31"/>
      <c r="G40" s="31"/>
      <c r="H40" s="58"/>
      <c r="I40" s="31"/>
      <c r="J40" s="31"/>
    </row>
    <row r="41" spans="1:13" s="54" customFormat="1" x14ac:dyDescent="0.3">
      <c r="B41" s="54" t="s">
        <v>112</v>
      </c>
      <c r="C41" s="58"/>
      <c r="D41" s="31"/>
      <c r="E41" s="58"/>
      <c r="F41" s="31"/>
      <c r="G41" s="31"/>
      <c r="H41" s="58"/>
      <c r="I41" s="31"/>
      <c r="J41" s="31"/>
    </row>
    <row r="42" spans="1:13" s="54" customFormat="1" x14ac:dyDescent="0.3">
      <c r="B42"/>
      <c r="C42" s="58"/>
      <c r="D42" s="31"/>
      <c r="E42" s="58"/>
      <c r="F42" s="31"/>
      <c r="G42" s="31"/>
      <c r="H42" s="58"/>
      <c r="I42" s="31"/>
      <c r="J42" s="31"/>
    </row>
    <row r="43" spans="1:13" x14ac:dyDescent="0.3">
      <c r="A43" t="s">
        <v>6</v>
      </c>
      <c r="B43" s="54" t="s">
        <v>108</v>
      </c>
      <c r="K43" s="29"/>
      <c r="L43" s="62"/>
      <c r="M43" s="63"/>
    </row>
    <row r="44" spans="1:13" s="54" customFormat="1" x14ac:dyDescent="0.3">
      <c r="B44" s="54" t="s">
        <v>109</v>
      </c>
      <c r="C44" s="58"/>
      <c r="D44" s="31"/>
      <c r="E44" s="58"/>
      <c r="F44" s="31"/>
      <c r="G44" s="31"/>
      <c r="H44" s="58"/>
      <c r="I44" s="31"/>
      <c r="J44" s="31"/>
    </row>
    <row r="45" spans="1:13" s="54" customFormat="1" x14ac:dyDescent="0.3">
      <c r="B45" s="54" t="s">
        <v>110</v>
      </c>
      <c r="C45" s="58"/>
      <c r="D45" s="31"/>
      <c r="E45" s="58"/>
      <c r="F45" s="31"/>
      <c r="G45" s="31"/>
      <c r="H45" s="58"/>
      <c r="I45" s="31"/>
      <c r="J45" s="31"/>
    </row>
    <row r="46" spans="1:13" s="54" customFormat="1" x14ac:dyDescent="0.3">
      <c r="B46" s="54" t="s">
        <v>111</v>
      </c>
      <c r="C46" s="58"/>
      <c r="D46" s="31"/>
      <c r="E46" s="58"/>
      <c r="F46" s="31"/>
      <c r="G46" s="31"/>
      <c r="H46" s="58"/>
      <c r="I46" s="31"/>
      <c r="J46" s="31"/>
    </row>
    <row r="47" spans="1:13" s="54" customFormat="1" x14ac:dyDescent="0.3">
      <c r="B47" s="54" t="s">
        <v>112</v>
      </c>
      <c r="C47" s="58"/>
      <c r="D47" s="31"/>
      <c r="E47" s="58"/>
      <c r="F47" s="31"/>
      <c r="G47" s="31"/>
      <c r="H47" s="58"/>
      <c r="I47" s="31"/>
      <c r="J47" s="31"/>
    </row>
    <row r="48" spans="1:13" s="54" customFormat="1" x14ac:dyDescent="0.3">
      <c r="A48" s="22" t="s">
        <v>120</v>
      </c>
      <c r="B48"/>
      <c r="C48"/>
      <c r="D48"/>
      <c r="E48"/>
      <c r="F48"/>
      <c r="G48"/>
      <c r="H48"/>
      <c r="I48"/>
      <c r="J48"/>
      <c r="K48"/>
      <c r="L48"/>
      <c r="M48"/>
    </row>
    <row r="49" spans="1:10" x14ac:dyDescent="0.3">
      <c r="B49" s="54"/>
      <c r="C49" s="448">
        <v>2018</v>
      </c>
      <c r="D49" s="448"/>
      <c r="E49" s="448">
        <v>2019</v>
      </c>
      <c r="F49" s="448"/>
      <c r="G49" s="448"/>
      <c r="H49" s="448">
        <v>2020</v>
      </c>
      <c r="I49" s="448"/>
      <c r="J49" s="448"/>
    </row>
    <row r="50" spans="1:10" s="54" customFormat="1" x14ac:dyDescent="0.3">
      <c r="B50"/>
      <c r="C50" s="58" t="s">
        <v>0</v>
      </c>
      <c r="D50" s="31" t="s">
        <v>1</v>
      </c>
      <c r="E50" s="58" t="s">
        <v>0</v>
      </c>
      <c r="F50" s="31" t="s">
        <v>1</v>
      </c>
      <c r="G50" s="31" t="s">
        <v>2</v>
      </c>
      <c r="H50" s="58" t="s">
        <v>0</v>
      </c>
      <c r="I50" s="31" t="s">
        <v>3</v>
      </c>
      <c r="J50" s="31" t="s">
        <v>2</v>
      </c>
    </row>
    <row r="51" spans="1:10" x14ac:dyDescent="0.3">
      <c r="A51" t="s">
        <v>5</v>
      </c>
      <c r="B51" s="54" t="s">
        <v>108</v>
      </c>
    </row>
    <row r="52" spans="1:10" s="54" customFormat="1" x14ac:dyDescent="0.3">
      <c r="B52" s="54" t="s">
        <v>109</v>
      </c>
      <c r="C52" s="58"/>
      <c r="D52" s="31"/>
      <c r="E52" s="58"/>
      <c r="F52" s="31"/>
      <c r="G52" s="31"/>
      <c r="H52" s="58"/>
      <c r="I52" s="31"/>
      <c r="J52" s="31"/>
    </row>
    <row r="53" spans="1:10" s="54" customFormat="1" x14ac:dyDescent="0.3">
      <c r="B53" s="54" t="s">
        <v>110</v>
      </c>
      <c r="C53" s="58"/>
      <c r="D53" s="31"/>
      <c r="E53" s="58"/>
      <c r="F53" s="31"/>
      <c r="G53" s="31"/>
      <c r="H53" s="58"/>
      <c r="I53" s="31"/>
      <c r="J53" s="31"/>
    </row>
    <row r="54" spans="1:10" s="54" customFormat="1" x14ac:dyDescent="0.3">
      <c r="B54" s="54" t="s">
        <v>111</v>
      </c>
      <c r="C54" s="58"/>
      <c r="D54" s="31"/>
      <c r="E54" s="58"/>
      <c r="F54" s="31"/>
      <c r="G54" s="31"/>
      <c r="H54" s="58"/>
      <c r="I54" s="31"/>
      <c r="J54" s="31"/>
    </row>
    <row r="55" spans="1:10" s="54" customFormat="1" x14ac:dyDescent="0.3">
      <c r="B55" s="54" t="s">
        <v>112</v>
      </c>
      <c r="C55" s="58"/>
      <c r="D55" s="31"/>
      <c r="E55" s="58"/>
      <c r="F55" s="31"/>
      <c r="G55" s="31"/>
      <c r="H55" s="58"/>
      <c r="I55" s="31"/>
      <c r="J55" s="31"/>
    </row>
    <row r="57" spans="1:10" x14ac:dyDescent="0.3">
      <c r="A57" t="s">
        <v>6</v>
      </c>
      <c r="B57" s="54" t="s">
        <v>108</v>
      </c>
    </row>
    <row r="58" spans="1:10" s="54" customFormat="1" x14ac:dyDescent="0.3">
      <c r="B58" s="54" t="s">
        <v>109</v>
      </c>
      <c r="C58" s="58"/>
      <c r="D58" s="31"/>
      <c r="E58" s="58"/>
      <c r="F58" s="31"/>
      <c r="G58" s="31"/>
      <c r="H58" s="58"/>
      <c r="I58" s="31"/>
      <c r="J58" s="31"/>
    </row>
    <row r="59" spans="1:10" s="54" customFormat="1" x14ac:dyDescent="0.3">
      <c r="B59" s="54" t="s">
        <v>110</v>
      </c>
      <c r="C59" s="58"/>
      <c r="D59" s="31"/>
      <c r="E59" s="58"/>
      <c r="F59" s="31"/>
      <c r="G59" s="31"/>
      <c r="H59" s="58"/>
      <c r="I59" s="31"/>
      <c r="J59" s="31"/>
    </row>
    <row r="60" spans="1:10" s="54" customFormat="1" x14ac:dyDescent="0.3">
      <c r="B60" s="54" t="s">
        <v>111</v>
      </c>
      <c r="C60" s="58"/>
      <c r="D60" s="31"/>
      <c r="E60" s="58"/>
      <c r="F60" s="31"/>
      <c r="G60" s="31"/>
      <c r="H60" s="58"/>
      <c r="I60" s="31"/>
      <c r="J60" s="31"/>
    </row>
    <row r="61" spans="1:10" s="54" customFormat="1" x14ac:dyDescent="0.3">
      <c r="B61" s="54" t="s">
        <v>112</v>
      </c>
      <c r="C61" s="58"/>
      <c r="D61" s="31"/>
      <c r="E61" s="58"/>
      <c r="F61" s="31"/>
      <c r="G61" s="31"/>
      <c r="H61" s="58"/>
      <c r="I61" s="31"/>
      <c r="J61" s="31"/>
    </row>
    <row r="62" spans="1:10" x14ac:dyDescent="0.3">
      <c r="C62" s="448">
        <v>2018</v>
      </c>
      <c r="D62" s="448"/>
      <c r="E62" s="448">
        <v>2019</v>
      </c>
      <c r="F62" s="448"/>
      <c r="G62" s="448"/>
      <c r="H62" s="448">
        <v>2020</v>
      </c>
      <c r="I62" s="448"/>
      <c r="J62" s="448"/>
    </row>
    <row r="63" spans="1:10" s="54" customFormat="1" x14ac:dyDescent="0.3">
      <c r="C63" s="58" t="s">
        <v>0</v>
      </c>
      <c r="D63" s="31" t="s">
        <v>1</v>
      </c>
      <c r="E63" s="58" t="s">
        <v>0</v>
      </c>
      <c r="F63" s="31" t="s">
        <v>1</v>
      </c>
      <c r="G63" s="31" t="s">
        <v>2</v>
      </c>
      <c r="H63" s="58" t="s">
        <v>0</v>
      </c>
      <c r="I63" s="31" t="s">
        <v>3</v>
      </c>
      <c r="J63" s="31" t="s">
        <v>2</v>
      </c>
    </row>
    <row r="64" spans="1:10" x14ac:dyDescent="0.3">
      <c r="A64" t="s">
        <v>28</v>
      </c>
      <c r="B64" s="54" t="s">
        <v>108</v>
      </c>
    </row>
    <row r="65" spans="1:10" s="54" customFormat="1" x14ac:dyDescent="0.3">
      <c r="B65" s="54" t="s">
        <v>109</v>
      </c>
      <c r="C65" s="58"/>
      <c r="D65" s="31"/>
      <c r="E65" s="58"/>
      <c r="F65" s="31"/>
      <c r="G65" s="31"/>
      <c r="H65" s="58"/>
      <c r="I65" s="31"/>
      <c r="J65" s="31"/>
    </row>
    <row r="66" spans="1:10" s="54" customFormat="1" x14ac:dyDescent="0.3">
      <c r="B66" s="54" t="s">
        <v>110</v>
      </c>
      <c r="C66" s="58"/>
      <c r="D66" s="31"/>
      <c r="E66" s="58"/>
      <c r="F66" s="31"/>
      <c r="G66" s="31"/>
      <c r="H66" s="58"/>
      <c r="I66" s="31"/>
      <c r="J66" s="31"/>
    </row>
    <row r="67" spans="1:10" s="54" customFormat="1" x14ac:dyDescent="0.3">
      <c r="B67" s="54" t="s">
        <v>111</v>
      </c>
      <c r="C67" s="58"/>
      <c r="D67" s="31"/>
      <c r="E67" s="58"/>
      <c r="F67" s="31"/>
      <c r="G67" s="31"/>
      <c r="H67" s="58"/>
      <c r="I67" s="31"/>
      <c r="J67" s="31"/>
    </row>
    <row r="68" spans="1:10" s="54" customFormat="1" x14ac:dyDescent="0.3">
      <c r="B68" s="54" t="s">
        <v>112</v>
      </c>
      <c r="C68" s="58"/>
      <c r="D68" s="31"/>
      <c r="E68" s="58"/>
      <c r="F68" s="31"/>
      <c r="G68" s="31"/>
      <c r="H68" s="58"/>
      <c r="I68" s="31"/>
      <c r="J68" s="31"/>
    </row>
    <row r="70" spans="1:10" x14ac:dyDescent="0.3">
      <c r="A70" t="s">
        <v>29</v>
      </c>
      <c r="B70" s="54" t="s">
        <v>108</v>
      </c>
    </row>
    <row r="71" spans="1:10" s="54" customFormat="1" x14ac:dyDescent="0.3">
      <c r="B71" s="54" t="s">
        <v>109</v>
      </c>
      <c r="C71" s="58"/>
      <c r="D71" s="31"/>
      <c r="E71" s="58"/>
      <c r="F71" s="31"/>
      <c r="G71" s="31"/>
      <c r="H71" s="58"/>
      <c r="I71" s="31"/>
      <c r="J71" s="31"/>
    </row>
    <row r="72" spans="1:10" s="54" customFormat="1" x14ac:dyDescent="0.3">
      <c r="B72" s="54" t="s">
        <v>110</v>
      </c>
      <c r="C72" s="58"/>
      <c r="D72" s="31"/>
      <c r="E72" s="58"/>
      <c r="F72" s="31"/>
      <c r="G72" s="31"/>
      <c r="H72" s="58"/>
      <c r="I72" s="31"/>
      <c r="J72" s="31"/>
    </row>
    <row r="73" spans="1:10" s="54" customFormat="1" x14ac:dyDescent="0.3">
      <c r="B73" s="54" t="s">
        <v>111</v>
      </c>
      <c r="C73" s="58"/>
      <c r="D73" s="31"/>
      <c r="E73" s="58"/>
      <c r="F73" s="31"/>
      <c r="G73" s="31"/>
      <c r="H73" s="58"/>
      <c r="I73" s="31"/>
      <c r="J73" s="31"/>
    </row>
    <row r="74" spans="1:10" s="54" customFormat="1" x14ac:dyDescent="0.3">
      <c r="B74" s="54" t="s">
        <v>112</v>
      </c>
      <c r="C74" s="58"/>
      <c r="D74" s="31"/>
      <c r="E74" s="58"/>
      <c r="F74" s="31"/>
      <c r="G74" s="31"/>
      <c r="H74" s="58"/>
      <c r="I74" s="31"/>
      <c r="J74" s="31"/>
    </row>
    <row r="79" spans="1:10" x14ac:dyDescent="0.3">
      <c r="C79" s="448">
        <v>2018</v>
      </c>
      <c r="D79" s="448"/>
      <c r="E79" s="448">
        <v>2019</v>
      </c>
      <c r="F79" s="448"/>
      <c r="G79" s="448"/>
      <c r="H79" s="448">
        <v>2020</v>
      </c>
      <c r="I79" s="448"/>
      <c r="J79" s="448"/>
    </row>
    <row r="80" spans="1:10" s="54" customFormat="1" x14ac:dyDescent="0.3">
      <c r="C80" s="58" t="s">
        <v>0</v>
      </c>
      <c r="D80" s="31" t="s">
        <v>1</v>
      </c>
      <c r="E80" s="58" t="s">
        <v>0</v>
      </c>
      <c r="F80" s="31" t="s">
        <v>1</v>
      </c>
      <c r="G80" s="31" t="s">
        <v>2</v>
      </c>
      <c r="H80" s="58" t="s">
        <v>0</v>
      </c>
      <c r="I80" s="31" t="s">
        <v>3</v>
      </c>
      <c r="J80" s="31" t="s">
        <v>2</v>
      </c>
    </row>
    <row r="82" spans="1:10" x14ac:dyDescent="0.3">
      <c r="A82" t="s">
        <v>32</v>
      </c>
    </row>
    <row r="83" spans="1:10" x14ac:dyDescent="0.3">
      <c r="B83" s="54" t="s">
        <v>108</v>
      </c>
    </row>
    <row r="84" spans="1:10" s="54" customFormat="1" x14ac:dyDescent="0.3">
      <c r="B84" s="54" t="s">
        <v>109</v>
      </c>
      <c r="C84" s="58"/>
      <c r="D84" s="31"/>
      <c r="E84" s="58"/>
      <c r="F84" s="31"/>
      <c r="G84" s="31"/>
      <c r="H84" s="58"/>
      <c r="I84" s="31"/>
      <c r="J84" s="31"/>
    </row>
    <row r="85" spans="1:10" s="54" customFormat="1" x14ac:dyDescent="0.3">
      <c r="B85" s="54" t="s">
        <v>110</v>
      </c>
      <c r="C85" s="58"/>
      <c r="D85" s="31"/>
      <c r="E85" s="58"/>
      <c r="F85" s="31"/>
      <c r="G85" s="31"/>
      <c r="H85" s="58"/>
      <c r="I85" s="31"/>
      <c r="J85" s="31"/>
    </row>
    <row r="86" spans="1:10" s="54" customFormat="1" x14ac:dyDescent="0.3">
      <c r="B86" s="54" t="s">
        <v>111</v>
      </c>
      <c r="C86" s="58"/>
      <c r="D86" s="31"/>
      <c r="E86" s="58"/>
      <c r="F86" s="31"/>
      <c r="G86" s="31"/>
      <c r="H86" s="58"/>
      <c r="I86" s="31"/>
      <c r="J86" s="31"/>
    </row>
    <row r="87" spans="1:10" s="54" customFormat="1" x14ac:dyDescent="0.3">
      <c r="B87" s="54" t="s">
        <v>112</v>
      </c>
      <c r="C87" s="58"/>
      <c r="D87" s="31"/>
      <c r="E87" s="58"/>
      <c r="F87" s="31"/>
      <c r="G87" s="31"/>
      <c r="H87" s="58"/>
      <c r="I87" s="31"/>
      <c r="J87" s="31"/>
    </row>
    <row r="88" spans="1:10" x14ac:dyDescent="0.3">
      <c r="A88" t="s">
        <v>33</v>
      </c>
    </row>
    <row r="89" spans="1:10" x14ac:dyDescent="0.3">
      <c r="B89" s="54" t="s">
        <v>108</v>
      </c>
    </row>
    <row r="90" spans="1:10" s="54" customFormat="1" x14ac:dyDescent="0.3">
      <c r="B90" s="54" t="s">
        <v>109</v>
      </c>
      <c r="C90" s="58"/>
      <c r="D90" s="31"/>
      <c r="E90" s="58"/>
      <c r="F90" s="31"/>
      <c r="G90" s="31"/>
      <c r="H90" s="58"/>
      <c r="I90" s="31"/>
      <c r="J90" s="31"/>
    </row>
    <row r="91" spans="1:10" s="54" customFormat="1" x14ac:dyDescent="0.3">
      <c r="B91" s="54" t="s">
        <v>110</v>
      </c>
      <c r="C91" s="58"/>
      <c r="D91" s="31"/>
      <c r="E91" s="58"/>
      <c r="F91" s="31"/>
      <c r="G91" s="31"/>
      <c r="H91" s="58"/>
      <c r="I91" s="31"/>
      <c r="J91" s="31"/>
    </row>
    <row r="92" spans="1:10" s="54" customFormat="1" x14ac:dyDescent="0.3">
      <c r="B92" s="54" t="s">
        <v>111</v>
      </c>
      <c r="C92" s="58"/>
      <c r="D92" s="31"/>
      <c r="E92" s="58"/>
      <c r="F92" s="31"/>
      <c r="G92" s="31"/>
      <c r="H92" s="58"/>
      <c r="I92" s="31"/>
      <c r="J92" s="31"/>
    </row>
    <row r="93" spans="1:10" s="54" customFormat="1" x14ac:dyDescent="0.3">
      <c r="B93" s="54" t="s">
        <v>112</v>
      </c>
      <c r="C93" s="58"/>
      <c r="D93" s="31"/>
      <c r="E93" s="58"/>
      <c r="F93" s="31"/>
      <c r="G93" s="31"/>
      <c r="H93" s="58"/>
      <c r="I93" s="31"/>
      <c r="J93" s="31"/>
    </row>
    <row r="95" spans="1:10" x14ac:dyDescent="0.3">
      <c r="A95" s="13"/>
    </row>
    <row r="97" spans="1:10" x14ac:dyDescent="0.3">
      <c r="C97" s="448">
        <v>2018</v>
      </c>
      <c r="D97" s="448"/>
      <c r="E97" s="448">
        <v>2019</v>
      </c>
      <c r="F97" s="448"/>
      <c r="G97" s="448"/>
      <c r="H97" s="448">
        <v>2020</v>
      </c>
      <c r="I97" s="448"/>
      <c r="J97" s="448"/>
    </row>
    <row r="98" spans="1:10" s="54" customFormat="1" x14ac:dyDescent="0.3">
      <c r="A98" s="22" t="s">
        <v>46</v>
      </c>
      <c r="C98" s="58" t="s">
        <v>0</v>
      </c>
      <c r="D98" s="31" t="s">
        <v>1</v>
      </c>
      <c r="E98" s="58" t="s">
        <v>0</v>
      </c>
      <c r="F98" s="31" t="s">
        <v>1</v>
      </c>
      <c r="G98" s="31" t="s">
        <v>2</v>
      </c>
      <c r="H98" s="58" t="s">
        <v>0</v>
      </c>
      <c r="I98" s="31" t="s">
        <v>3</v>
      </c>
      <c r="J98" s="31" t="s">
        <v>2</v>
      </c>
    </row>
    <row r="99" spans="1:10" x14ac:dyDescent="0.3">
      <c r="B99" t="s">
        <v>38</v>
      </c>
    </row>
    <row r="100" spans="1:10" x14ac:dyDescent="0.3">
      <c r="B100" t="s">
        <v>39</v>
      </c>
    </row>
    <row r="101" spans="1:10" x14ac:dyDescent="0.3">
      <c r="B101" t="s">
        <v>40</v>
      </c>
    </row>
    <row r="102" spans="1:10" x14ac:dyDescent="0.3">
      <c r="B102" t="s">
        <v>41</v>
      </c>
    </row>
    <row r="103" spans="1:10" x14ac:dyDescent="0.3">
      <c r="B103" t="s">
        <v>121</v>
      </c>
    </row>
    <row r="104" spans="1:10" x14ac:dyDescent="0.3">
      <c r="B104" t="s">
        <v>43</v>
      </c>
      <c r="H104" s="64"/>
    </row>
    <row r="105" spans="1:10" x14ac:dyDescent="0.3">
      <c r="B105" t="s">
        <v>44</v>
      </c>
    </row>
    <row r="106" spans="1:10" x14ac:dyDescent="0.3">
      <c r="B106" t="s">
        <v>45</v>
      </c>
    </row>
    <row r="107" spans="1:10" x14ac:dyDescent="0.3">
      <c r="B107" t="s">
        <v>76</v>
      </c>
    </row>
    <row r="108" spans="1:10" x14ac:dyDescent="0.3">
      <c r="B108" t="s">
        <v>122</v>
      </c>
    </row>
    <row r="110" spans="1:10" x14ac:dyDescent="0.3">
      <c r="C110" s="448">
        <v>2018</v>
      </c>
      <c r="D110" s="448"/>
      <c r="E110" s="448">
        <v>2019</v>
      </c>
      <c r="F110" s="448"/>
      <c r="G110" s="448"/>
      <c r="H110" s="448">
        <v>2020</v>
      </c>
      <c r="I110" s="448"/>
      <c r="J110" s="448"/>
    </row>
    <row r="111" spans="1:10" s="54" customFormat="1" x14ac:dyDescent="0.3">
      <c r="A111" s="22" t="s">
        <v>123</v>
      </c>
      <c r="C111" s="58" t="s">
        <v>0</v>
      </c>
      <c r="D111" s="31" t="s">
        <v>1</v>
      </c>
      <c r="E111" s="58" t="s">
        <v>0</v>
      </c>
      <c r="F111" s="31" t="s">
        <v>1</v>
      </c>
      <c r="G111" s="31" t="s">
        <v>2</v>
      </c>
      <c r="H111" s="58" t="s">
        <v>0</v>
      </c>
      <c r="I111" s="31" t="s">
        <v>3</v>
      </c>
      <c r="J111" s="31" t="s">
        <v>2</v>
      </c>
    </row>
    <row r="112" spans="1:10" x14ac:dyDescent="0.3">
      <c r="B112" t="s">
        <v>38</v>
      </c>
    </row>
    <row r="113" spans="1:12" x14ac:dyDescent="0.3">
      <c r="B113" t="s">
        <v>39</v>
      </c>
    </row>
    <row r="114" spans="1:12" x14ac:dyDescent="0.3">
      <c r="B114" t="s">
        <v>40</v>
      </c>
    </row>
    <row r="115" spans="1:12" x14ac:dyDescent="0.3">
      <c r="B115" t="s">
        <v>41</v>
      </c>
    </row>
    <row r="116" spans="1:12" x14ac:dyDescent="0.3">
      <c r="B116" t="s">
        <v>121</v>
      </c>
    </row>
    <row r="117" spans="1:12" x14ac:dyDescent="0.3">
      <c r="B117" t="s">
        <v>43</v>
      </c>
      <c r="H117" s="64"/>
    </row>
    <row r="118" spans="1:12" x14ac:dyDescent="0.3">
      <c r="B118" t="s">
        <v>44</v>
      </c>
    </row>
    <row r="119" spans="1:12" x14ac:dyDescent="0.3">
      <c r="B119" t="s">
        <v>45</v>
      </c>
    </row>
    <row r="120" spans="1:12" x14ac:dyDescent="0.3">
      <c r="B120" t="s">
        <v>76</v>
      </c>
    </row>
    <row r="121" spans="1:12" x14ac:dyDescent="0.3">
      <c r="B121" t="s">
        <v>122</v>
      </c>
    </row>
    <row r="123" spans="1:12" x14ac:dyDescent="0.3">
      <c r="A123" s="22" t="s">
        <v>46</v>
      </c>
    </row>
    <row r="125" spans="1:12" x14ac:dyDescent="0.3">
      <c r="A125" s="65" t="s">
        <v>124</v>
      </c>
      <c r="C125" s="449">
        <v>2018</v>
      </c>
      <c r="D125" s="450"/>
      <c r="E125" s="449">
        <v>2019</v>
      </c>
      <c r="F125" s="448"/>
      <c r="G125" s="448"/>
      <c r="H125" s="450"/>
      <c r="I125" s="449">
        <v>2020</v>
      </c>
      <c r="J125" s="448"/>
      <c r="K125" s="448"/>
      <c r="L125" s="450"/>
    </row>
    <row r="126" spans="1:12" s="54" customFormat="1" x14ac:dyDescent="0.3">
      <c r="C126" s="58" t="s">
        <v>0</v>
      </c>
      <c r="D126" s="31"/>
      <c r="E126" s="58" t="s">
        <v>0</v>
      </c>
      <c r="F126" s="31" t="s">
        <v>1</v>
      </c>
      <c r="G126" s="31" t="s">
        <v>2</v>
      </c>
      <c r="H126" s="54" t="s">
        <v>125</v>
      </c>
      <c r="I126" s="58" t="s">
        <v>0</v>
      </c>
      <c r="J126" s="31" t="s">
        <v>3</v>
      </c>
      <c r="K126" s="31" t="s">
        <v>2</v>
      </c>
      <c r="L126" s="54" t="s">
        <v>125</v>
      </c>
    </row>
    <row r="127" spans="1:12" x14ac:dyDescent="0.3">
      <c r="A127" t="s">
        <v>126</v>
      </c>
      <c r="B127" t="s">
        <v>47</v>
      </c>
      <c r="H127" s="30"/>
      <c r="I127" s="29"/>
      <c r="K127" s="30"/>
      <c r="L127" s="30"/>
    </row>
    <row r="128" spans="1:12" x14ac:dyDescent="0.3">
      <c r="B128" s="54" t="s">
        <v>108</v>
      </c>
    </row>
    <row r="129" spans="2:12" s="54" customFormat="1" x14ac:dyDescent="0.3">
      <c r="B129" s="54" t="s">
        <v>109</v>
      </c>
      <c r="C129" s="58"/>
      <c r="D129" s="31"/>
      <c r="E129" s="58"/>
      <c r="F129" s="31"/>
      <c r="G129" s="31"/>
      <c r="H129" s="58"/>
      <c r="I129" s="31"/>
      <c r="J129" s="31"/>
    </row>
    <row r="130" spans="2:12" s="54" customFormat="1" x14ac:dyDescent="0.3">
      <c r="B130" s="54" t="s">
        <v>110</v>
      </c>
      <c r="C130" s="58"/>
      <c r="D130" s="31"/>
      <c r="E130" s="58"/>
      <c r="F130" s="31"/>
      <c r="G130" s="31"/>
      <c r="H130" s="58"/>
      <c r="I130" s="31"/>
      <c r="J130" s="31"/>
    </row>
    <row r="131" spans="2:12" s="54" customFormat="1" x14ac:dyDescent="0.3">
      <c r="B131" s="54" t="s">
        <v>111</v>
      </c>
      <c r="C131" s="58"/>
      <c r="D131" s="31"/>
      <c r="E131" s="58"/>
      <c r="F131" s="31"/>
      <c r="G131" s="31"/>
      <c r="H131" s="58"/>
      <c r="I131" s="31"/>
      <c r="J131" s="31"/>
    </row>
    <row r="132" spans="2:12" s="54" customFormat="1" x14ac:dyDescent="0.3">
      <c r="B132" s="54" t="s">
        <v>112</v>
      </c>
      <c r="C132" s="58"/>
      <c r="D132" s="31"/>
      <c r="E132" s="58"/>
      <c r="F132" s="31"/>
      <c r="G132" s="31"/>
      <c r="H132" s="58"/>
      <c r="I132" s="31"/>
      <c r="J132" s="31"/>
    </row>
    <row r="133" spans="2:12" x14ac:dyDescent="0.3">
      <c r="B133" t="s">
        <v>48</v>
      </c>
      <c r="H133" s="30"/>
      <c r="I133" s="29"/>
      <c r="K133" s="30"/>
      <c r="L133" s="30"/>
    </row>
    <row r="134" spans="2:12" x14ac:dyDescent="0.3">
      <c r="B134" s="54" t="s">
        <v>108</v>
      </c>
    </row>
    <row r="135" spans="2:12" s="54" customFormat="1" x14ac:dyDescent="0.3">
      <c r="B135" s="54" t="s">
        <v>109</v>
      </c>
      <c r="C135" s="58"/>
      <c r="D135" s="31"/>
      <c r="E135" s="58"/>
      <c r="F135" s="31"/>
      <c r="G135" s="31"/>
      <c r="H135" s="58"/>
      <c r="I135" s="31"/>
      <c r="J135" s="31"/>
    </row>
    <row r="136" spans="2:12" s="54" customFormat="1" x14ac:dyDescent="0.3">
      <c r="B136" s="54" t="s">
        <v>110</v>
      </c>
      <c r="C136" s="58"/>
      <c r="D136" s="31"/>
      <c r="E136" s="58"/>
      <c r="F136" s="31"/>
      <c r="G136" s="31"/>
      <c r="H136" s="58"/>
      <c r="I136" s="31"/>
      <c r="J136" s="31"/>
    </row>
    <row r="137" spans="2:12" s="54" customFormat="1" x14ac:dyDescent="0.3">
      <c r="B137" s="54" t="s">
        <v>111</v>
      </c>
      <c r="C137" s="58"/>
      <c r="D137" s="31"/>
      <c r="E137" s="58"/>
      <c r="F137" s="31"/>
      <c r="G137" s="31"/>
      <c r="H137" s="58"/>
      <c r="I137" s="31"/>
      <c r="J137" s="31"/>
    </row>
    <row r="138" spans="2:12" s="54" customFormat="1" x14ac:dyDescent="0.3">
      <c r="B138" s="54" t="s">
        <v>112</v>
      </c>
      <c r="C138" s="58"/>
      <c r="D138" s="31"/>
      <c r="E138" s="58"/>
      <c r="F138" s="31"/>
      <c r="G138" s="31"/>
      <c r="H138" s="58"/>
      <c r="I138" s="31"/>
      <c r="J138" s="31"/>
    </row>
    <row r="139" spans="2:12" x14ac:dyDescent="0.3">
      <c r="B139" t="s">
        <v>51</v>
      </c>
      <c r="H139" s="30"/>
      <c r="I139" s="29"/>
      <c r="K139" s="30"/>
      <c r="L139" s="30"/>
    </row>
    <row r="140" spans="2:12" x14ac:dyDescent="0.3">
      <c r="B140" s="54" t="s">
        <v>108</v>
      </c>
    </row>
    <row r="141" spans="2:12" s="54" customFormat="1" x14ac:dyDescent="0.3">
      <c r="B141" s="54" t="s">
        <v>109</v>
      </c>
      <c r="C141" s="58"/>
      <c r="D141" s="31"/>
      <c r="E141" s="58"/>
      <c r="F141" s="31"/>
      <c r="G141" s="31"/>
      <c r="H141" s="58"/>
      <c r="I141" s="31"/>
      <c r="J141" s="31"/>
    </row>
    <row r="142" spans="2:12" s="54" customFormat="1" x14ac:dyDescent="0.3">
      <c r="B142" s="54" t="s">
        <v>110</v>
      </c>
      <c r="C142" s="58"/>
      <c r="D142" s="31"/>
      <c r="E142" s="58"/>
      <c r="F142" s="31"/>
      <c r="G142" s="31"/>
      <c r="H142" s="58"/>
      <c r="I142" s="31"/>
      <c r="J142" s="31"/>
    </row>
    <row r="143" spans="2:12" s="54" customFormat="1" x14ac:dyDescent="0.3">
      <c r="B143" s="54" t="s">
        <v>111</v>
      </c>
      <c r="C143" s="58"/>
      <c r="D143" s="31"/>
      <c r="E143" s="58"/>
      <c r="F143" s="31"/>
      <c r="G143" s="31"/>
      <c r="H143" s="58"/>
      <c r="I143" s="31"/>
      <c r="J143" s="31"/>
    </row>
    <row r="144" spans="2:12" s="54" customFormat="1" x14ac:dyDescent="0.3">
      <c r="B144" s="54" t="s">
        <v>112</v>
      </c>
      <c r="C144" s="58"/>
      <c r="D144" s="31"/>
      <c r="E144" s="58"/>
      <c r="F144" s="31"/>
      <c r="G144" s="31"/>
      <c r="H144" s="58"/>
      <c r="I144" s="31"/>
      <c r="J144" s="31"/>
    </row>
  </sheetData>
  <mergeCells count="24">
    <mergeCell ref="C3:D3"/>
    <mergeCell ref="E3:G3"/>
    <mergeCell ref="H3:J3"/>
    <mergeCell ref="C110:D110"/>
    <mergeCell ref="E110:G110"/>
    <mergeCell ref="H110:J110"/>
    <mergeCell ref="C49:D49"/>
    <mergeCell ref="E49:G49"/>
    <mergeCell ref="H49:J49"/>
    <mergeCell ref="C29:D29"/>
    <mergeCell ref="E29:G29"/>
    <mergeCell ref="H29:J29"/>
    <mergeCell ref="C62:D62"/>
    <mergeCell ref="E62:G62"/>
    <mergeCell ref="H62:J62"/>
    <mergeCell ref="C79:D79"/>
    <mergeCell ref="E79:G79"/>
    <mergeCell ref="H79:J79"/>
    <mergeCell ref="C125:D125"/>
    <mergeCell ref="E125:H125"/>
    <mergeCell ref="I125:L125"/>
    <mergeCell ref="C97:D97"/>
    <mergeCell ref="E97:G97"/>
    <mergeCell ref="H97:J97"/>
  </mergeCells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A3AC-AEA3-424C-95D7-B34AC77D49BB}">
  <sheetPr codeName="Sheet9"/>
  <dimension ref="C2:C5"/>
  <sheetViews>
    <sheetView workbookViewId="0">
      <selection activeCell="K18" sqref="K18"/>
    </sheetView>
  </sheetViews>
  <sheetFormatPr defaultRowHeight="14.4" x14ac:dyDescent="0.3"/>
  <sheetData>
    <row r="2" spans="3:3" x14ac:dyDescent="0.3">
      <c r="C2" s="1" t="s">
        <v>127</v>
      </c>
    </row>
    <row r="3" spans="3:3" x14ac:dyDescent="0.3">
      <c r="C3" t="s">
        <v>128</v>
      </c>
    </row>
    <row r="4" spans="3:3" x14ac:dyDescent="0.3">
      <c r="C4" t="s">
        <v>129</v>
      </c>
    </row>
    <row r="5" spans="3:3" x14ac:dyDescent="0.3">
      <c r="C5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E3CB-F677-4ABF-9CA9-15ABDF4A7574}">
  <sheetPr codeName="Sheet10"/>
  <dimension ref="A1:AO396"/>
  <sheetViews>
    <sheetView zoomScale="96" zoomScaleNormal="96" workbookViewId="0">
      <selection activeCell="T174" sqref="T174"/>
    </sheetView>
  </sheetViews>
  <sheetFormatPr defaultColWidth="8.88671875" defaultRowHeight="14.4" x14ac:dyDescent="0.3"/>
  <cols>
    <col min="1" max="1" width="26" bestFit="1" customWidth="1"/>
    <col min="2" max="3" width="23.109375" customWidth="1"/>
    <col min="4" max="4" width="11.6640625" bestFit="1" customWidth="1"/>
    <col min="6" max="6" width="14.44140625" bestFit="1" customWidth="1"/>
    <col min="10" max="10" width="14.44140625" bestFit="1" customWidth="1"/>
    <col min="11" max="11" width="12" customWidth="1"/>
    <col min="12" max="12" width="14.44140625" bestFit="1" customWidth="1"/>
    <col min="13" max="13" width="12.6640625" bestFit="1" customWidth="1"/>
    <col min="14" max="15" width="12" customWidth="1"/>
    <col min="17" max="17" width="10.33203125" customWidth="1"/>
    <col min="19" max="19" width="14.44140625" bestFit="1" customWidth="1"/>
    <col min="23" max="23" width="14.44140625" bestFit="1" customWidth="1"/>
    <col min="24" max="24" width="10.33203125" customWidth="1"/>
    <col min="25" max="25" width="14.44140625" bestFit="1" customWidth="1"/>
    <col min="26" max="26" width="7.44140625" bestFit="1" customWidth="1"/>
    <col min="27" max="28" width="12" customWidth="1"/>
    <col min="30" max="30" width="13.109375" customWidth="1"/>
    <col min="31" max="31" width="9.88671875" customWidth="1"/>
    <col min="32" max="32" width="14.44140625" bestFit="1" customWidth="1"/>
    <col min="36" max="36" width="14.44140625" bestFit="1" customWidth="1"/>
    <col min="37" max="37" width="10.6640625" customWidth="1"/>
    <col min="38" max="38" width="14.44140625" bestFit="1" customWidth="1"/>
    <col min="39" max="39" width="7.6640625" bestFit="1" customWidth="1"/>
    <col min="40" max="41" width="12" customWidth="1"/>
    <col min="43" max="43" width="12.6640625" customWidth="1"/>
    <col min="44" max="44" width="11.33203125" customWidth="1"/>
  </cols>
  <sheetData>
    <row r="1" spans="1:41" ht="14.4" customHeight="1" x14ac:dyDescent="0.3">
      <c r="A1" s="461" t="s">
        <v>131</v>
      </c>
      <c r="B1" s="461"/>
      <c r="C1" s="461"/>
      <c r="D1" s="461"/>
      <c r="E1" s="461"/>
      <c r="F1" s="461"/>
      <c r="G1" s="35"/>
      <c r="H1" s="35"/>
      <c r="I1" s="35"/>
      <c r="J1" s="32"/>
      <c r="K1" s="13"/>
      <c r="L1" s="13"/>
      <c r="M1" s="13"/>
      <c r="N1" s="13"/>
      <c r="O1" s="13"/>
      <c r="Y1" s="13"/>
      <c r="Z1" s="13"/>
      <c r="AA1" s="13"/>
      <c r="AB1" s="13"/>
      <c r="AL1" s="13"/>
      <c r="AM1" s="13"/>
      <c r="AN1" s="13"/>
      <c r="AO1" s="13"/>
    </row>
    <row r="2" spans="1:41" ht="18" customHeight="1" x14ac:dyDescent="0.3">
      <c r="A2" s="102" t="s">
        <v>132</v>
      </c>
      <c r="C2" s="35"/>
      <c r="D2" s="35"/>
      <c r="E2" s="35"/>
      <c r="F2" s="35"/>
      <c r="G2" s="35"/>
      <c r="H2" s="35"/>
      <c r="I2" s="35"/>
      <c r="J2" s="32"/>
      <c r="K2" s="13"/>
      <c r="L2" s="13"/>
      <c r="M2" s="13"/>
      <c r="N2" s="13"/>
      <c r="O2" s="13"/>
      <c r="Y2" s="13"/>
      <c r="Z2" s="13"/>
      <c r="AA2" s="13"/>
      <c r="AB2" s="13"/>
      <c r="AL2" s="13"/>
      <c r="AM2" s="13"/>
      <c r="AN2" s="13"/>
      <c r="AO2" s="13"/>
    </row>
    <row r="3" spans="1:41" x14ac:dyDescent="0.3">
      <c r="A3" s="32"/>
      <c r="C3" s="462" t="s">
        <v>60</v>
      </c>
      <c r="D3" s="462"/>
      <c r="E3" s="462"/>
      <c r="F3" s="462"/>
      <c r="G3" s="462"/>
      <c r="H3" s="462"/>
      <c r="I3" s="462"/>
      <c r="J3" s="462"/>
      <c r="K3" s="462"/>
      <c r="L3" s="32"/>
      <c r="M3" s="462" t="s">
        <v>5</v>
      </c>
      <c r="N3" s="462"/>
      <c r="O3" s="462"/>
      <c r="P3" s="462"/>
      <c r="Q3" s="462"/>
      <c r="R3" s="462"/>
      <c r="S3" s="462"/>
      <c r="T3" s="462"/>
      <c r="U3" s="462"/>
      <c r="W3" s="458" t="s">
        <v>6</v>
      </c>
      <c r="X3" s="458"/>
      <c r="Y3" s="458"/>
      <c r="Z3" s="458"/>
      <c r="AA3" s="458"/>
      <c r="AB3" s="458"/>
      <c r="AC3" s="458"/>
      <c r="AD3" s="458"/>
      <c r="AE3" s="458"/>
      <c r="AL3" s="32"/>
      <c r="AM3" s="32"/>
      <c r="AN3" s="32"/>
      <c r="AO3" s="32"/>
    </row>
    <row r="4" spans="1:41" x14ac:dyDescent="0.3">
      <c r="A4" s="462"/>
      <c r="B4" s="462"/>
      <c r="C4" s="462"/>
      <c r="D4" s="462"/>
      <c r="E4" s="25"/>
      <c r="F4" s="25"/>
      <c r="G4" s="25"/>
      <c r="H4" s="25"/>
      <c r="I4" s="25"/>
      <c r="J4" s="25"/>
      <c r="K4" s="25"/>
      <c r="L4" s="32"/>
      <c r="M4" s="32"/>
      <c r="N4" s="32"/>
      <c r="O4" s="32"/>
      <c r="P4" s="25"/>
      <c r="Q4" s="25"/>
      <c r="R4" s="25"/>
      <c r="S4" s="25"/>
      <c r="T4" s="25"/>
      <c r="U4" s="25"/>
      <c r="V4" s="25"/>
      <c r="W4" s="25"/>
      <c r="X4" s="25"/>
      <c r="Y4" s="32"/>
      <c r="Z4" s="32"/>
      <c r="AA4" s="32"/>
      <c r="AB4" s="32"/>
      <c r="AC4" s="25"/>
      <c r="AD4" s="25"/>
      <c r="AE4" s="25"/>
      <c r="AF4" s="25"/>
      <c r="AG4" s="25"/>
      <c r="AH4" s="25"/>
      <c r="AI4" s="25"/>
      <c r="AJ4" s="25"/>
      <c r="AK4" s="25"/>
      <c r="AL4" s="32"/>
      <c r="AM4" s="32"/>
      <c r="AN4" s="32"/>
      <c r="AO4" s="32"/>
    </row>
    <row r="5" spans="1:41" x14ac:dyDescent="0.3">
      <c r="D5" s="448">
        <v>2021</v>
      </c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Q5" s="448">
        <v>2020</v>
      </c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D5" s="448">
        <v>2019</v>
      </c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</row>
    <row r="6" spans="1:41" x14ac:dyDescent="0.3">
      <c r="A6" s="76"/>
      <c r="C6" s="455" t="s">
        <v>133</v>
      </c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Q6" s="455" t="s">
        <v>133</v>
      </c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D6" s="455" t="s">
        <v>133</v>
      </c>
      <c r="AE6" s="455"/>
      <c r="AF6" s="455"/>
      <c r="AG6" s="455"/>
      <c r="AH6" s="455"/>
      <c r="AI6" s="455"/>
      <c r="AJ6" s="455"/>
      <c r="AK6" s="455"/>
      <c r="AL6" s="455"/>
      <c r="AM6" s="455"/>
      <c r="AN6" s="455"/>
      <c r="AO6" s="455"/>
    </row>
    <row r="7" spans="1:41" ht="41.4" x14ac:dyDescent="0.3">
      <c r="A7" s="76" t="s">
        <v>134</v>
      </c>
      <c r="C7" s="77"/>
      <c r="D7" s="78" t="s">
        <v>135</v>
      </c>
      <c r="E7" s="78" t="s">
        <v>136</v>
      </c>
      <c r="F7" s="79" t="s">
        <v>137</v>
      </c>
      <c r="G7" s="78" t="s">
        <v>12</v>
      </c>
      <c r="H7" s="78" t="s">
        <v>138</v>
      </c>
      <c r="I7" s="78" t="s">
        <v>139</v>
      </c>
      <c r="J7" s="79" t="s">
        <v>140</v>
      </c>
      <c r="K7" s="78" t="s">
        <v>141</v>
      </c>
      <c r="L7" s="78" t="s">
        <v>68</v>
      </c>
      <c r="M7" s="78" t="s">
        <v>142</v>
      </c>
      <c r="N7" s="78" t="s">
        <v>143</v>
      </c>
      <c r="O7" s="78" t="s">
        <v>144</v>
      </c>
      <c r="Q7" s="78" t="s">
        <v>135</v>
      </c>
      <c r="R7" s="78" t="s">
        <v>136</v>
      </c>
      <c r="S7" s="79" t="s">
        <v>137</v>
      </c>
      <c r="T7" s="78" t="s">
        <v>12</v>
      </c>
      <c r="U7" s="78" t="s">
        <v>138</v>
      </c>
      <c r="V7" s="78" t="s">
        <v>139</v>
      </c>
      <c r="W7" s="79" t="s">
        <v>140</v>
      </c>
      <c r="X7" s="78" t="s">
        <v>141</v>
      </c>
      <c r="Y7" s="78" t="s">
        <v>68</v>
      </c>
      <c r="Z7" s="78" t="s">
        <v>142</v>
      </c>
      <c r="AA7" s="78" t="s">
        <v>143</v>
      </c>
      <c r="AB7" s="78" t="s">
        <v>144</v>
      </c>
      <c r="AD7" s="78" t="s">
        <v>135</v>
      </c>
      <c r="AE7" s="78" t="s">
        <v>136</v>
      </c>
      <c r="AF7" s="79" t="s">
        <v>137</v>
      </c>
      <c r="AG7" s="78" t="s">
        <v>12</v>
      </c>
      <c r="AH7" s="78" t="s">
        <v>138</v>
      </c>
      <c r="AI7" s="78" t="s">
        <v>139</v>
      </c>
      <c r="AJ7" s="79" t="s">
        <v>140</v>
      </c>
      <c r="AK7" s="78" t="s">
        <v>141</v>
      </c>
      <c r="AL7" s="78" t="s">
        <v>68</v>
      </c>
      <c r="AM7" s="78" t="s">
        <v>142</v>
      </c>
      <c r="AN7" s="78" t="s">
        <v>143</v>
      </c>
      <c r="AO7" s="78" t="s">
        <v>144</v>
      </c>
    </row>
    <row r="8" spans="1:41" x14ac:dyDescent="0.3">
      <c r="B8" s="37" t="s">
        <v>26</v>
      </c>
    </row>
    <row r="9" spans="1:41" ht="14.4" customHeight="1" x14ac:dyDescent="0.3">
      <c r="A9" s="25" t="s">
        <v>15</v>
      </c>
      <c r="B9" s="37"/>
      <c r="C9" s="18"/>
      <c r="D9" s="8">
        <v>121340</v>
      </c>
      <c r="E9" s="19">
        <v>3180</v>
      </c>
      <c r="F9" s="8">
        <f>SUM(D9:E9)</f>
        <v>124520</v>
      </c>
      <c r="G9" s="8">
        <v>67884</v>
      </c>
      <c r="H9" s="8">
        <v>24864</v>
      </c>
      <c r="I9" s="8">
        <v>9056</v>
      </c>
      <c r="J9" s="8">
        <f>SUM(G9:I9)</f>
        <v>101804</v>
      </c>
      <c r="K9" s="8">
        <f>SUM(F9,J9)</f>
        <v>226324</v>
      </c>
      <c r="L9" s="63">
        <v>2244801</v>
      </c>
      <c r="M9" s="44">
        <f>L9/L$23</f>
        <v>0.26936181150057309</v>
      </c>
      <c r="N9" s="44">
        <f>K9/L9</f>
        <v>0.10082140911376999</v>
      </c>
      <c r="O9" s="44">
        <f>(L9-K9)/L9</f>
        <v>0.89917859088622998</v>
      </c>
      <c r="P9" s="29"/>
      <c r="Q9" s="8">
        <v>134573</v>
      </c>
      <c r="R9" s="19">
        <v>3303</v>
      </c>
      <c r="S9" s="8">
        <f>SUM(Q9:R9)</f>
        <v>137876</v>
      </c>
      <c r="T9" s="8">
        <v>91115</v>
      </c>
      <c r="U9" s="8">
        <v>28516</v>
      </c>
      <c r="V9" s="8">
        <v>9462</v>
      </c>
      <c r="W9" s="8">
        <f>SUM(T9:V9)</f>
        <v>129093</v>
      </c>
      <c r="X9" s="8">
        <f>SUM(S9,W9)</f>
        <v>266969</v>
      </c>
      <c r="Y9" s="63">
        <v>2557224</v>
      </c>
      <c r="Z9" s="44">
        <f>Y9/Y$23</f>
        <v>0.2899270019366833</v>
      </c>
      <c r="AA9" s="44">
        <f>X9/Y9</f>
        <v>0.10439797217607844</v>
      </c>
      <c r="AB9" s="44">
        <f>(Y9-X9)/Y9</f>
        <v>0.89560202782392162</v>
      </c>
      <c r="AD9" s="8">
        <v>137269</v>
      </c>
      <c r="AE9" s="19">
        <v>3593</v>
      </c>
      <c r="AF9" s="8">
        <f>SUM(AD9:AE9)</f>
        <v>140862</v>
      </c>
      <c r="AG9" s="63">
        <v>92046</v>
      </c>
      <c r="AH9" s="63">
        <v>29484</v>
      </c>
      <c r="AI9" s="63">
        <v>10249</v>
      </c>
      <c r="AJ9" s="8">
        <f>SUM(AG9:AI9)</f>
        <v>131779</v>
      </c>
      <c r="AK9" s="8">
        <f>SUM(AF9,AJ9)</f>
        <v>272641</v>
      </c>
      <c r="AL9" s="63">
        <v>2619868</v>
      </c>
      <c r="AM9" s="44">
        <f>AL9/AL$23</f>
        <v>0.29264273614638237</v>
      </c>
      <c r="AN9" s="44">
        <f>AK9/AL9</f>
        <v>0.10406669343646321</v>
      </c>
      <c r="AO9" s="44">
        <f>(AL9-AK9)/AL9</f>
        <v>0.89593330656353676</v>
      </c>
    </row>
    <row r="10" spans="1:41" x14ac:dyDescent="0.3">
      <c r="A10" s="25"/>
      <c r="B10" s="37"/>
      <c r="C10" s="7"/>
      <c r="D10" s="3">
        <f t="shared" ref="D10:L10" si="0">(D9-Q9)/Q9</f>
        <v>-9.8333246639370459E-2</v>
      </c>
      <c r="E10" s="3">
        <f t="shared" si="0"/>
        <v>-3.7238873751135333E-2</v>
      </c>
      <c r="F10" s="3">
        <f t="shared" si="0"/>
        <v>-9.6869650990745307E-2</v>
      </c>
      <c r="G10" s="3">
        <f t="shared" si="0"/>
        <v>-0.25496350765516107</v>
      </c>
      <c r="H10" s="3">
        <f t="shared" si="0"/>
        <v>-0.12806845279842896</v>
      </c>
      <c r="I10" s="3">
        <f t="shared" si="0"/>
        <v>-4.290847600930036E-2</v>
      </c>
      <c r="J10" s="3">
        <f t="shared" si="0"/>
        <v>-0.2113902380454401</v>
      </c>
      <c r="K10" s="3">
        <f t="shared" si="0"/>
        <v>-0.15224614093771188</v>
      </c>
      <c r="L10" s="3">
        <f t="shared" si="0"/>
        <v>-0.12217271541327628</v>
      </c>
      <c r="M10" s="45"/>
      <c r="N10" s="45"/>
      <c r="O10" s="45"/>
      <c r="Q10" s="3">
        <f t="shared" ref="Q10:Y10" si="1">(Q9-AD9)/AD9</f>
        <v>-1.9640268378148015E-2</v>
      </c>
      <c r="R10" s="3">
        <f t="shared" si="1"/>
        <v>-8.0712496521013075E-2</v>
      </c>
      <c r="S10" s="3">
        <f t="shared" si="1"/>
        <v>-2.1198051994150303E-2</v>
      </c>
      <c r="T10" s="3">
        <f t="shared" si="1"/>
        <v>-1.01145079634096E-2</v>
      </c>
      <c r="U10" s="3">
        <f t="shared" si="1"/>
        <v>-3.2831366164699498E-2</v>
      </c>
      <c r="V10" s="3">
        <f t="shared" si="1"/>
        <v>-7.6787979315055127E-2</v>
      </c>
      <c r="W10" s="3">
        <f t="shared" si="1"/>
        <v>-2.0382610279331304E-2</v>
      </c>
      <c r="X10" s="3">
        <f t="shared" si="1"/>
        <v>-2.0803914304891782E-2</v>
      </c>
      <c r="Y10" s="3">
        <f t="shared" si="1"/>
        <v>-2.3911128346924347E-2</v>
      </c>
      <c r="Z10" s="45"/>
      <c r="AA10" s="45"/>
      <c r="AB10" s="45"/>
      <c r="AD10" s="3"/>
      <c r="AE10" s="3"/>
      <c r="AF10" s="3"/>
      <c r="AG10" s="3"/>
      <c r="AH10" s="3"/>
      <c r="AI10" s="3"/>
      <c r="AJ10" s="3"/>
      <c r="AK10" s="3"/>
      <c r="AL10" s="3"/>
      <c r="AM10" s="45"/>
      <c r="AN10" s="45"/>
      <c r="AO10" s="45"/>
    </row>
    <row r="11" spans="1:41" ht="14.4" customHeight="1" x14ac:dyDescent="0.3">
      <c r="A11" s="25" t="s">
        <v>145</v>
      </c>
      <c r="B11" s="37"/>
      <c r="C11" s="18"/>
      <c r="D11" s="63">
        <v>2992</v>
      </c>
      <c r="E11" s="63">
        <v>113</v>
      </c>
      <c r="F11" s="8">
        <f>SUM(D11:E11)</f>
        <v>3105</v>
      </c>
      <c r="G11" s="63">
        <v>747</v>
      </c>
      <c r="H11" s="63">
        <v>361</v>
      </c>
      <c r="I11" s="63">
        <v>257</v>
      </c>
      <c r="J11" s="8">
        <f>SUM(G11:I11)</f>
        <v>1365</v>
      </c>
      <c r="K11" s="8">
        <f>SUM(F11,J11)</f>
        <v>4470</v>
      </c>
      <c r="L11" s="63">
        <v>27081</v>
      </c>
      <c r="M11" s="44">
        <f>L11/L$23</f>
        <v>3.2495473840429595E-3</v>
      </c>
      <c r="N11" s="44">
        <f>K11/L11</f>
        <v>0.16506037443225877</v>
      </c>
      <c r="O11" s="44">
        <f>(L11-K11)/L11</f>
        <v>0.83493962556774126</v>
      </c>
      <c r="P11" s="29"/>
      <c r="Q11" s="63">
        <v>2691</v>
      </c>
      <c r="R11" s="63">
        <v>86</v>
      </c>
      <c r="S11" s="8">
        <f>SUM(Q11:R11)</f>
        <v>2777</v>
      </c>
      <c r="T11" s="63">
        <v>721</v>
      </c>
      <c r="U11" s="63">
        <v>340</v>
      </c>
      <c r="V11" s="74">
        <v>277</v>
      </c>
      <c r="W11" s="8">
        <f>SUM(T11:V11)</f>
        <v>1338</v>
      </c>
      <c r="X11" s="8">
        <f>SUM(S11,W11)</f>
        <v>4115</v>
      </c>
      <c r="Y11" s="63">
        <v>26775</v>
      </c>
      <c r="Z11" s="44">
        <f>Y11/Y$23</f>
        <v>3.0356337484923868E-3</v>
      </c>
      <c r="AA11" s="44">
        <f>X11/Y11</f>
        <v>0.15368814192343605</v>
      </c>
      <c r="AB11" s="44">
        <f>(Y11-X11)/Y11</f>
        <v>0.84631185807656395</v>
      </c>
      <c r="AD11" s="63">
        <v>2814</v>
      </c>
      <c r="AE11" s="63">
        <v>83</v>
      </c>
      <c r="AF11" s="8">
        <f>SUM(AD11:AE11)</f>
        <v>2897</v>
      </c>
      <c r="AG11" s="63">
        <v>668</v>
      </c>
      <c r="AH11" s="63">
        <v>327</v>
      </c>
      <c r="AI11" s="63">
        <v>291</v>
      </c>
      <c r="AJ11" s="8">
        <f>SUM(AG11:AI11)</f>
        <v>1286</v>
      </c>
      <c r="AK11" s="8">
        <f>SUM(AF11,AJ11)</f>
        <v>4183</v>
      </c>
      <c r="AL11" s="63">
        <v>35461</v>
      </c>
      <c r="AM11" s="44">
        <f>AL11/AL$23</f>
        <v>3.9610408106388814E-3</v>
      </c>
      <c r="AN11" s="44">
        <f>AK11/AL11</f>
        <v>0.11796057640788472</v>
      </c>
      <c r="AO11" s="44">
        <f>(AL11-AK11)/AL11</f>
        <v>0.88203942359211529</v>
      </c>
    </row>
    <row r="12" spans="1:41" x14ac:dyDescent="0.3">
      <c r="A12" s="25"/>
      <c r="B12" s="37"/>
      <c r="C12" s="7"/>
      <c r="D12" s="3">
        <f t="shared" ref="D12:L12" si="2">(D11-Q11)/Q11</f>
        <v>0.1118543292456336</v>
      </c>
      <c r="E12" s="3">
        <f t="shared" si="2"/>
        <v>0.31395348837209303</v>
      </c>
      <c r="F12" s="3">
        <f t="shared" si="2"/>
        <v>0.11811307166006482</v>
      </c>
      <c r="G12" s="3">
        <f t="shared" si="2"/>
        <v>3.6061026352288486E-2</v>
      </c>
      <c r="H12" s="3">
        <f t="shared" si="2"/>
        <v>6.1764705882352944E-2</v>
      </c>
      <c r="I12" s="3">
        <f t="shared" si="2"/>
        <v>-7.2202166064981949E-2</v>
      </c>
      <c r="J12" s="3">
        <f t="shared" si="2"/>
        <v>2.0179372197309416E-2</v>
      </c>
      <c r="K12" s="3">
        <f t="shared" si="2"/>
        <v>8.6269744835965972E-2</v>
      </c>
      <c r="L12" s="3">
        <f t="shared" si="2"/>
        <v>1.1428571428571429E-2</v>
      </c>
      <c r="M12" s="45"/>
      <c r="N12" s="45"/>
      <c r="O12" s="45"/>
      <c r="Q12" s="3">
        <f t="shared" ref="Q12:Y12" si="3">(Q11-AD11)/AD11</f>
        <v>-4.3710021321961619E-2</v>
      </c>
      <c r="R12" s="3">
        <f t="shared" si="3"/>
        <v>3.614457831325301E-2</v>
      </c>
      <c r="S12" s="3">
        <f t="shared" si="3"/>
        <v>-4.1422160856057988E-2</v>
      </c>
      <c r="T12" s="3">
        <f t="shared" si="3"/>
        <v>7.9341317365269462E-2</v>
      </c>
      <c r="U12" s="3">
        <f t="shared" si="3"/>
        <v>3.9755351681957186E-2</v>
      </c>
      <c r="V12" s="3">
        <f t="shared" si="3"/>
        <v>-4.8109965635738834E-2</v>
      </c>
      <c r="W12" s="3">
        <f t="shared" si="3"/>
        <v>4.0435458786936239E-2</v>
      </c>
      <c r="X12" s="3">
        <f t="shared" si="3"/>
        <v>-1.6256275400430314E-2</v>
      </c>
      <c r="Y12" s="3">
        <f t="shared" si="3"/>
        <v>-0.24494515101096981</v>
      </c>
      <c r="Z12" s="45"/>
      <c r="AA12" s="45"/>
      <c r="AB12" s="45"/>
      <c r="AD12" s="3"/>
      <c r="AE12" s="3"/>
      <c r="AF12" s="3"/>
      <c r="AG12" s="3"/>
      <c r="AH12" s="3"/>
      <c r="AI12" s="3"/>
      <c r="AJ12" s="3"/>
      <c r="AK12" s="3"/>
      <c r="AL12" s="3"/>
      <c r="AM12" s="45"/>
      <c r="AN12" s="45"/>
      <c r="AO12" s="45"/>
    </row>
    <row r="13" spans="1:41" ht="14.4" customHeight="1" x14ac:dyDescent="0.3">
      <c r="A13" s="25" t="s">
        <v>137</v>
      </c>
      <c r="B13" s="37"/>
      <c r="C13" s="18"/>
      <c r="D13" s="8">
        <f t="shared" ref="D13:L13" si="4">SUM(D11,D9)</f>
        <v>124332</v>
      </c>
      <c r="E13" s="8">
        <f t="shared" si="4"/>
        <v>3293</v>
      </c>
      <c r="F13" s="8">
        <f t="shared" si="4"/>
        <v>127625</v>
      </c>
      <c r="G13" s="8">
        <f t="shared" si="4"/>
        <v>68631</v>
      </c>
      <c r="H13" s="8">
        <f t="shared" si="4"/>
        <v>25225</v>
      </c>
      <c r="I13" s="8">
        <f t="shared" si="4"/>
        <v>9313</v>
      </c>
      <c r="J13" s="8">
        <f t="shared" si="4"/>
        <v>103169</v>
      </c>
      <c r="K13" s="8">
        <f t="shared" si="4"/>
        <v>230794</v>
      </c>
      <c r="L13" s="8">
        <f t="shared" si="4"/>
        <v>2271882</v>
      </c>
      <c r="M13" s="44">
        <f>L13/L$23</f>
        <v>0.27261135888461607</v>
      </c>
      <c r="N13" s="44">
        <f>K13/L13</f>
        <v>0.10158714228996048</v>
      </c>
      <c r="O13" s="44">
        <f>(L13-K13)/L13</f>
        <v>0.89841285771003954</v>
      </c>
      <c r="P13" s="29"/>
      <c r="Q13" s="8">
        <f t="shared" ref="Q13:Y13" si="5">SUM(Q11,Q9)</f>
        <v>137264</v>
      </c>
      <c r="R13" s="8">
        <f t="shared" si="5"/>
        <v>3389</v>
      </c>
      <c r="S13" s="8">
        <f t="shared" si="5"/>
        <v>140653</v>
      </c>
      <c r="T13" s="8">
        <f t="shared" si="5"/>
        <v>91836</v>
      </c>
      <c r="U13" s="8">
        <f t="shared" si="5"/>
        <v>28856</v>
      </c>
      <c r="V13" s="8">
        <f t="shared" si="5"/>
        <v>9739</v>
      </c>
      <c r="W13" s="8">
        <f t="shared" si="5"/>
        <v>130431</v>
      </c>
      <c r="X13" s="8">
        <f t="shared" si="5"/>
        <v>271084</v>
      </c>
      <c r="Y13" s="8">
        <f t="shared" si="5"/>
        <v>2583999</v>
      </c>
      <c r="Z13" s="44">
        <f>Y13/Y$23</f>
        <v>0.29296263568517572</v>
      </c>
      <c r="AA13" s="44">
        <f>X13/Y13</f>
        <v>0.10490870932999587</v>
      </c>
      <c r="AB13" s="44">
        <f>(Y13-X13)/Y13</f>
        <v>0.89509129067000415</v>
      </c>
      <c r="AD13" s="8">
        <f t="shared" ref="AD13:AL13" si="6">SUM(AD11,AD9)</f>
        <v>140083</v>
      </c>
      <c r="AE13" s="8">
        <f t="shared" si="6"/>
        <v>3676</v>
      </c>
      <c r="AF13" s="8">
        <f t="shared" si="6"/>
        <v>143759</v>
      </c>
      <c r="AG13" s="8">
        <f t="shared" si="6"/>
        <v>92714</v>
      </c>
      <c r="AH13" s="8">
        <f t="shared" si="6"/>
        <v>29811</v>
      </c>
      <c r="AI13" s="8">
        <f t="shared" si="6"/>
        <v>10540</v>
      </c>
      <c r="AJ13" s="8">
        <f t="shared" si="6"/>
        <v>133065</v>
      </c>
      <c r="AK13" s="8">
        <f t="shared" si="6"/>
        <v>276824</v>
      </c>
      <c r="AL13" s="8">
        <f t="shared" si="6"/>
        <v>2655329</v>
      </c>
      <c r="AM13" s="44">
        <f>AL13/AL$23</f>
        <v>0.29660377695702123</v>
      </c>
      <c r="AN13" s="44">
        <f>AK13/AL13</f>
        <v>0.10425224143599532</v>
      </c>
      <c r="AO13" s="44">
        <f>(AL13-AK13)/AL13</f>
        <v>0.89574775856400468</v>
      </c>
    </row>
    <row r="14" spans="1:41" x14ac:dyDescent="0.3">
      <c r="A14" s="25"/>
      <c r="B14" s="37"/>
      <c r="C14" s="7"/>
      <c r="D14" s="3">
        <f t="shared" ref="D14:L14" si="7">(D13-Q13)/Q13</f>
        <v>-9.421261219256323E-2</v>
      </c>
      <c r="E14" s="3">
        <f t="shared" si="7"/>
        <v>-2.832694010032458E-2</v>
      </c>
      <c r="F14" s="3">
        <f t="shared" si="7"/>
        <v>-9.2625112866415935E-2</v>
      </c>
      <c r="G14" s="3">
        <f t="shared" si="7"/>
        <v>-0.25267868809617144</v>
      </c>
      <c r="H14" s="3">
        <f t="shared" si="7"/>
        <v>-0.1258317161075686</v>
      </c>
      <c r="I14" s="3">
        <f t="shared" si="7"/>
        <v>-4.3741657254338227E-2</v>
      </c>
      <c r="J14" s="3">
        <f t="shared" si="7"/>
        <v>-0.20901472809378138</v>
      </c>
      <c r="K14" s="3">
        <f t="shared" si="7"/>
        <v>-0.14862551828953388</v>
      </c>
      <c r="L14" s="3">
        <f t="shared" si="7"/>
        <v>-0.1207883594382196</v>
      </c>
      <c r="M14" s="45"/>
      <c r="N14" s="45"/>
      <c r="O14" s="45"/>
      <c r="Q14" s="3">
        <f t="shared" ref="Q14:Y14" si="8">(Q13-AD13)/AD13</f>
        <v>-2.0123783756772769E-2</v>
      </c>
      <c r="R14" s="3">
        <f t="shared" si="8"/>
        <v>-7.807399347116431E-2</v>
      </c>
      <c r="S14" s="3">
        <f t="shared" si="8"/>
        <v>-2.1605603823064992E-2</v>
      </c>
      <c r="T14" s="3">
        <f t="shared" si="8"/>
        <v>-9.469982958345018E-3</v>
      </c>
      <c r="U14" s="3">
        <f t="shared" si="8"/>
        <v>-3.2035154808627689E-2</v>
      </c>
      <c r="V14" s="3">
        <f t="shared" si="8"/>
        <v>-7.5996204933586331E-2</v>
      </c>
      <c r="W14" s="3">
        <f t="shared" si="8"/>
        <v>-1.9794837109683237E-2</v>
      </c>
      <c r="X14" s="3">
        <f t="shared" si="8"/>
        <v>-2.0735196370256913E-2</v>
      </c>
      <c r="Y14" s="3">
        <f t="shared" si="8"/>
        <v>-2.6862961237571689E-2</v>
      </c>
      <c r="Z14" s="45"/>
      <c r="AA14" s="45"/>
      <c r="AB14" s="45"/>
      <c r="AD14" s="3"/>
      <c r="AE14" s="3"/>
      <c r="AF14" s="3"/>
      <c r="AG14" s="3"/>
      <c r="AH14" s="3"/>
      <c r="AI14" s="3"/>
      <c r="AJ14" s="3"/>
      <c r="AK14" s="3"/>
      <c r="AL14" s="3"/>
      <c r="AM14" s="45"/>
      <c r="AN14" s="45"/>
      <c r="AO14" s="45"/>
    </row>
    <row r="15" spans="1:41" ht="14.4" customHeight="1" x14ac:dyDescent="0.3">
      <c r="A15" s="25" t="s">
        <v>12</v>
      </c>
      <c r="B15" s="37"/>
      <c r="C15" s="18"/>
      <c r="D15" s="63">
        <v>148043</v>
      </c>
      <c r="E15" s="63">
        <v>932</v>
      </c>
      <c r="F15" s="8">
        <f>SUM(D15:E15)</f>
        <v>148975</v>
      </c>
      <c r="G15" s="63">
        <v>47904</v>
      </c>
      <c r="H15" s="63">
        <v>17916</v>
      </c>
      <c r="I15" s="63">
        <v>3686</v>
      </c>
      <c r="J15" s="8">
        <f>SUM(G15:I15)</f>
        <v>69506</v>
      </c>
      <c r="K15" s="8">
        <f>SUM(F15,J15)</f>
        <v>218481</v>
      </c>
      <c r="L15" s="63">
        <v>4221596</v>
      </c>
      <c r="M15" s="44">
        <f>L15/L$23</f>
        <v>0.50656461128784835</v>
      </c>
      <c r="N15" s="44">
        <f>K15/L15</f>
        <v>5.1753175813128494E-2</v>
      </c>
      <c r="O15" s="44">
        <f>(L15-K15)/L15</f>
        <v>0.94824682418687145</v>
      </c>
      <c r="Q15" s="63">
        <v>141366</v>
      </c>
      <c r="R15" s="63">
        <v>1102</v>
      </c>
      <c r="S15" s="8">
        <f>SUM(Q15:R15)</f>
        <v>142468</v>
      </c>
      <c r="T15" s="63">
        <v>52998</v>
      </c>
      <c r="U15" s="63">
        <v>19512</v>
      </c>
      <c r="V15" s="74">
        <v>3603</v>
      </c>
      <c r="W15" s="8">
        <f>SUM(T15:V15)</f>
        <v>76113</v>
      </c>
      <c r="X15" s="8">
        <f>SUM(S15,W15)</f>
        <v>218581</v>
      </c>
      <c r="Y15" s="63">
        <v>4326137</v>
      </c>
      <c r="Z15" s="44">
        <f>Y15/Y$23</f>
        <v>0.49047871065552229</v>
      </c>
      <c r="AA15" s="44">
        <f>X15/Y15</f>
        <v>5.0525676833627783E-2</v>
      </c>
      <c r="AB15" s="44">
        <f>(Y15-X15)/Y15</f>
        <v>0.94947432316637226</v>
      </c>
      <c r="AD15" s="63">
        <v>149129</v>
      </c>
      <c r="AE15" s="63">
        <v>1127</v>
      </c>
      <c r="AF15" s="8">
        <f>SUM(AD15:AE15)</f>
        <v>150256</v>
      </c>
      <c r="AG15" s="63">
        <v>54468</v>
      </c>
      <c r="AH15" s="63">
        <v>19486</v>
      </c>
      <c r="AI15" s="63">
        <v>3919</v>
      </c>
      <c r="AJ15" s="8">
        <f>SUM(AG15:AI15)</f>
        <v>77873</v>
      </c>
      <c r="AK15" s="8">
        <f>SUM(AF15,AJ15)</f>
        <v>228129</v>
      </c>
      <c r="AL15" s="63">
        <v>4353857</v>
      </c>
      <c r="AM15" s="44">
        <f>AL15/AL$23</f>
        <v>0.48633161108501644</v>
      </c>
      <c r="AN15" s="44">
        <f>AK15/AL15</f>
        <v>5.2396989611739657E-2</v>
      </c>
      <c r="AO15" s="44">
        <f>(AL15-AK15)/AL15</f>
        <v>0.94760301038826034</v>
      </c>
    </row>
    <row r="16" spans="1:41" x14ac:dyDescent="0.3">
      <c r="A16" s="25"/>
      <c r="B16" s="37"/>
      <c r="C16" s="7"/>
      <c r="D16" s="3">
        <f t="shared" ref="D16:L16" si="9">(D15-Q15)/Q15</f>
        <v>4.7232007696334337E-2</v>
      </c>
      <c r="E16" s="3">
        <f t="shared" si="9"/>
        <v>-0.15426497277676951</v>
      </c>
      <c r="F16" s="3">
        <f t="shared" si="9"/>
        <v>4.5673414380773228E-2</v>
      </c>
      <c r="G16" s="3">
        <f t="shared" si="9"/>
        <v>-9.611683459753198E-2</v>
      </c>
      <c r="H16" s="3">
        <f t="shared" si="9"/>
        <v>-8.1795817958179584E-2</v>
      </c>
      <c r="I16" s="3">
        <f t="shared" si="9"/>
        <v>2.3036358590063834E-2</v>
      </c>
      <c r="J16" s="3">
        <f t="shared" si="9"/>
        <v>-8.6805144981803375E-2</v>
      </c>
      <c r="K16" s="3">
        <f t="shared" si="9"/>
        <v>-4.5749630571733133E-4</v>
      </c>
      <c r="L16" s="3">
        <f t="shared" si="9"/>
        <v>-2.4164976744841877E-2</v>
      </c>
      <c r="M16" s="45"/>
      <c r="N16" s="45"/>
      <c r="O16" s="45"/>
      <c r="Q16" s="3">
        <f t="shared" ref="Q16:Y16" si="10">(Q15-AD15)/AD15</f>
        <v>-5.2055602867316218E-2</v>
      </c>
      <c r="R16" s="3">
        <f t="shared" si="10"/>
        <v>-2.2182786157941437E-2</v>
      </c>
      <c r="S16" s="3">
        <f t="shared" si="10"/>
        <v>-5.1831540836971571E-2</v>
      </c>
      <c r="T16" s="3">
        <f t="shared" si="10"/>
        <v>-2.6988323419255344E-2</v>
      </c>
      <c r="U16" s="3">
        <f t="shared" si="10"/>
        <v>1.3342912860515241E-3</v>
      </c>
      <c r="V16" s="3">
        <f t="shared" si="10"/>
        <v>-8.0632814493493243E-2</v>
      </c>
      <c r="W16" s="3">
        <f t="shared" si="10"/>
        <v>-2.2600901467774454E-2</v>
      </c>
      <c r="X16" s="3">
        <f t="shared" si="10"/>
        <v>-4.1853512705530643E-2</v>
      </c>
      <c r="Y16" s="3">
        <f t="shared" si="10"/>
        <v>-6.3667685916188798E-3</v>
      </c>
      <c r="Z16" s="45"/>
      <c r="AA16" s="45"/>
      <c r="AB16" s="45"/>
      <c r="AD16" s="3"/>
      <c r="AE16" s="3"/>
      <c r="AF16" s="3"/>
      <c r="AG16" s="3"/>
      <c r="AH16" s="3"/>
      <c r="AI16" s="3"/>
      <c r="AJ16" s="3"/>
      <c r="AK16" s="3"/>
      <c r="AL16" s="3"/>
      <c r="AM16" s="45"/>
      <c r="AN16" s="45"/>
      <c r="AO16" s="45"/>
    </row>
    <row r="17" spans="1:41" ht="14.4" customHeight="1" x14ac:dyDescent="0.3">
      <c r="A17" s="25" t="s">
        <v>13</v>
      </c>
      <c r="B17" s="37"/>
      <c r="C17" s="18"/>
      <c r="D17" s="63">
        <v>35637</v>
      </c>
      <c r="E17" s="63">
        <v>803</v>
      </c>
      <c r="F17" s="8">
        <f>SUM(D17:E17)</f>
        <v>36440</v>
      </c>
      <c r="G17" s="63">
        <v>13826</v>
      </c>
      <c r="H17" s="63">
        <v>11894</v>
      </c>
      <c r="I17" s="63">
        <v>3697</v>
      </c>
      <c r="J17" s="8">
        <f>SUM(G17:I17)</f>
        <v>29417</v>
      </c>
      <c r="K17" s="8">
        <f>SUM(F17,J17)</f>
        <v>65857</v>
      </c>
      <c r="L17" s="63">
        <v>1666367</v>
      </c>
      <c r="M17" s="44">
        <f>L17/L$23</f>
        <v>0.19995341847441064</v>
      </c>
      <c r="N17" s="44">
        <f>K17/L17</f>
        <v>3.9521305930806362E-2</v>
      </c>
      <c r="O17" s="44">
        <f>(L17-K17)/L17</f>
        <v>0.96047869406919362</v>
      </c>
      <c r="Q17" s="63">
        <v>34746</v>
      </c>
      <c r="R17" s="63">
        <v>916</v>
      </c>
      <c r="S17" s="8">
        <f>SUM(Q17:R17)</f>
        <v>35662</v>
      </c>
      <c r="T17" s="63">
        <v>14885</v>
      </c>
      <c r="U17" s="63">
        <v>13167</v>
      </c>
      <c r="V17" s="74">
        <v>3601</v>
      </c>
      <c r="W17" s="8">
        <f>SUM(T17:V17)</f>
        <v>31653</v>
      </c>
      <c r="X17" s="8">
        <f>SUM(S17,W17)</f>
        <v>67315</v>
      </c>
      <c r="Y17" s="63">
        <v>1724459</v>
      </c>
      <c r="Z17" s="44">
        <f>Y17/Y$23</f>
        <v>0.195511706378765</v>
      </c>
      <c r="AA17" s="44">
        <f>X17/Y17</f>
        <v>3.9035430822072316E-2</v>
      </c>
      <c r="AB17" s="44">
        <f>(Y17-X17)/Y17</f>
        <v>0.96096456917792772</v>
      </c>
      <c r="AD17" s="63">
        <v>34900</v>
      </c>
      <c r="AE17" s="63">
        <v>931</v>
      </c>
      <c r="AF17" s="8">
        <f>SUM(AD17:AE17)</f>
        <v>35831</v>
      </c>
      <c r="AG17" s="63">
        <v>15189</v>
      </c>
      <c r="AH17" s="63">
        <v>13229</v>
      </c>
      <c r="AI17" s="63">
        <v>3716</v>
      </c>
      <c r="AJ17" s="8">
        <f>SUM(AG17:AI17)</f>
        <v>32134</v>
      </c>
      <c r="AK17" s="8">
        <f>SUM(AF17,AJ17)</f>
        <v>67965</v>
      </c>
      <c r="AL17" s="63">
        <v>1735225</v>
      </c>
      <c r="AM17" s="44">
        <f>AL17/AL$23</f>
        <v>0.19382693778068449</v>
      </c>
      <c r="AN17" s="44">
        <f>AK17/AL17</f>
        <v>3.9167831261075654E-2</v>
      </c>
      <c r="AO17" s="44">
        <f>(AL17-AK17)/AL17</f>
        <v>0.9608321687389243</v>
      </c>
    </row>
    <row r="18" spans="1:41" ht="21" customHeight="1" x14ac:dyDescent="0.3">
      <c r="A18" s="25"/>
      <c r="B18" s="37"/>
      <c r="C18" s="7"/>
      <c r="D18" s="3">
        <f t="shared" ref="D18:L18" si="11">(D17-Q17)/Q17</f>
        <v>2.5643239509583839E-2</v>
      </c>
      <c r="E18" s="3">
        <f t="shared" si="11"/>
        <v>-0.12336244541484716</v>
      </c>
      <c r="F18" s="3">
        <f t="shared" si="11"/>
        <v>2.1815938534013795E-2</v>
      </c>
      <c r="G18" s="3">
        <f t="shared" si="11"/>
        <v>-7.1145448438024853E-2</v>
      </c>
      <c r="H18" s="3">
        <f t="shared" si="11"/>
        <v>-9.6681096681096687E-2</v>
      </c>
      <c r="I18" s="3">
        <f t="shared" si="11"/>
        <v>2.6659261316301027E-2</v>
      </c>
      <c r="J18" s="3">
        <f t="shared" si="11"/>
        <v>-7.0641013490032545E-2</v>
      </c>
      <c r="K18" s="3">
        <f t="shared" si="11"/>
        <v>-2.1659362697764244E-2</v>
      </c>
      <c r="L18" s="3">
        <f t="shared" si="11"/>
        <v>-3.3687086790697839E-2</v>
      </c>
      <c r="M18" s="45"/>
      <c r="N18" s="45"/>
      <c r="O18" s="45"/>
      <c r="Q18" s="3">
        <f t="shared" ref="Q18:Y18" si="12">(Q17-AD17)/AD17</f>
        <v>-4.4126074498567333E-3</v>
      </c>
      <c r="R18" s="3">
        <f t="shared" si="12"/>
        <v>-1.611170784103115E-2</v>
      </c>
      <c r="S18" s="3">
        <f t="shared" si="12"/>
        <v>-4.7165861963104575E-3</v>
      </c>
      <c r="T18" s="3">
        <f t="shared" si="12"/>
        <v>-2.0014484166172887E-2</v>
      </c>
      <c r="U18" s="3">
        <f t="shared" si="12"/>
        <v>-4.6866732179303046E-3</v>
      </c>
      <c r="V18" s="3">
        <f t="shared" si="12"/>
        <v>-3.0947255113024756E-2</v>
      </c>
      <c r="W18" s="3">
        <f t="shared" si="12"/>
        <v>-1.4968569116823302E-2</v>
      </c>
      <c r="X18" s="3">
        <f t="shared" si="12"/>
        <v>-9.5637460457588461E-3</v>
      </c>
      <c r="Y18" s="3">
        <f t="shared" si="12"/>
        <v>-6.2043827169387259E-3</v>
      </c>
      <c r="Z18" s="45"/>
      <c r="AA18" s="45"/>
      <c r="AB18" s="45"/>
      <c r="AD18" s="3"/>
      <c r="AE18" s="3"/>
      <c r="AF18" s="3"/>
      <c r="AG18" s="3"/>
      <c r="AH18" s="3"/>
      <c r="AI18" s="3"/>
      <c r="AJ18" s="3"/>
      <c r="AK18" s="3"/>
      <c r="AL18" s="3"/>
      <c r="AM18" s="45"/>
      <c r="AN18" s="45"/>
      <c r="AO18" s="45"/>
    </row>
    <row r="19" spans="1:41" ht="14.4" customHeight="1" x14ac:dyDescent="0.3">
      <c r="A19" s="25" t="s">
        <v>14</v>
      </c>
      <c r="B19" s="37"/>
      <c r="C19" s="18"/>
      <c r="D19" s="63">
        <v>9095</v>
      </c>
      <c r="E19" s="63">
        <v>388</v>
      </c>
      <c r="F19" s="8">
        <f>SUM(D19:E19)</f>
        <v>9483</v>
      </c>
      <c r="G19" s="63">
        <v>3150</v>
      </c>
      <c r="H19" s="63">
        <v>2072</v>
      </c>
      <c r="I19" s="63">
        <v>2163</v>
      </c>
      <c r="J19" s="8">
        <f>SUM(G19:I19)</f>
        <v>7385</v>
      </c>
      <c r="K19" s="8">
        <f>SUM(F19,J19)</f>
        <v>16868</v>
      </c>
      <c r="L19" s="63">
        <v>173931</v>
      </c>
      <c r="M19" s="44">
        <f>L19/L$23</f>
        <v>2.0870611353124922E-2</v>
      </c>
      <c r="N19" s="44">
        <f>K19/L19</f>
        <v>9.6980986713121872E-2</v>
      </c>
      <c r="O19" s="44">
        <f>(L19-K19)/L19</f>
        <v>0.90301901328687817</v>
      </c>
      <c r="Q19" s="63">
        <v>10652</v>
      </c>
      <c r="R19" s="63">
        <v>492</v>
      </c>
      <c r="S19" s="8">
        <f>SUM(Q19:R19)</f>
        <v>11144</v>
      </c>
      <c r="T19" s="63">
        <v>3742</v>
      </c>
      <c r="U19" s="63">
        <v>2713</v>
      </c>
      <c r="V19" s="74">
        <v>2783</v>
      </c>
      <c r="W19" s="8">
        <f>SUM(T19:V19)</f>
        <v>9238</v>
      </c>
      <c r="X19" s="8">
        <f>SUM(S19,W19)</f>
        <v>20382</v>
      </c>
      <c r="Y19" s="63">
        <v>185639</v>
      </c>
      <c r="Z19" s="44">
        <f>Y19/Y$23</f>
        <v>2.1046947280537003E-2</v>
      </c>
      <c r="AA19" s="44">
        <f>X19/Y19</f>
        <v>0.10979373946207424</v>
      </c>
      <c r="AB19" s="44">
        <f>(Y19-X19)/Y19</f>
        <v>0.89020626053792573</v>
      </c>
      <c r="AD19" s="63">
        <v>8872</v>
      </c>
      <c r="AE19" s="63">
        <v>397</v>
      </c>
      <c r="AF19" s="8">
        <f>SUM(AD19:AE19)</f>
        <v>9269</v>
      </c>
      <c r="AG19" s="63">
        <v>3273</v>
      </c>
      <c r="AH19" s="63">
        <v>2103</v>
      </c>
      <c r="AI19" s="63">
        <v>2239</v>
      </c>
      <c r="AJ19" s="8">
        <f>SUM(AG19:AI19)</f>
        <v>7615</v>
      </c>
      <c r="AK19" s="8">
        <f>SUM(AF19,AJ19)</f>
        <v>16884</v>
      </c>
      <c r="AL19" s="63">
        <v>208034</v>
      </c>
      <c r="AM19" s="44">
        <f>AL19/AL$23</f>
        <v>2.3237674177277828E-2</v>
      </c>
      <c r="AN19" s="44">
        <f>AK19/AL19</f>
        <v>8.1159810415605146E-2</v>
      </c>
      <c r="AO19" s="44">
        <f>(AL19-AK19)/AL19</f>
        <v>0.91884018958439484</v>
      </c>
    </row>
    <row r="20" spans="1:41" x14ac:dyDescent="0.3">
      <c r="A20" s="25"/>
      <c r="B20" s="37"/>
      <c r="C20" s="7"/>
      <c r="D20" s="3">
        <f t="shared" ref="D20:L20" si="13">(D19-Q19)/Q19</f>
        <v>-0.14616973338340217</v>
      </c>
      <c r="E20" s="3">
        <f t="shared" si="13"/>
        <v>-0.21138211382113822</v>
      </c>
      <c r="F20" s="3">
        <f t="shared" si="13"/>
        <v>-0.14904881550610194</v>
      </c>
      <c r="G20" s="3">
        <f t="shared" si="13"/>
        <v>-0.15820416889363975</v>
      </c>
      <c r="H20" s="3">
        <f t="shared" si="13"/>
        <v>-0.23626981201621822</v>
      </c>
      <c r="I20" s="3">
        <f t="shared" si="13"/>
        <v>-0.22278117139777218</v>
      </c>
      <c r="J20" s="3">
        <f t="shared" si="13"/>
        <v>-0.20058454210868154</v>
      </c>
      <c r="K20" s="3">
        <f t="shared" si="13"/>
        <v>-0.1724070258070847</v>
      </c>
      <c r="L20" s="3">
        <f t="shared" si="13"/>
        <v>-6.3068643981060019E-2</v>
      </c>
      <c r="M20" s="45"/>
      <c r="N20" s="45"/>
      <c r="O20" s="45"/>
      <c r="Q20" s="3">
        <f t="shared" ref="Q20:Y20" si="14">(Q19-AD19)/AD19</f>
        <v>0.20063119927862941</v>
      </c>
      <c r="R20" s="3">
        <f t="shared" si="14"/>
        <v>0.23929471032745592</v>
      </c>
      <c r="S20" s="3">
        <f t="shared" si="14"/>
        <v>0.20228719387204661</v>
      </c>
      <c r="T20" s="3">
        <f t="shared" si="14"/>
        <v>0.14329361442102048</v>
      </c>
      <c r="U20" s="3">
        <f t="shared" si="14"/>
        <v>0.29006181645268664</v>
      </c>
      <c r="V20" s="3">
        <f t="shared" si="14"/>
        <v>0.2429656096471639</v>
      </c>
      <c r="W20" s="3">
        <f t="shared" si="14"/>
        <v>0.21313197636244255</v>
      </c>
      <c r="X20" s="3">
        <f t="shared" si="14"/>
        <v>0.20717839374555794</v>
      </c>
      <c r="Y20" s="3">
        <f t="shared" si="14"/>
        <v>-0.10765067248622821</v>
      </c>
      <c r="Z20" s="45"/>
      <c r="AA20" s="45"/>
      <c r="AB20" s="45"/>
      <c r="AD20" s="3"/>
      <c r="AE20" s="3"/>
      <c r="AF20" s="3"/>
      <c r="AG20" s="3"/>
      <c r="AH20" s="3"/>
      <c r="AI20" s="3"/>
      <c r="AJ20" s="3"/>
      <c r="AK20" s="3"/>
      <c r="AL20" s="3"/>
      <c r="AM20" s="45"/>
      <c r="AN20" s="45"/>
      <c r="AO20" s="45"/>
    </row>
    <row r="21" spans="1:41" ht="14.4" customHeight="1" x14ac:dyDescent="0.3">
      <c r="A21" s="25" t="s">
        <v>140</v>
      </c>
      <c r="B21" s="37"/>
      <c r="C21" s="18"/>
      <c r="D21" s="8">
        <f t="shared" ref="D21:L21" si="15">SUM(D19,D17,D15)</f>
        <v>192775</v>
      </c>
      <c r="E21" s="8">
        <f t="shared" si="15"/>
        <v>2123</v>
      </c>
      <c r="F21" s="8">
        <f t="shared" si="15"/>
        <v>194898</v>
      </c>
      <c r="G21" s="8">
        <f t="shared" si="15"/>
        <v>64880</v>
      </c>
      <c r="H21" s="8">
        <f t="shared" si="15"/>
        <v>31882</v>
      </c>
      <c r="I21" s="8">
        <f t="shared" si="15"/>
        <v>9546</v>
      </c>
      <c r="J21" s="8">
        <f t="shared" si="15"/>
        <v>106308</v>
      </c>
      <c r="K21" s="8">
        <f t="shared" si="15"/>
        <v>301206</v>
      </c>
      <c r="L21" s="8">
        <f t="shared" si="15"/>
        <v>6061894</v>
      </c>
      <c r="M21" s="44">
        <f>L21/L$23</f>
        <v>0.72738864111538393</v>
      </c>
      <c r="N21" s="44">
        <f>K21/L21</f>
        <v>4.968843071158948E-2</v>
      </c>
      <c r="O21" s="44">
        <f>(L21-K21)/L21</f>
        <v>0.95031156928841054</v>
      </c>
      <c r="Q21" s="8">
        <f t="shared" ref="Q21:Y21" si="16">SUM(Q19,Q17,Q15)</f>
        <v>186764</v>
      </c>
      <c r="R21" s="8">
        <f t="shared" si="16"/>
        <v>2510</v>
      </c>
      <c r="S21" s="8">
        <f t="shared" si="16"/>
        <v>189274</v>
      </c>
      <c r="T21" s="8">
        <f t="shared" si="16"/>
        <v>71625</v>
      </c>
      <c r="U21" s="8">
        <f t="shared" si="16"/>
        <v>35392</v>
      </c>
      <c r="V21" s="8">
        <f t="shared" si="16"/>
        <v>9987</v>
      </c>
      <c r="W21" s="8">
        <f t="shared" si="16"/>
        <v>117004</v>
      </c>
      <c r="X21" s="8">
        <f t="shared" si="16"/>
        <v>306278</v>
      </c>
      <c r="Y21" s="8">
        <f t="shared" si="16"/>
        <v>6236235</v>
      </c>
      <c r="Z21" s="44">
        <f>Y21/Y$23</f>
        <v>0.70703736431482433</v>
      </c>
      <c r="AA21" s="44">
        <f>X21/Y21</f>
        <v>4.9112645690869573E-2</v>
      </c>
      <c r="AB21" s="44">
        <f>(Y21-X21)/Y21</f>
        <v>0.95088735430913041</v>
      </c>
      <c r="AD21" s="8">
        <f t="shared" ref="AD21:AL21" si="17">SUM(AD19,AD17,AD15)</f>
        <v>192901</v>
      </c>
      <c r="AE21" s="8">
        <f t="shared" si="17"/>
        <v>2455</v>
      </c>
      <c r="AF21" s="8">
        <f t="shared" si="17"/>
        <v>195356</v>
      </c>
      <c r="AG21" s="8">
        <f t="shared" si="17"/>
        <v>72930</v>
      </c>
      <c r="AH21" s="8">
        <f t="shared" si="17"/>
        <v>34818</v>
      </c>
      <c r="AI21" s="8">
        <f t="shared" si="17"/>
        <v>9874</v>
      </c>
      <c r="AJ21" s="8">
        <f t="shared" si="17"/>
        <v>117622</v>
      </c>
      <c r="AK21" s="8">
        <f t="shared" si="17"/>
        <v>312978</v>
      </c>
      <c r="AL21" s="8">
        <f t="shared" si="17"/>
        <v>6297116</v>
      </c>
      <c r="AM21" s="44">
        <f>AL21/AL$23</f>
        <v>0.70339622304297877</v>
      </c>
      <c r="AN21" s="44">
        <f>AK21/AL21</f>
        <v>4.9701799998602532E-2</v>
      </c>
      <c r="AO21" s="44">
        <f>(AL21-AK21)/AL21</f>
        <v>0.95029820000139742</v>
      </c>
    </row>
    <row r="22" spans="1:41" x14ac:dyDescent="0.3">
      <c r="A22" s="25"/>
      <c r="B22" s="37" t="s">
        <v>146</v>
      </c>
      <c r="C22" s="7"/>
      <c r="D22" s="3">
        <f t="shared" ref="D22:L22" si="18">(D21-Q21)/Q21</f>
        <v>3.2185003533871624E-2</v>
      </c>
      <c r="E22" s="3">
        <f t="shared" si="18"/>
        <v>-0.15418326693227091</v>
      </c>
      <c r="F22" s="80">
        <f t="shared" si="18"/>
        <v>2.9713536988704208E-2</v>
      </c>
      <c r="G22" s="3">
        <f t="shared" si="18"/>
        <v>-9.4171029668411871E-2</v>
      </c>
      <c r="H22" s="3">
        <f t="shared" si="18"/>
        <v>-9.9174954792043399E-2</v>
      </c>
      <c r="I22" s="3">
        <f t="shared" si="18"/>
        <v>-4.4157404626013814E-2</v>
      </c>
      <c r="J22" s="3">
        <f t="shared" si="18"/>
        <v>-9.1415678096475328E-2</v>
      </c>
      <c r="K22" s="3">
        <f t="shared" si="18"/>
        <v>-1.6560118585076302E-2</v>
      </c>
      <c r="L22" s="3">
        <f t="shared" si="18"/>
        <v>-2.7956130581993782E-2</v>
      </c>
      <c r="M22" s="45"/>
      <c r="N22" s="45"/>
      <c r="O22" s="45"/>
      <c r="Q22" s="3">
        <f t="shared" ref="Q22:Y22" si="19">(Q21-AD21)/AD21</f>
        <v>-3.1814246686123968E-2</v>
      </c>
      <c r="R22" s="3">
        <f t="shared" si="19"/>
        <v>2.2403258655804479E-2</v>
      </c>
      <c r="S22" s="80">
        <f t="shared" si="19"/>
        <v>-3.113290607915805E-2</v>
      </c>
      <c r="T22" s="3">
        <f t="shared" si="19"/>
        <v>-1.7893870835047305E-2</v>
      </c>
      <c r="U22" s="3">
        <f t="shared" si="19"/>
        <v>1.6485725774024931E-2</v>
      </c>
      <c r="V22" s="3">
        <f t="shared" si="19"/>
        <v>1.144419688069678E-2</v>
      </c>
      <c r="W22" s="3">
        <f t="shared" si="19"/>
        <v>-5.254119127374131E-3</v>
      </c>
      <c r="X22" s="3">
        <f t="shared" si="19"/>
        <v>-2.1407255462045256E-2</v>
      </c>
      <c r="Y22" s="3">
        <f t="shared" si="19"/>
        <v>-9.6680766242832426E-3</v>
      </c>
      <c r="Z22" s="45"/>
      <c r="AA22" s="45"/>
      <c r="AB22" s="45"/>
      <c r="AD22" s="3"/>
      <c r="AE22" s="3"/>
      <c r="AF22" s="3"/>
      <c r="AG22" s="3"/>
      <c r="AH22" s="3"/>
      <c r="AI22" s="3"/>
      <c r="AJ22" s="3"/>
      <c r="AK22" s="3"/>
      <c r="AL22" s="3"/>
      <c r="AM22" s="45"/>
      <c r="AN22" s="45"/>
      <c r="AO22" s="45"/>
    </row>
    <row r="23" spans="1:41" x14ac:dyDescent="0.3">
      <c r="A23" s="32" t="s">
        <v>141</v>
      </c>
      <c r="B23" s="37"/>
      <c r="C23" s="7"/>
      <c r="D23" s="8">
        <f>SUM(D21,D13)</f>
        <v>317107</v>
      </c>
      <c r="E23" s="8">
        <f>SUM(E21,E13)</f>
        <v>5416</v>
      </c>
      <c r="F23" s="8">
        <f>SUM(D23:E23)</f>
        <v>322523</v>
      </c>
      <c r="G23" s="8">
        <f>SUM(G21,G13)</f>
        <v>133511</v>
      </c>
      <c r="H23" s="8">
        <f>SUM(H21,H13)</f>
        <v>57107</v>
      </c>
      <c r="I23" s="8">
        <f>SUM(I21,I13)</f>
        <v>18859</v>
      </c>
      <c r="J23" s="8">
        <f>SUM(G23:I23)</f>
        <v>209477</v>
      </c>
      <c r="K23" s="8">
        <f>SUM(F23,J23)</f>
        <v>532000</v>
      </c>
      <c r="L23" s="8">
        <f>SUM(L13,L21)</f>
        <v>8333776</v>
      </c>
      <c r="M23" s="44">
        <f>L23/L$23</f>
        <v>1</v>
      </c>
      <c r="N23" s="44">
        <f>K23/L23</f>
        <v>6.3836608999329955E-2</v>
      </c>
      <c r="O23" s="44">
        <f>(L23-K23)/L23</f>
        <v>0.93616339100067003</v>
      </c>
      <c r="Q23" s="8">
        <f>SUM(Q21,Q13)</f>
        <v>324028</v>
      </c>
      <c r="R23" s="8">
        <f>SUM(R21,R13)</f>
        <v>5899</v>
      </c>
      <c r="S23" s="8">
        <f>SUM(Q23:R23)</f>
        <v>329927</v>
      </c>
      <c r="T23" s="8">
        <f>SUM(T21,T13)</f>
        <v>163461</v>
      </c>
      <c r="U23" s="8">
        <f>SUM(U21,U13)</f>
        <v>64248</v>
      </c>
      <c r="V23" s="8">
        <f>SUM(V21,V13)</f>
        <v>19726</v>
      </c>
      <c r="W23" s="8">
        <f>SUM(T23:V23)</f>
        <v>247435</v>
      </c>
      <c r="X23" s="8">
        <f>SUM(S23,W23)</f>
        <v>577362</v>
      </c>
      <c r="Y23" s="8">
        <f>SUM(Y13,Y21)</f>
        <v>8820234</v>
      </c>
      <c r="Z23" s="44">
        <f>Y23/Y$23</f>
        <v>1</v>
      </c>
      <c r="AA23" s="44">
        <f>X23/Y23</f>
        <v>6.5458807555445808E-2</v>
      </c>
      <c r="AB23" s="44">
        <f>(Y23-X23)/Y23</f>
        <v>0.93454119244455425</v>
      </c>
      <c r="AD23" s="8">
        <f>SUM(AD21,AD13)</f>
        <v>332984</v>
      </c>
      <c r="AE23" s="8">
        <f>SUM(AE21,AE13)</f>
        <v>6131</v>
      </c>
      <c r="AF23" s="8">
        <f>SUM(AD23:AE23)</f>
        <v>339115</v>
      </c>
      <c r="AG23" s="8">
        <f>SUM(AG21,AG13)</f>
        <v>165644</v>
      </c>
      <c r="AH23" s="8">
        <f>SUM(AH21,AH13)</f>
        <v>64629</v>
      </c>
      <c r="AI23" s="8">
        <f>SUM(AI21,AI13)</f>
        <v>20414</v>
      </c>
      <c r="AJ23" s="8">
        <f>SUM(AG23:AI23)</f>
        <v>250687</v>
      </c>
      <c r="AK23" s="8">
        <f>SUM(AF23,AJ23)</f>
        <v>589802</v>
      </c>
      <c r="AL23" s="8">
        <f>SUM(AL13,AL21)</f>
        <v>8952445</v>
      </c>
      <c r="AM23" s="44">
        <f>AL23/AL$23</f>
        <v>1</v>
      </c>
      <c r="AN23" s="44">
        <f>AK23/AL23</f>
        <v>6.5881666963606034E-2</v>
      </c>
      <c r="AO23" s="44">
        <f>(AL23-AK23)/AL23</f>
        <v>0.93411833303639402</v>
      </c>
    </row>
    <row r="24" spans="1:41" x14ac:dyDescent="0.3">
      <c r="A24" s="32"/>
      <c r="B24" s="37"/>
      <c r="C24" s="7"/>
      <c r="D24" s="3">
        <f t="shared" ref="D24:L24" si="20">(D23-Q23)/Q23</f>
        <v>-2.1359265248682213E-2</v>
      </c>
      <c r="E24" s="3">
        <f t="shared" si="20"/>
        <v>-8.1878284454992373E-2</v>
      </c>
      <c r="F24" s="3">
        <f t="shared" si="20"/>
        <v>-2.2441327930117876E-2</v>
      </c>
      <c r="G24" s="3">
        <f t="shared" si="20"/>
        <v>-0.18322413297361451</v>
      </c>
      <c r="H24" s="3">
        <f t="shared" si="20"/>
        <v>-0.11114742871373429</v>
      </c>
      <c r="I24" s="3">
        <f t="shared" si="20"/>
        <v>-4.39521443779783E-2</v>
      </c>
      <c r="J24" s="3">
        <f t="shared" si="20"/>
        <v>-0.15340594499565544</v>
      </c>
      <c r="K24" s="3">
        <f t="shared" si="20"/>
        <v>-7.8567692366314376E-2</v>
      </c>
      <c r="L24" s="3">
        <f t="shared" si="20"/>
        <v>-5.5152505024243119E-2</v>
      </c>
      <c r="M24" s="11"/>
      <c r="N24" s="11"/>
      <c r="O24" s="11"/>
      <c r="Q24" s="3">
        <f t="shared" ref="Q24:Y24" si="21">(Q23-AD23)/AD23</f>
        <v>-2.689618720418999E-2</v>
      </c>
      <c r="R24" s="3">
        <f t="shared" si="21"/>
        <v>-3.784048279236666E-2</v>
      </c>
      <c r="S24" s="3">
        <f t="shared" si="21"/>
        <v>-2.7094053639620776E-2</v>
      </c>
      <c r="T24" s="3">
        <f t="shared" si="21"/>
        <v>-1.3178865518823501E-2</v>
      </c>
      <c r="U24" s="3">
        <f t="shared" si="21"/>
        <v>-5.8951863714431603E-3</v>
      </c>
      <c r="V24" s="3">
        <f t="shared" si="21"/>
        <v>-3.3702361124718333E-2</v>
      </c>
      <c r="W24" s="3">
        <f t="shared" si="21"/>
        <v>-1.2972351976767842E-2</v>
      </c>
      <c r="X24" s="3">
        <f t="shared" si="21"/>
        <v>-2.1091824035862884E-2</v>
      </c>
      <c r="Y24" s="3">
        <f t="shared" si="21"/>
        <v>-1.4768144344924766E-2</v>
      </c>
      <c r="Z24" s="11"/>
      <c r="AA24" s="11"/>
      <c r="AB24" s="11"/>
      <c r="AF24" s="3"/>
      <c r="AJ24" s="3"/>
      <c r="AK24" s="3"/>
      <c r="AL24" s="3"/>
      <c r="AM24" s="45"/>
      <c r="AN24" s="45"/>
      <c r="AO24" s="45"/>
    </row>
    <row r="25" spans="1:41" x14ac:dyDescent="0.3">
      <c r="A25" s="32" t="s">
        <v>68</v>
      </c>
      <c r="B25" s="37"/>
      <c r="C25" s="7"/>
      <c r="D25" s="63">
        <v>2336323</v>
      </c>
      <c r="E25" s="63">
        <v>28712</v>
      </c>
      <c r="F25" s="50">
        <f>SUM(D25,E25)</f>
        <v>2365035</v>
      </c>
      <c r="G25" s="63">
        <v>4135755</v>
      </c>
      <c r="H25" s="63">
        <v>1657759</v>
      </c>
      <c r="I25" s="63">
        <v>175227</v>
      </c>
      <c r="J25" s="50">
        <f>SUM(G25:I25)</f>
        <v>5968741</v>
      </c>
      <c r="K25" s="3"/>
      <c r="L25" s="50">
        <f>SUM(F25,J25)</f>
        <v>8333776</v>
      </c>
      <c r="M25" s="11"/>
      <c r="N25" s="11"/>
      <c r="O25" s="11"/>
      <c r="Q25" s="63">
        <v>2615318</v>
      </c>
      <c r="R25" s="63">
        <v>29239</v>
      </c>
      <c r="S25" s="50">
        <f>SUM(Q25,R25)</f>
        <v>2644557</v>
      </c>
      <c r="T25" s="63">
        <v>4269966</v>
      </c>
      <c r="U25" s="63">
        <v>1721439</v>
      </c>
      <c r="V25" s="63">
        <v>184272</v>
      </c>
      <c r="W25" s="50">
        <f>SUM(T25,U25,V25)</f>
        <v>6175677</v>
      </c>
      <c r="X25" s="50"/>
      <c r="Y25" s="50">
        <f>SUM(S25,W25)</f>
        <v>8820234</v>
      </c>
      <c r="Z25" s="11"/>
      <c r="AA25" s="11"/>
      <c r="AB25" s="11"/>
      <c r="AD25" s="63">
        <v>2681106</v>
      </c>
      <c r="AE25" s="63">
        <v>39543</v>
      </c>
      <c r="AF25" s="50">
        <f>SUM(AD25,AE25)</f>
        <v>2720649</v>
      </c>
      <c r="AG25" s="63">
        <v>4290452</v>
      </c>
      <c r="AH25" s="63">
        <v>1731871</v>
      </c>
      <c r="AI25" s="63">
        <v>209473</v>
      </c>
      <c r="AJ25" s="50">
        <f>SUM(AG25,AH25,AI25)</f>
        <v>6231796</v>
      </c>
      <c r="AK25" s="50"/>
      <c r="AL25" s="50">
        <f>SUM(AF25,AJ25)</f>
        <v>8952445</v>
      </c>
      <c r="AM25" s="45"/>
      <c r="AN25" s="45"/>
      <c r="AO25" s="45"/>
    </row>
    <row r="26" spans="1:41" ht="27.6" x14ac:dyDescent="0.3">
      <c r="A26" s="32" t="s">
        <v>147</v>
      </c>
      <c r="B26" s="37"/>
      <c r="C26" s="7"/>
      <c r="D26" s="45">
        <f>D25/$L$25</f>
        <v>0.28034386813372475</v>
      </c>
      <c r="E26" s="45">
        <f t="shared" ref="E26:J26" si="22">E25/$L$25</f>
        <v>3.4452569879488003E-3</v>
      </c>
      <c r="F26" s="45">
        <f t="shared" si="22"/>
        <v>0.28378912512167354</v>
      </c>
      <c r="G26" s="45">
        <f t="shared" si="22"/>
        <v>0.49626423844365386</v>
      </c>
      <c r="H26" s="45">
        <f t="shared" si="22"/>
        <v>0.19892051334233127</v>
      </c>
      <c r="I26" s="45">
        <f t="shared" si="22"/>
        <v>2.1026123092341333E-2</v>
      </c>
      <c r="J26" s="45">
        <f t="shared" si="22"/>
        <v>0.71621087487832646</v>
      </c>
      <c r="K26" s="3"/>
      <c r="L26" s="3"/>
      <c r="M26" s="11"/>
      <c r="N26" s="11"/>
      <c r="O26" s="11"/>
      <c r="Q26" s="45">
        <f>Q25/$Y$25</f>
        <v>0.29651344850941597</v>
      </c>
      <c r="R26" s="45">
        <f t="shared" ref="R26:W26" si="23">R25/$Y$25</f>
        <v>3.3149914163275035E-3</v>
      </c>
      <c r="S26" s="45">
        <f t="shared" si="23"/>
        <v>0.29982843992574348</v>
      </c>
      <c r="T26" s="45">
        <f t="shared" si="23"/>
        <v>0.48411028550943208</v>
      </c>
      <c r="U26" s="45">
        <f t="shared" si="23"/>
        <v>0.19516931183458397</v>
      </c>
      <c r="V26" s="45">
        <f t="shared" si="23"/>
        <v>2.089196273024049E-2</v>
      </c>
      <c r="W26" s="45">
        <f t="shared" si="23"/>
        <v>0.70017156007425652</v>
      </c>
      <c r="X26" s="3"/>
      <c r="Y26" s="3"/>
      <c r="Z26" s="11"/>
      <c r="AA26" s="11"/>
      <c r="AB26" s="11"/>
      <c r="AD26" s="45">
        <f>AD25/$AL$25</f>
        <v>0.29948310210227486</v>
      </c>
      <c r="AE26" s="45">
        <f t="shared" ref="AE26:AJ26" si="24">AE25/$AL$25</f>
        <v>4.4170056336565039E-3</v>
      </c>
      <c r="AF26" s="45">
        <f t="shared" si="24"/>
        <v>0.30390010773593135</v>
      </c>
      <c r="AG26" s="45">
        <f t="shared" si="24"/>
        <v>0.47924918835022162</v>
      </c>
      <c r="AH26" s="45">
        <f t="shared" si="24"/>
        <v>0.19345229152482926</v>
      </c>
      <c r="AI26" s="45">
        <f t="shared" si="24"/>
        <v>2.3398412389017749E-2</v>
      </c>
      <c r="AJ26" s="45">
        <f t="shared" si="24"/>
        <v>0.69609989226406865</v>
      </c>
      <c r="AK26" s="3"/>
      <c r="AL26" s="3"/>
      <c r="AM26" s="45"/>
      <c r="AN26" s="45"/>
      <c r="AO26" s="45"/>
    </row>
    <row r="27" spans="1:41" x14ac:dyDescent="0.3">
      <c r="A27" s="32"/>
      <c r="B27" s="37"/>
      <c r="C27" s="7"/>
      <c r="D27" s="3"/>
      <c r="E27" s="3"/>
      <c r="F27" s="3"/>
      <c r="G27" s="3"/>
      <c r="H27" s="3"/>
      <c r="I27" s="3"/>
      <c r="J27" s="3"/>
      <c r="K27" s="3"/>
      <c r="L27" s="3"/>
      <c r="M27" s="11"/>
      <c r="N27" s="11"/>
      <c r="O27" s="11"/>
      <c r="Q27" s="3"/>
      <c r="R27" s="3"/>
      <c r="S27" s="3"/>
      <c r="T27" s="3"/>
      <c r="U27" s="3"/>
      <c r="V27" s="3"/>
      <c r="W27" s="3"/>
      <c r="X27" s="3"/>
      <c r="Y27" s="3"/>
      <c r="Z27" s="11"/>
      <c r="AA27" s="11"/>
      <c r="AB27" s="11"/>
      <c r="AD27" s="3"/>
      <c r="AE27" s="3"/>
      <c r="AF27" s="3"/>
      <c r="AG27" s="3"/>
      <c r="AH27" s="3"/>
      <c r="AI27" s="3"/>
      <c r="AJ27" s="3"/>
      <c r="AK27" s="3"/>
      <c r="AL27" s="3"/>
      <c r="AM27" s="45"/>
      <c r="AN27" s="45"/>
      <c r="AO27" s="45"/>
    </row>
    <row r="28" spans="1:41" x14ac:dyDescent="0.3">
      <c r="A28" s="21"/>
      <c r="C28" s="7"/>
      <c r="D28" s="3"/>
      <c r="E28" s="3"/>
      <c r="F28" s="3"/>
      <c r="G28" s="3"/>
      <c r="H28" s="3"/>
      <c r="I28" s="3"/>
      <c r="J28" s="3"/>
      <c r="K28" s="26"/>
      <c r="L28" s="26"/>
      <c r="M28" s="26"/>
      <c r="N28" s="26"/>
      <c r="O28" s="26"/>
      <c r="Q28" s="3"/>
      <c r="R28" s="3"/>
      <c r="S28" s="3"/>
      <c r="T28" s="3"/>
      <c r="U28" s="3"/>
      <c r="V28" s="3"/>
      <c r="W28" s="3"/>
      <c r="X28" s="26"/>
      <c r="Y28" s="26"/>
      <c r="Z28" s="26"/>
      <c r="AA28" s="26"/>
      <c r="AB28" s="26"/>
      <c r="AD28" s="3"/>
      <c r="AE28" s="3"/>
      <c r="AF28" s="3"/>
      <c r="AG28" s="3"/>
      <c r="AH28" s="3"/>
      <c r="AI28" s="3"/>
      <c r="AJ28" s="3"/>
      <c r="AK28" s="26"/>
      <c r="AL28" s="26"/>
      <c r="AM28" s="26"/>
      <c r="AN28" s="26"/>
      <c r="AO28" s="26"/>
    </row>
    <row r="29" spans="1:41" ht="14.4" customHeight="1" x14ac:dyDescent="0.3">
      <c r="A29" s="462" t="s">
        <v>148</v>
      </c>
      <c r="B29" s="462"/>
      <c r="C29" s="462"/>
      <c r="D29" s="462"/>
      <c r="E29" s="462"/>
      <c r="F29" s="25"/>
      <c r="G29" s="25"/>
      <c r="H29" s="25"/>
      <c r="I29" s="25"/>
      <c r="J29" s="25"/>
      <c r="K29" s="25"/>
      <c r="L29" s="32"/>
      <c r="M29" s="32"/>
      <c r="N29" s="32"/>
      <c r="O29" s="32"/>
      <c r="P29" s="25"/>
      <c r="Q29" s="25"/>
      <c r="R29" s="25"/>
      <c r="S29" s="25"/>
      <c r="T29" s="25"/>
      <c r="U29" s="25"/>
      <c r="V29" s="25"/>
      <c r="W29" s="25"/>
      <c r="X29" s="25"/>
      <c r="Y29" s="32"/>
      <c r="Z29" s="32"/>
      <c r="AA29" s="32"/>
      <c r="AB29" s="32"/>
      <c r="AC29" s="25"/>
      <c r="AD29" s="25"/>
      <c r="AE29" s="25"/>
      <c r="AF29" s="25"/>
      <c r="AG29" s="25"/>
      <c r="AH29" s="25"/>
      <c r="AI29" s="25"/>
      <c r="AJ29" s="25"/>
      <c r="AK29" s="25"/>
      <c r="AL29" s="32"/>
      <c r="AM29" s="32"/>
      <c r="AN29" s="32"/>
      <c r="AO29" s="32"/>
    </row>
    <row r="30" spans="1:41" x14ac:dyDescent="0.3">
      <c r="B30" s="37" t="s">
        <v>74</v>
      </c>
      <c r="K30" s="11"/>
      <c r="L30" s="11"/>
      <c r="M30" s="11"/>
      <c r="N30" s="11"/>
      <c r="O30" s="11"/>
      <c r="X30" s="11"/>
      <c r="Y30" s="11"/>
      <c r="Z30" s="11"/>
      <c r="AA30" s="11"/>
      <c r="AB30" s="11"/>
      <c r="AK30" s="11"/>
      <c r="AL30" s="11"/>
      <c r="AM30" s="11"/>
      <c r="AN30" s="11"/>
      <c r="AO30" s="11"/>
    </row>
    <row r="31" spans="1:41" ht="14.4" customHeight="1" x14ac:dyDescent="0.3">
      <c r="A31" s="25" t="s">
        <v>15</v>
      </c>
      <c r="B31" s="37"/>
      <c r="C31" s="18"/>
      <c r="D31" s="63">
        <v>9912</v>
      </c>
      <c r="E31" s="63">
        <v>312</v>
      </c>
      <c r="F31" s="8">
        <f>SUM(D31:E31)</f>
        <v>10224</v>
      </c>
      <c r="G31" s="63">
        <v>9242</v>
      </c>
      <c r="H31" s="63">
        <v>2599</v>
      </c>
      <c r="I31" s="63">
        <v>871</v>
      </c>
      <c r="J31" s="8">
        <f>SUM(G31:I31)</f>
        <v>12712</v>
      </c>
      <c r="K31" s="8">
        <f>SUM(F31,J31)</f>
        <v>22936</v>
      </c>
      <c r="L31" s="63">
        <v>147359</v>
      </c>
      <c r="M31" s="44">
        <f>L31/L$46</f>
        <v>0.1565271056310201</v>
      </c>
      <c r="N31" s="44">
        <f>K31/L31</f>
        <v>0.15564709315345518</v>
      </c>
      <c r="O31" s="44">
        <f>(L31-K31)/L31</f>
        <v>0.84435290684654485</v>
      </c>
      <c r="P31" s="29"/>
      <c r="Q31" s="63">
        <v>11156</v>
      </c>
      <c r="R31" s="63">
        <v>346</v>
      </c>
      <c r="S31" s="8">
        <f>SUM(Q31:R31)</f>
        <v>11502</v>
      </c>
      <c r="T31" s="63">
        <v>12483</v>
      </c>
      <c r="U31" s="63">
        <v>3113</v>
      </c>
      <c r="V31" s="63">
        <v>1083</v>
      </c>
      <c r="W31" s="8">
        <f>SUM(T31:V31)</f>
        <v>16679</v>
      </c>
      <c r="X31" s="8">
        <f>SUM(S31,W31)</f>
        <v>28181</v>
      </c>
      <c r="Y31" s="63">
        <v>164338</v>
      </c>
      <c r="Z31" s="44">
        <f>Y31/Y$46</f>
        <v>0.16948893832462364</v>
      </c>
      <c r="AA31" s="44">
        <f>X31/Y31</f>
        <v>0.17148194574596259</v>
      </c>
      <c r="AB31" s="44">
        <f>(Y31-X31)/Y31</f>
        <v>0.82851805425403746</v>
      </c>
      <c r="AD31" s="63">
        <v>11121</v>
      </c>
      <c r="AE31" s="63">
        <v>389</v>
      </c>
      <c r="AF31" s="8">
        <f>SUM(AD31:AE31)</f>
        <v>11510</v>
      </c>
      <c r="AG31" s="63">
        <v>12055</v>
      </c>
      <c r="AH31" s="63">
        <v>3384</v>
      </c>
      <c r="AI31" s="63">
        <v>1158</v>
      </c>
      <c r="AJ31" s="8">
        <f>SUM(AG31:AI31)</f>
        <v>16597</v>
      </c>
      <c r="AK31" s="8">
        <f>SUM(AF31,AJ31)</f>
        <v>28107</v>
      </c>
      <c r="AL31" s="63">
        <v>165393</v>
      </c>
      <c r="AM31" s="44">
        <f>AL31/AL$46</f>
        <v>0.16909084774943234</v>
      </c>
      <c r="AN31" s="44">
        <f>AK31/AL31</f>
        <v>0.16994068672797519</v>
      </c>
      <c r="AO31" s="44">
        <f>(AL31-AK31)/AL31</f>
        <v>0.83005931327202487</v>
      </c>
    </row>
    <row r="32" spans="1:41" x14ac:dyDescent="0.3">
      <c r="A32" s="25"/>
      <c r="B32" s="37"/>
      <c r="C32" s="7"/>
      <c r="D32" s="3">
        <f t="shared" ref="D32:L32" si="25">(D31-Q31)/Q31</f>
        <v>-0.11150950161348154</v>
      </c>
      <c r="E32" s="3">
        <f t="shared" si="25"/>
        <v>-9.8265895953757232E-2</v>
      </c>
      <c r="F32" s="3">
        <f t="shared" si="25"/>
        <v>-0.1111111111111111</v>
      </c>
      <c r="G32" s="3">
        <f t="shared" si="25"/>
        <v>-0.25963310101738363</v>
      </c>
      <c r="H32" s="3">
        <f t="shared" si="25"/>
        <v>-0.16511403790555734</v>
      </c>
      <c r="I32" s="3">
        <f t="shared" si="25"/>
        <v>-0.19575253924284394</v>
      </c>
      <c r="J32" s="3">
        <f t="shared" si="25"/>
        <v>-0.2378439954433719</v>
      </c>
      <c r="K32" s="3">
        <f t="shared" si="25"/>
        <v>-0.18611830666051596</v>
      </c>
      <c r="L32" s="3">
        <f t="shared" si="25"/>
        <v>-0.10331755284839782</v>
      </c>
      <c r="M32" s="45"/>
      <c r="N32" s="45"/>
      <c r="O32" s="45"/>
      <c r="Q32" s="3">
        <f t="shared" ref="Q32:Y32" si="26">(Q31-AD31)/AD31</f>
        <v>3.1471989928963224E-3</v>
      </c>
      <c r="R32" s="3">
        <f t="shared" si="26"/>
        <v>-0.11053984575835475</v>
      </c>
      <c r="S32" s="3">
        <f t="shared" si="26"/>
        <v>-6.9504778453518678E-4</v>
      </c>
      <c r="T32" s="3">
        <f t="shared" si="26"/>
        <v>3.5503940273745337E-2</v>
      </c>
      <c r="U32" s="3">
        <f t="shared" si="26"/>
        <v>-8.0082742316784875E-2</v>
      </c>
      <c r="V32" s="3">
        <f t="shared" si="26"/>
        <v>-6.4766839378238336E-2</v>
      </c>
      <c r="W32" s="3">
        <f t="shared" si="26"/>
        <v>4.9406519250466954E-3</v>
      </c>
      <c r="X32" s="3">
        <f t="shared" si="26"/>
        <v>2.6327961006155048E-3</v>
      </c>
      <c r="Y32" s="3">
        <f t="shared" si="26"/>
        <v>-6.3787463798346969E-3</v>
      </c>
      <c r="Z32" s="45"/>
      <c r="AA32" s="45"/>
      <c r="AB32" s="45"/>
      <c r="AD32" s="3"/>
      <c r="AE32" s="3"/>
      <c r="AF32" s="3"/>
      <c r="AG32" s="3"/>
      <c r="AH32" s="3"/>
      <c r="AI32" s="3"/>
      <c r="AJ32" s="3"/>
      <c r="AK32" s="3"/>
      <c r="AL32" s="3"/>
      <c r="AM32" s="45"/>
      <c r="AN32" s="45"/>
      <c r="AO32" s="45"/>
    </row>
    <row r="33" spans="1:41" ht="14.4" customHeight="1" x14ac:dyDescent="0.3">
      <c r="A33" s="25" t="s">
        <v>145</v>
      </c>
      <c r="B33" s="37"/>
      <c r="C33" s="18"/>
      <c r="D33" s="63">
        <v>357</v>
      </c>
      <c r="E33" s="63">
        <v>10</v>
      </c>
      <c r="F33" s="8">
        <f>SUM(D33:E33)</f>
        <v>367</v>
      </c>
      <c r="G33" s="63">
        <v>144</v>
      </c>
      <c r="H33" s="63">
        <v>51</v>
      </c>
      <c r="I33" s="63">
        <v>30</v>
      </c>
      <c r="J33" s="8">
        <f>SUM(G33:I33)</f>
        <v>225</v>
      </c>
      <c r="K33" s="8">
        <f>SUM(F33,J33)</f>
        <v>592</v>
      </c>
      <c r="L33" s="63">
        <v>3768</v>
      </c>
      <c r="M33" s="44">
        <f>L33/L$46</f>
        <v>4.0024303504888319E-3</v>
      </c>
      <c r="N33" s="44">
        <f>K33/L33</f>
        <v>0.15711252653927812</v>
      </c>
      <c r="O33" s="44">
        <f>(L33-K33)/L33</f>
        <v>0.8428874734607219</v>
      </c>
      <c r="P33" s="29"/>
      <c r="Q33" s="63">
        <v>315</v>
      </c>
      <c r="R33" s="63">
        <v>9</v>
      </c>
      <c r="S33" s="8">
        <f>SUM(Q33:R33)</f>
        <v>324</v>
      </c>
      <c r="T33" s="63">
        <v>118</v>
      </c>
      <c r="U33" s="63">
        <v>51</v>
      </c>
      <c r="V33" s="74">
        <v>25</v>
      </c>
      <c r="W33" s="8">
        <f>SUM(T33:V33)</f>
        <v>194</v>
      </c>
      <c r="X33" s="8">
        <f>SUM(S33,W33)</f>
        <v>518</v>
      </c>
      <c r="Y33" s="63">
        <v>3553</v>
      </c>
      <c r="Z33" s="44">
        <f>Y33/Y$46</f>
        <v>3.6643636764922766E-3</v>
      </c>
      <c r="AA33" s="44">
        <f>X33/Y33</f>
        <v>0.1457922882071489</v>
      </c>
      <c r="AB33" s="44">
        <f>(Y33-X33)/Y33</f>
        <v>0.85420771179285115</v>
      </c>
      <c r="AD33" s="63">
        <v>367</v>
      </c>
      <c r="AE33" s="63">
        <v>8</v>
      </c>
      <c r="AF33" s="8">
        <f>SUM(AD33:AE33)</f>
        <v>375</v>
      </c>
      <c r="AG33" s="63">
        <v>111</v>
      </c>
      <c r="AH33" s="63">
        <v>44</v>
      </c>
      <c r="AI33" s="63">
        <v>28</v>
      </c>
      <c r="AJ33" s="8">
        <f>SUM(AG33:AI33)</f>
        <v>183</v>
      </c>
      <c r="AK33" s="8">
        <f>SUM(AF33,AJ33)</f>
        <v>558</v>
      </c>
      <c r="AL33" s="63">
        <v>4173</v>
      </c>
      <c r="AM33" s="44">
        <f>AL33/AL$46</f>
        <v>4.2662997083212778E-3</v>
      </c>
      <c r="AN33" s="44">
        <f>AK33/AL33</f>
        <v>0.13371675053918045</v>
      </c>
      <c r="AO33" s="44">
        <f>(AL33-AK33)/AL33</f>
        <v>0.86628324946081958</v>
      </c>
    </row>
    <row r="34" spans="1:41" x14ac:dyDescent="0.3">
      <c r="A34" s="25"/>
      <c r="B34" s="37"/>
      <c r="C34" s="7"/>
      <c r="D34" s="3">
        <f t="shared" ref="D34:L34" si="27">(D33-Q33)/Q33</f>
        <v>0.13333333333333333</v>
      </c>
      <c r="E34" s="3">
        <f t="shared" si="27"/>
        <v>0.1111111111111111</v>
      </c>
      <c r="F34" s="3">
        <f t="shared" si="27"/>
        <v>0.13271604938271606</v>
      </c>
      <c r="G34" s="3">
        <f t="shared" si="27"/>
        <v>0.22033898305084745</v>
      </c>
      <c r="H34" s="3">
        <f t="shared" si="27"/>
        <v>0</v>
      </c>
      <c r="I34" s="3">
        <f t="shared" si="27"/>
        <v>0.2</v>
      </c>
      <c r="J34" s="3">
        <f t="shared" si="27"/>
        <v>0.15979381443298968</v>
      </c>
      <c r="K34" s="3">
        <f t="shared" si="27"/>
        <v>0.14285714285714285</v>
      </c>
      <c r="L34" s="3">
        <f t="shared" si="27"/>
        <v>6.0512243174781877E-2</v>
      </c>
      <c r="M34" s="45"/>
      <c r="N34" s="45"/>
      <c r="O34" s="45"/>
      <c r="Q34" s="3">
        <f t="shared" ref="Q34:Y34" si="28">(Q33-AD33)/AD33</f>
        <v>-0.14168937329700274</v>
      </c>
      <c r="R34" s="3">
        <f t="shared" si="28"/>
        <v>0.125</v>
      </c>
      <c r="S34" s="3">
        <f t="shared" si="28"/>
        <v>-0.13600000000000001</v>
      </c>
      <c r="T34" s="3">
        <f t="shared" si="28"/>
        <v>6.3063063063063057E-2</v>
      </c>
      <c r="U34" s="3">
        <f t="shared" si="28"/>
        <v>0.15909090909090909</v>
      </c>
      <c r="V34" s="3">
        <f t="shared" si="28"/>
        <v>-0.10714285714285714</v>
      </c>
      <c r="W34" s="3">
        <f t="shared" si="28"/>
        <v>6.0109289617486336E-2</v>
      </c>
      <c r="X34" s="3">
        <f t="shared" si="28"/>
        <v>-7.1684587813620068E-2</v>
      </c>
      <c r="Y34" s="3">
        <f t="shared" si="28"/>
        <v>-0.14857416726575606</v>
      </c>
      <c r="Z34" s="45"/>
      <c r="AA34" s="45"/>
      <c r="AB34" s="45"/>
      <c r="AD34" s="3"/>
      <c r="AE34" s="3"/>
      <c r="AF34" s="3"/>
      <c r="AG34" s="3"/>
      <c r="AH34" s="3"/>
      <c r="AI34" s="3"/>
      <c r="AJ34" s="3"/>
      <c r="AK34" s="3"/>
      <c r="AL34" s="3"/>
      <c r="AM34" s="45"/>
      <c r="AN34" s="45"/>
      <c r="AO34" s="45"/>
    </row>
    <row r="35" spans="1:41" ht="14.4" customHeight="1" x14ac:dyDescent="0.3">
      <c r="A35" s="25" t="s">
        <v>137</v>
      </c>
      <c r="B35" s="37"/>
      <c r="C35" s="18"/>
      <c r="D35" s="8">
        <f t="shared" ref="D35:L35" si="29">SUM(D33,D31)</f>
        <v>10269</v>
      </c>
      <c r="E35" s="8">
        <f t="shared" si="29"/>
        <v>322</v>
      </c>
      <c r="F35" s="8">
        <f t="shared" si="29"/>
        <v>10591</v>
      </c>
      <c r="G35" s="8">
        <f t="shared" si="29"/>
        <v>9386</v>
      </c>
      <c r="H35" s="8">
        <f t="shared" si="29"/>
        <v>2650</v>
      </c>
      <c r="I35" s="8">
        <f t="shared" si="29"/>
        <v>901</v>
      </c>
      <c r="J35" s="8">
        <f t="shared" si="29"/>
        <v>12937</v>
      </c>
      <c r="K35" s="8">
        <f t="shared" si="29"/>
        <v>23528</v>
      </c>
      <c r="L35" s="8">
        <f t="shared" si="29"/>
        <v>151127</v>
      </c>
      <c r="M35" s="44">
        <f>L35/L$46</f>
        <v>0.16052953598150893</v>
      </c>
      <c r="N35" s="44">
        <f>K35/L35</f>
        <v>0.15568363032416443</v>
      </c>
      <c r="O35" s="44">
        <f>(L35-K35)/L35</f>
        <v>0.84431636967583557</v>
      </c>
      <c r="P35" s="29"/>
      <c r="Q35" s="8">
        <f t="shared" ref="Q35:Y35" si="30">SUM(Q33,Q31)</f>
        <v>11471</v>
      </c>
      <c r="R35" s="8">
        <f t="shared" si="30"/>
        <v>355</v>
      </c>
      <c r="S35" s="8">
        <f t="shared" si="30"/>
        <v>11826</v>
      </c>
      <c r="T35" s="8">
        <f t="shared" si="30"/>
        <v>12601</v>
      </c>
      <c r="U35" s="8">
        <f t="shared" si="30"/>
        <v>3164</v>
      </c>
      <c r="V35" s="8">
        <f t="shared" si="30"/>
        <v>1108</v>
      </c>
      <c r="W35" s="8">
        <f t="shared" si="30"/>
        <v>16873</v>
      </c>
      <c r="X35" s="8">
        <f t="shared" si="30"/>
        <v>28699</v>
      </c>
      <c r="Y35" s="8">
        <f t="shared" si="30"/>
        <v>167891</v>
      </c>
      <c r="Z35" s="44">
        <f>Y35/Y$46</f>
        <v>0.17315330200111592</v>
      </c>
      <c r="AA35" s="44">
        <f>X35/Y35</f>
        <v>0.1709382873411916</v>
      </c>
      <c r="AB35" s="44">
        <f>(Y35-X35)/Y35</f>
        <v>0.82906171265880835</v>
      </c>
      <c r="AD35" s="8">
        <f t="shared" ref="AD35:AL35" si="31">SUM(AD33,AD31)</f>
        <v>11488</v>
      </c>
      <c r="AE35" s="8">
        <f t="shared" si="31"/>
        <v>397</v>
      </c>
      <c r="AF35" s="8">
        <f t="shared" si="31"/>
        <v>11885</v>
      </c>
      <c r="AG35" s="8">
        <f t="shared" si="31"/>
        <v>12166</v>
      </c>
      <c r="AH35" s="8">
        <f t="shared" si="31"/>
        <v>3428</v>
      </c>
      <c r="AI35" s="8">
        <f t="shared" si="31"/>
        <v>1186</v>
      </c>
      <c r="AJ35" s="8">
        <f t="shared" si="31"/>
        <v>16780</v>
      </c>
      <c r="AK35" s="8">
        <f t="shared" si="31"/>
        <v>28665</v>
      </c>
      <c r="AL35" s="8">
        <f t="shared" si="31"/>
        <v>169566</v>
      </c>
      <c r="AM35" s="44">
        <f>AL35/AL$46</f>
        <v>0.1733571474577536</v>
      </c>
      <c r="AN35" s="44">
        <f>AK35/AL35</f>
        <v>0.16904921977283183</v>
      </c>
      <c r="AO35" s="44">
        <f>(AL35-AK35)/AL35</f>
        <v>0.83095078022716817</v>
      </c>
    </row>
    <row r="36" spans="1:41" x14ac:dyDescent="0.3">
      <c r="A36" s="25"/>
      <c r="B36" s="37"/>
      <c r="C36" s="7"/>
      <c r="D36" s="3">
        <f t="shared" ref="D36:L36" si="32">(D35-Q35)/Q35</f>
        <v>-0.10478598204167031</v>
      </c>
      <c r="E36" s="3">
        <f t="shared" si="32"/>
        <v>-9.295774647887324E-2</v>
      </c>
      <c r="F36" s="3">
        <f t="shared" si="32"/>
        <v>-0.10443091493319803</v>
      </c>
      <c r="G36" s="3">
        <f t="shared" si="32"/>
        <v>-0.25513848107293075</v>
      </c>
      <c r="H36" s="3">
        <f t="shared" si="32"/>
        <v>-0.16245259165613149</v>
      </c>
      <c r="I36" s="3">
        <f t="shared" si="32"/>
        <v>-0.18682310469314078</v>
      </c>
      <c r="J36" s="3">
        <f t="shared" si="32"/>
        <v>-0.23327209150714159</v>
      </c>
      <c r="K36" s="3">
        <f t="shared" si="32"/>
        <v>-0.18018049409387088</v>
      </c>
      <c r="L36" s="3">
        <f t="shared" si="32"/>
        <v>-9.9850498239929475E-2</v>
      </c>
      <c r="M36" s="45"/>
      <c r="N36" s="45"/>
      <c r="O36" s="45"/>
      <c r="Q36" s="3">
        <f t="shared" ref="Q36:Y36" si="33">(Q35-AD35)/AD35</f>
        <v>-1.4798050139275766E-3</v>
      </c>
      <c r="R36" s="3">
        <f t="shared" si="33"/>
        <v>-0.10579345088161209</v>
      </c>
      <c r="S36" s="3">
        <f t="shared" si="33"/>
        <v>-4.9642406394615063E-3</v>
      </c>
      <c r="T36" s="3">
        <f t="shared" si="33"/>
        <v>3.5755383856649676E-2</v>
      </c>
      <c r="U36" s="3">
        <f t="shared" si="33"/>
        <v>-7.7012835472578769E-2</v>
      </c>
      <c r="V36" s="3">
        <f t="shared" si="33"/>
        <v>-6.5767284991568295E-2</v>
      </c>
      <c r="W36" s="3">
        <f t="shared" si="33"/>
        <v>5.5423122765196663E-3</v>
      </c>
      <c r="X36" s="3">
        <f t="shared" si="33"/>
        <v>1.1861154718297575E-3</v>
      </c>
      <c r="Y36" s="3">
        <f t="shared" si="33"/>
        <v>-9.8781595366995746E-3</v>
      </c>
      <c r="Z36" s="45"/>
      <c r="AA36" s="45"/>
      <c r="AB36" s="45"/>
      <c r="AD36" s="3"/>
      <c r="AE36" s="3"/>
      <c r="AF36" s="3"/>
      <c r="AG36" s="3"/>
      <c r="AH36" s="3"/>
      <c r="AI36" s="3"/>
      <c r="AJ36" s="3"/>
      <c r="AK36" s="3"/>
      <c r="AL36" s="3"/>
      <c r="AM36" s="45"/>
      <c r="AN36" s="45"/>
      <c r="AO36" s="45"/>
    </row>
    <row r="37" spans="1:41" ht="14.4" customHeight="1" x14ac:dyDescent="0.3">
      <c r="A37" s="25" t="s">
        <v>12</v>
      </c>
      <c r="B37" s="37"/>
      <c r="C37" s="18"/>
      <c r="D37" s="63">
        <v>57128</v>
      </c>
      <c r="E37" s="63">
        <v>333</v>
      </c>
      <c r="F37" s="8">
        <f>SUM(D37:E37)</f>
        <v>57461</v>
      </c>
      <c r="G37" s="63">
        <v>10758</v>
      </c>
      <c r="H37" s="63">
        <v>2410</v>
      </c>
      <c r="I37" s="74">
        <v>1014</v>
      </c>
      <c r="J37" s="8">
        <f>SUM(G37:I37)</f>
        <v>14182</v>
      </c>
      <c r="K37" s="8">
        <f>SUM(F37,J37)</f>
        <v>71643</v>
      </c>
      <c r="L37" s="63">
        <v>629219</v>
      </c>
      <c r="M37" s="44">
        <f>L37/L$46</f>
        <v>0.66836656653509352</v>
      </c>
      <c r="N37" s="44">
        <f>K37/L37</f>
        <v>0.11386019811862007</v>
      </c>
      <c r="O37" s="44">
        <f>(L37-K37)/L37</f>
        <v>0.88613980188137997</v>
      </c>
      <c r="Q37" s="63">
        <v>58891</v>
      </c>
      <c r="R37" s="63">
        <v>389</v>
      </c>
      <c r="S37" s="8">
        <f>SUM(Q37:R37)</f>
        <v>59280</v>
      </c>
      <c r="T37" s="63">
        <v>11196</v>
      </c>
      <c r="U37" s="63">
        <v>2534</v>
      </c>
      <c r="V37" s="74">
        <v>998</v>
      </c>
      <c r="W37" s="8">
        <f>SUM(T37:V37)</f>
        <v>14728</v>
      </c>
      <c r="X37" s="8">
        <f>SUM(S37,W37)</f>
        <v>74008</v>
      </c>
      <c r="Y37" s="63">
        <v>631322</v>
      </c>
      <c r="Z37" s="44">
        <f>Y37/Y$46</f>
        <v>0.65110988037446027</v>
      </c>
      <c r="AA37" s="44">
        <f>X37/Y37</f>
        <v>0.11722702519475006</v>
      </c>
      <c r="AB37" s="44">
        <f>(Y37-X37)/Y37</f>
        <v>0.88277297480524997</v>
      </c>
      <c r="AD37" s="63">
        <v>60082</v>
      </c>
      <c r="AE37" s="63">
        <v>342</v>
      </c>
      <c r="AF37" s="8">
        <f>SUM(AD37:AE37)</f>
        <v>60424</v>
      </c>
      <c r="AG37" s="63">
        <v>11471</v>
      </c>
      <c r="AH37" s="63">
        <v>2618</v>
      </c>
      <c r="AI37" s="63">
        <v>1053</v>
      </c>
      <c r="AJ37" s="8">
        <f>SUM(AG37:AI37)</f>
        <v>15142</v>
      </c>
      <c r="AK37" s="8">
        <f>SUM(AF37,AJ37)</f>
        <v>75566</v>
      </c>
      <c r="AL37" s="63">
        <v>629321</v>
      </c>
      <c r="AM37" s="44">
        <f>AL37/AL$46</f>
        <v>0.64339132488388573</v>
      </c>
      <c r="AN37" s="44">
        <f>AK37/AL37</f>
        <v>0.12007544639381175</v>
      </c>
      <c r="AO37" s="44">
        <f>(AL37-AK37)/AL37</f>
        <v>0.87992455360618826</v>
      </c>
    </row>
    <row r="38" spans="1:41" x14ac:dyDescent="0.3">
      <c r="A38" s="25"/>
      <c r="B38" s="37"/>
      <c r="C38" s="7"/>
      <c r="D38" s="3">
        <f t="shared" ref="D38:L38" si="34">(D37-Q37)/Q37</f>
        <v>-2.993666264794281E-2</v>
      </c>
      <c r="E38" s="3">
        <f t="shared" si="34"/>
        <v>-0.14395886889460155</v>
      </c>
      <c r="F38" s="3">
        <f t="shared" si="34"/>
        <v>-3.0684885290148449E-2</v>
      </c>
      <c r="G38" s="3">
        <f t="shared" si="34"/>
        <v>-3.9121114683815648E-2</v>
      </c>
      <c r="H38" s="3">
        <f t="shared" si="34"/>
        <v>-4.8934490923441203E-2</v>
      </c>
      <c r="I38" s="3">
        <f t="shared" si="34"/>
        <v>1.6032064128256512E-2</v>
      </c>
      <c r="J38" s="3">
        <f t="shared" si="34"/>
        <v>-3.7072243346007602E-2</v>
      </c>
      <c r="K38" s="3">
        <f t="shared" si="34"/>
        <v>-3.1956004756242572E-2</v>
      </c>
      <c r="L38" s="3">
        <f t="shared" si="34"/>
        <v>-3.3311052046340853E-3</v>
      </c>
      <c r="M38" s="45"/>
      <c r="N38" s="45"/>
      <c r="O38" s="45"/>
      <c r="Q38" s="3">
        <f t="shared" ref="Q38:Y38" si="35">(Q37-AD37)/AD37</f>
        <v>-1.9822908691455011E-2</v>
      </c>
      <c r="R38" s="3">
        <f t="shared" si="35"/>
        <v>0.13742690058479531</v>
      </c>
      <c r="S38" s="3">
        <f t="shared" si="35"/>
        <v>-1.8932874354561102E-2</v>
      </c>
      <c r="T38" s="3">
        <f t="shared" si="35"/>
        <v>-2.397349838723738E-2</v>
      </c>
      <c r="U38" s="3">
        <f t="shared" si="35"/>
        <v>-3.2085561497326207E-2</v>
      </c>
      <c r="V38" s="3">
        <f t="shared" si="35"/>
        <v>-5.2231718898385564E-2</v>
      </c>
      <c r="W38" s="3">
        <f t="shared" si="35"/>
        <v>-2.734117025492009E-2</v>
      </c>
      <c r="X38" s="3">
        <f t="shared" si="35"/>
        <v>-2.061773813619882E-2</v>
      </c>
      <c r="Y38" s="3">
        <f t="shared" si="35"/>
        <v>3.179617397162974E-3</v>
      </c>
      <c r="Z38" s="45"/>
      <c r="AA38" s="45"/>
      <c r="AB38" s="45"/>
      <c r="AD38" s="3"/>
      <c r="AE38" s="3"/>
      <c r="AF38" s="3"/>
      <c r="AG38" s="3"/>
      <c r="AH38" s="3"/>
      <c r="AI38" s="3"/>
      <c r="AJ38" s="3"/>
      <c r="AK38" s="3"/>
      <c r="AL38" s="3"/>
      <c r="AM38" s="45"/>
      <c r="AN38" s="45"/>
      <c r="AO38" s="45"/>
    </row>
    <row r="39" spans="1:41" ht="14.4" customHeight="1" x14ac:dyDescent="0.3">
      <c r="A39" s="25" t="s">
        <v>13</v>
      </c>
      <c r="B39" s="37"/>
      <c r="C39" s="18"/>
      <c r="D39" s="63">
        <v>9794</v>
      </c>
      <c r="E39" s="63">
        <v>154</v>
      </c>
      <c r="F39" s="8">
        <f>SUM(D39:E39)</f>
        <v>9948</v>
      </c>
      <c r="G39" s="63">
        <v>2096</v>
      </c>
      <c r="H39" s="63">
        <v>1249</v>
      </c>
      <c r="I39" s="74">
        <v>607</v>
      </c>
      <c r="J39" s="8">
        <f>SUM(G39:I39)</f>
        <v>3952</v>
      </c>
      <c r="K39" s="8">
        <f>SUM(F39,J39)</f>
        <v>13900</v>
      </c>
      <c r="L39" s="63">
        <v>127394</v>
      </c>
      <c r="M39" s="44">
        <f>L39/L$46</f>
        <v>0.1353199607404921</v>
      </c>
      <c r="N39" s="44">
        <f>K39/L39</f>
        <v>0.10911031916730772</v>
      </c>
      <c r="O39" s="44">
        <f>(L39-K39)/L39</f>
        <v>0.89088968083269227</v>
      </c>
      <c r="Q39" s="63">
        <v>10629</v>
      </c>
      <c r="R39" s="63">
        <v>207</v>
      </c>
      <c r="S39" s="8">
        <f>SUM(Q39:R39)</f>
        <v>10836</v>
      </c>
      <c r="T39" s="63">
        <v>2392</v>
      </c>
      <c r="U39" s="63">
        <v>1292</v>
      </c>
      <c r="V39" s="74">
        <v>680</v>
      </c>
      <c r="W39" s="8">
        <f>SUM(T39:V39)</f>
        <v>4364</v>
      </c>
      <c r="X39" s="8">
        <f>SUM(S39,W39)</f>
        <v>15200</v>
      </c>
      <c r="Y39" s="63">
        <v>133386</v>
      </c>
      <c r="Z39" s="44">
        <f>Y39/Y$46</f>
        <v>0.1375667923874469</v>
      </c>
      <c r="AA39" s="44">
        <f>X39/Y39</f>
        <v>0.11395498777982697</v>
      </c>
      <c r="AB39" s="44">
        <f>(Y39-X39)/Y39</f>
        <v>0.88604501222017307</v>
      </c>
      <c r="AD39" s="63">
        <v>10951</v>
      </c>
      <c r="AE39" s="63">
        <v>191</v>
      </c>
      <c r="AF39" s="8">
        <f>SUM(AD39:AE39)</f>
        <v>11142</v>
      </c>
      <c r="AG39" s="63">
        <v>2392</v>
      </c>
      <c r="AH39" s="63">
        <v>1332</v>
      </c>
      <c r="AI39" s="63">
        <v>692</v>
      </c>
      <c r="AJ39" s="8">
        <f>SUM(AG39:AI39)</f>
        <v>4416</v>
      </c>
      <c r="AK39" s="8">
        <f>SUM(AF39,AJ39)</f>
        <v>15558</v>
      </c>
      <c r="AL39" s="63">
        <v>137360</v>
      </c>
      <c r="AM39" s="44">
        <f>AL39/AL$46</f>
        <v>0.14043108745147634</v>
      </c>
      <c r="AN39" s="44">
        <f>AK39/AL39</f>
        <v>0.11326441467676179</v>
      </c>
      <c r="AO39" s="44">
        <f>(AL39-AK39)/AL39</f>
        <v>0.88673558532323815</v>
      </c>
    </row>
    <row r="40" spans="1:41" ht="21" customHeight="1" x14ac:dyDescent="0.3">
      <c r="A40" s="25"/>
      <c r="B40" s="37"/>
      <c r="C40" s="7"/>
      <c r="D40" s="3">
        <f t="shared" ref="D40:L40" si="36">(D39-Q39)/Q39</f>
        <v>-7.8558660269075167E-2</v>
      </c>
      <c r="E40" s="3">
        <f t="shared" si="36"/>
        <v>-0.2560386473429952</v>
      </c>
      <c r="F40" s="3">
        <f t="shared" si="36"/>
        <v>-8.1949058693244745E-2</v>
      </c>
      <c r="G40" s="3">
        <f t="shared" si="36"/>
        <v>-0.12374581939799331</v>
      </c>
      <c r="H40" s="3">
        <f t="shared" si="36"/>
        <v>-3.3281733746130034E-2</v>
      </c>
      <c r="I40" s="3">
        <f t="shared" si="36"/>
        <v>-0.10735294117647058</v>
      </c>
      <c r="J40" s="3">
        <f t="shared" si="36"/>
        <v>-9.4408799266727766E-2</v>
      </c>
      <c r="K40" s="3">
        <f t="shared" si="36"/>
        <v>-8.5526315789473686E-2</v>
      </c>
      <c r="L40" s="3">
        <f t="shared" si="36"/>
        <v>-4.4922255708994947E-2</v>
      </c>
      <c r="M40" s="45"/>
      <c r="N40" s="45"/>
      <c r="O40" s="45"/>
      <c r="Q40" s="3">
        <f t="shared" ref="Q40:Y40" si="37">(Q39-AD39)/AD39</f>
        <v>-2.9403707423979544E-2</v>
      </c>
      <c r="R40" s="3">
        <f t="shared" si="37"/>
        <v>8.3769633507853408E-2</v>
      </c>
      <c r="S40" s="3">
        <f t="shared" si="37"/>
        <v>-2.7463651050080775E-2</v>
      </c>
      <c r="T40" s="3">
        <f t="shared" si="37"/>
        <v>0</v>
      </c>
      <c r="U40" s="3">
        <f t="shared" si="37"/>
        <v>-3.003003003003003E-2</v>
      </c>
      <c r="V40" s="3">
        <f t="shared" si="37"/>
        <v>-1.7341040462427744E-2</v>
      </c>
      <c r="W40" s="3">
        <f t="shared" si="37"/>
        <v>-1.177536231884058E-2</v>
      </c>
      <c r="X40" s="3">
        <f t="shared" si="37"/>
        <v>-2.301066975189613E-2</v>
      </c>
      <c r="Y40" s="3">
        <f t="shared" si="37"/>
        <v>-2.8931275480489224E-2</v>
      </c>
      <c r="Z40" s="45"/>
      <c r="AA40" s="45"/>
      <c r="AB40" s="45"/>
      <c r="AD40" s="3"/>
      <c r="AE40" s="3"/>
      <c r="AF40" s="3"/>
      <c r="AG40" s="3"/>
      <c r="AH40" s="3"/>
      <c r="AI40" s="3"/>
      <c r="AJ40" s="3"/>
      <c r="AK40" s="3"/>
      <c r="AL40" s="3"/>
      <c r="AM40" s="45"/>
      <c r="AN40" s="45"/>
      <c r="AO40" s="45"/>
    </row>
    <row r="41" spans="1:41" ht="14.4" customHeight="1" x14ac:dyDescent="0.3">
      <c r="A41" s="25" t="s">
        <v>14</v>
      </c>
      <c r="B41" s="37"/>
      <c r="C41" s="18"/>
      <c r="D41" s="63">
        <v>1480</v>
      </c>
      <c r="E41" s="63">
        <v>51</v>
      </c>
      <c r="F41" s="8">
        <f>SUM(D41:E41)</f>
        <v>1531</v>
      </c>
      <c r="G41" s="63">
        <v>601</v>
      </c>
      <c r="H41" s="63">
        <v>338</v>
      </c>
      <c r="I41" s="74">
        <v>202</v>
      </c>
      <c r="J41" s="8">
        <f>SUM(G41:I41)</f>
        <v>1141</v>
      </c>
      <c r="K41" s="8">
        <f>SUM(F41,J41)</f>
        <v>2672</v>
      </c>
      <c r="L41" s="63">
        <v>33688</v>
      </c>
      <c r="M41" s="44">
        <f>L41/L$46</f>
        <v>3.5783936742905462E-2</v>
      </c>
      <c r="N41" s="44">
        <f>K41/L41</f>
        <v>7.9316076941344099E-2</v>
      </c>
      <c r="O41" s="44">
        <f>(L41-K41)/L41</f>
        <v>0.92068392305865587</v>
      </c>
      <c r="Q41" s="63">
        <v>1822</v>
      </c>
      <c r="R41" s="63">
        <v>61</v>
      </c>
      <c r="S41" s="8">
        <f>SUM(Q41:R41)</f>
        <v>1883</v>
      </c>
      <c r="T41" s="63">
        <v>783</v>
      </c>
      <c r="U41" s="63">
        <v>473</v>
      </c>
      <c r="V41" s="74">
        <v>290</v>
      </c>
      <c r="W41" s="8">
        <f>SUM(T41:V41)</f>
        <v>1546</v>
      </c>
      <c r="X41" s="8">
        <f>SUM(S41,W41)</f>
        <v>3429</v>
      </c>
      <c r="Y41" s="63">
        <v>37010</v>
      </c>
      <c r="Z41" s="44">
        <f>Y41/Y$46</f>
        <v>3.8170025236976969E-2</v>
      </c>
      <c r="AA41" s="44">
        <f>X41/Y41</f>
        <v>9.2650634963523368E-2</v>
      </c>
      <c r="AB41" s="44">
        <f>(Y41-X41)/Y41</f>
        <v>0.90734936503647667</v>
      </c>
      <c r="AD41" s="63">
        <v>1509</v>
      </c>
      <c r="AE41" s="63">
        <v>45</v>
      </c>
      <c r="AF41" s="8">
        <f>SUM(AD41:AE41)</f>
        <v>1554</v>
      </c>
      <c r="AG41" s="63">
        <v>700</v>
      </c>
      <c r="AH41" s="63">
        <v>374</v>
      </c>
      <c r="AI41" s="63">
        <v>253</v>
      </c>
      <c r="AJ41" s="8">
        <f>SUM(AG41:AI41)</f>
        <v>1327</v>
      </c>
      <c r="AK41" s="8">
        <f>SUM(AF41,AJ41)</f>
        <v>2881</v>
      </c>
      <c r="AL41" s="63">
        <v>41884</v>
      </c>
      <c r="AM41" s="44">
        <f>AL41/AL$46</f>
        <v>4.2820440206884351E-2</v>
      </c>
      <c r="AN41" s="44">
        <f>AK41/AL41</f>
        <v>6.8785216311718078E-2</v>
      </c>
      <c r="AO41" s="44">
        <f>(AL41-AK41)/AL41</f>
        <v>0.93121478368828192</v>
      </c>
    </row>
    <row r="42" spans="1:41" x14ac:dyDescent="0.3">
      <c r="A42" s="25"/>
      <c r="B42" s="37"/>
      <c r="C42" s="7"/>
      <c r="D42" s="3">
        <f t="shared" ref="D42:L42" si="38">(D41-Q41)/Q41</f>
        <v>-0.18770581778265641</v>
      </c>
      <c r="E42" s="3">
        <f t="shared" si="38"/>
        <v>-0.16393442622950818</v>
      </c>
      <c r="F42" s="3">
        <f t="shared" si="38"/>
        <v>-0.18693574083908657</v>
      </c>
      <c r="G42" s="3">
        <f t="shared" si="38"/>
        <v>-0.23243933588761176</v>
      </c>
      <c r="H42" s="3">
        <f t="shared" si="38"/>
        <v>-0.28541226215644822</v>
      </c>
      <c r="I42" s="3">
        <f t="shared" si="38"/>
        <v>-0.30344827586206896</v>
      </c>
      <c r="J42" s="3">
        <f t="shared" si="38"/>
        <v>-0.26196636481241914</v>
      </c>
      <c r="K42" s="3">
        <f t="shared" si="38"/>
        <v>-0.22076407115777194</v>
      </c>
      <c r="L42" s="3">
        <f t="shared" si="38"/>
        <v>-8.9759524452850584E-2</v>
      </c>
      <c r="M42" s="45"/>
      <c r="N42" s="45"/>
      <c r="O42" s="45"/>
      <c r="Q42" s="3">
        <f t="shared" ref="Q42:Y42" si="39">(Q41-AD41)/AD41</f>
        <v>0.20742213386348576</v>
      </c>
      <c r="R42" s="3">
        <f t="shared" si="39"/>
        <v>0.35555555555555557</v>
      </c>
      <c r="S42" s="3">
        <f t="shared" si="39"/>
        <v>0.21171171171171171</v>
      </c>
      <c r="T42" s="3">
        <f t="shared" si="39"/>
        <v>0.11857142857142858</v>
      </c>
      <c r="U42" s="3">
        <f t="shared" si="39"/>
        <v>0.26470588235294118</v>
      </c>
      <c r="V42" s="3">
        <f t="shared" si="39"/>
        <v>0.14624505928853754</v>
      </c>
      <c r="W42" s="3">
        <f t="shared" si="39"/>
        <v>0.16503391107761869</v>
      </c>
      <c r="X42" s="3">
        <f t="shared" si="39"/>
        <v>0.19021173203748698</v>
      </c>
      <c r="Y42" s="3">
        <f t="shared" si="39"/>
        <v>-0.11636901919587432</v>
      </c>
      <c r="Z42" s="45"/>
      <c r="AA42" s="45"/>
      <c r="AB42" s="45"/>
      <c r="AD42" s="3"/>
      <c r="AE42" s="3"/>
      <c r="AF42" s="3"/>
      <c r="AG42" s="3"/>
      <c r="AH42" s="3"/>
      <c r="AI42" s="3"/>
      <c r="AJ42" s="3"/>
      <c r="AK42" s="3"/>
      <c r="AL42" s="3"/>
      <c r="AM42" s="45"/>
      <c r="AN42" s="45"/>
      <c r="AO42" s="45"/>
    </row>
    <row r="43" spans="1:41" ht="14.4" customHeight="1" x14ac:dyDescent="0.3">
      <c r="A43" s="25" t="s">
        <v>140</v>
      </c>
      <c r="B43" s="37"/>
      <c r="C43" s="18"/>
      <c r="D43" s="8">
        <f t="shared" ref="D43:L43" si="40">SUM(D41,D39,D37)</f>
        <v>68402</v>
      </c>
      <c r="E43" s="8">
        <f t="shared" si="40"/>
        <v>538</v>
      </c>
      <c r="F43" s="8">
        <f t="shared" si="40"/>
        <v>68940</v>
      </c>
      <c r="G43" s="8">
        <f t="shared" si="40"/>
        <v>13455</v>
      </c>
      <c r="H43" s="8">
        <f t="shared" si="40"/>
        <v>3997</v>
      </c>
      <c r="I43" s="8">
        <f t="shared" si="40"/>
        <v>1823</v>
      </c>
      <c r="J43" s="8">
        <f t="shared" si="40"/>
        <v>19275</v>
      </c>
      <c r="K43" s="8">
        <f t="shared" si="40"/>
        <v>88215</v>
      </c>
      <c r="L43" s="8">
        <f t="shared" si="40"/>
        <v>790301</v>
      </c>
      <c r="M43" s="44">
        <f>L43/L$46</f>
        <v>0.83947046401849101</v>
      </c>
      <c r="N43" s="44">
        <f>K43/L43</f>
        <v>0.1116220275565892</v>
      </c>
      <c r="O43" s="44">
        <f>(L43-K43)/L43</f>
        <v>0.88837797244341077</v>
      </c>
      <c r="Q43" s="8">
        <f t="shared" ref="Q43:Y43" si="41">SUM(Q41,Q39,Q37)</f>
        <v>71342</v>
      </c>
      <c r="R43" s="8">
        <f t="shared" si="41"/>
        <v>657</v>
      </c>
      <c r="S43" s="8">
        <f t="shared" si="41"/>
        <v>71999</v>
      </c>
      <c r="T43" s="8">
        <f t="shared" si="41"/>
        <v>14371</v>
      </c>
      <c r="U43" s="8">
        <f t="shared" si="41"/>
        <v>4299</v>
      </c>
      <c r="V43" s="8">
        <f t="shared" si="41"/>
        <v>1968</v>
      </c>
      <c r="W43" s="8">
        <f t="shared" si="41"/>
        <v>20638</v>
      </c>
      <c r="X43" s="8">
        <f t="shared" si="41"/>
        <v>92637</v>
      </c>
      <c r="Y43" s="8">
        <f t="shared" si="41"/>
        <v>801718</v>
      </c>
      <c r="Z43" s="44">
        <f>Y43/Y$46</f>
        <v>0.82684669799888411</v>
      </c>
      <c r="AA43" s="44">
        <f>X43/Y43</f>
        <v>0.11554811043284546</v>
      </c>
      <c r="AB43" s="44">
        <f>(Y43-X43)/Y43</f>
        <v>0.88445188956715448</v>
      </c>
      <c r="AD43" s="8">
        <f t="shared" ref="AD43:AL43" si="42">SUM(AD41,AD39,AD37)</f>
        <v>72542</v>
      </c>
      <c r="AE43" s="8">
        <f t="shared" si="42"/>
        <v>578</v>
      </c>
      <c r="AF43" s="8">
        <f t="shared" si="42"/>
        <v>73120</v>
      </c>
      <c r="AG43" s="8">
        <f t="shared" si="42"/>
        <v>14563</v>
      </c>
      <c r="AH43" s="8">
        <f t="shared" si="42"/>
        <v>4324</v>
      </c>
      <c r="AI43" s="8">
        <f t="shared" si="42"/>
        <v>1998</v>
      </c>
      <c r="AJ43" s="8">
        <f t="shared" si="42"/>
        <v>20885</v>
      </c>
      <c r="AK43" s="8">
        <f t="shared" si="42"/>
        <v>94005</v>
      </c>
      <c r="AL43" s="8">
        <f t="shared" si="42"/>
        <v>808565</v>
      </c>
      <c r="AM43" s="44">
        <f>AL43/AL$46</f>
        <v>0.82664285254224634</v>
      </c>
      <c r="AN43" s="44">
        <f>AK43/AL43</f>
        <v>0.11626152504746062</v>
      </c>
      <c r="AO43" s="44">
        <f>(AL43-AK43)/AL43</f>
        <v>0.88373847495253932</v>
      </c>
    </row>
    <row r="44" spans="1:41" x14ac:dyDescent="0.3">
      <c r="A44" s="25"/>
      <c r="B44" s="37"/>
      <c r="C44" s="7"/>
      <c r="D44" s="3">
        <f t="shared" ref="D44:L44" si="43">(D43-Q43)/Q43</f>
        <v>-4.1209946455103584E-2</v>
      </c>
      <c r="E44" s="3">
        <f t="shared" si="43"/>
        <v>-0.18112633181126331</v>
      </c>
      <c r="F44" s="3">
        <f t="shared" si="43"/>
        <v>-4.2486701204183394E-2</v>
      </c>
      <c r="G44" s="3">
        <f t="shared" si="43"/>
        <v>-6.3739475332266371E-2</v>
      </c>
      <c r="H44" s="3">
        <f t="shared" si="43"/>
        <v>-7.0248895091881827E-2</v>
      </c>
      <c r="I44" s="3">
        <f t="shared" si="43"/>
        <v>-7.3678861788617891E-2</v>
      </c>
      <c r="J44" s="3">
        <f t="shared" si="43"/>
        <v>-6.6043221242368444E-2</v>
      </c>
      <c r="K44" s="3">
        <f t="shared" si="43"/>
        <v>-4.7734706434793876E-2</v>
      </c>
      <c r="L44" s="3">
        <f t="shared" si="43"/>
        <v>-1.4240668165115414E-2</v>
      </c>
      <c r="M44" s="45"/>
      <c r="N44" s="45"/>
      <c r="O44" s="45"/>
      <c r="Q44" s="3">
        <f t="shared" ref="Q44:Y44" si="44">(Q43-AD43)/AD43</f>
        <v>-1.6542141104463622E-2</v>
      </c>
      <c r="R44" s="3">
        <f t="shared" si="44"/>
        <v>0.13667820069204153</v>
      </c>
      <c r="S44" s="3">
        <f t="shared" si="44"/>
        <v>-1.5330962800875274E-2</v>
      </c>
      <c r="T44" s="3">
        <f t="shared" si="44"/>
        <v>-1.3184096683375678E-2</v>
      </c>
      <c r="U44" s="3">
        <f t="shared" si="44"/>
        <v>-5.7816836262719702E-3</v>
      </c>
      <c r="V44" s="3">
        <f t="shared" si="44"/>
        <v>-1.5015015015015015E-2</v>
      </c>
      <c r="W44" s="3">
        <f t="shared" si="44"/>
        <v>-1.18266698587503E-2</v>
      </c>
      <c r="X44" s="3">
        <f t="shared" si="44"/>
        <v>-1.4552417424605075E-2</v>
      </c>
      <c r="Y44" s="3">
        <f t="shared" si="44"/>
        <v>-8.4680885272056042E-3</v>
      </c>
      <c r="Z44" s="45"/>
      <c r="AA44" s="45"/>
      <c r="AB44" s="45"/>
      <c r="AD44" s="3"/>
      <c r="AE44" s="3"/>
      <c r="AF44" s="3"/>
      <c r="AG44" s="3"/>
      <c r="AH44" s="3"/>
      <c r="AI44" s="3"/>
      <c r="AJ44" s="3"/>
      <c r="AK44" s="3"/>
      <c r="AL44" s="3"/>
      <c r="AM44" s="45"/>
      <c r="AN44" s="45"/>
      <c r="AO44" s="45"/>
    </row>
    <row r="45" spans="1:41" x14ac:dyDescent="0.3">
      <c r="A45" s="25"/>
      <c r="B45" s="37"/>
      <c r="C45" s="7" t="s">
        <v>149</v>
      </c>
      <c r="D45" s="3">
        <f>F43/D$21</f>
        <v>0.35761898586434965</v>
      </c>
      <c r="E45" s="3"/>
      <c r="F45" s="3"/>
      <c r="G45" s="3"/>
      <c r="H45" s="3"/>
      <c r="I45" s="3"/>
      <c r="J45" s="3"/>
      <c r="K45" s="3"/>
      <c r="L45" s="3"/>
      <c r="M45" s="45"/>
      <c r="N45" s="45"/>
      <c r="O45" s="45"/>
      <c r="Q45" s="3"/>
      <c r="R45" s="3"/>
      <c r="S45" s="3"/>
      <c r="T45" s="3"/>
      <c r="U45" s="3"/>
      <c r="V45" s="3"/>
      <c r="W45" s="3"/>
      <c r="X45" s="3"/>
      <c r="Y45" s="3"/>
      <c r="Z45" s="45"/>
      <c r="AA45" s="45"/>
      <c r="AB45" s="45"/>
      <c r="AD45" s="3"/>
      <c r="AE45" s="3"/>
      <c r="AF45" s="3"/>
      <c r="AG45" s="3"/>
      <c r="AH45" s="3"/>
      <c r="AI45" s="3"/>
      <c r="AJ45" s="3"/>
      <c r="AK45" s="3"/>
      <c r="AL45" s="3"/>
      <c r="AM45" s="45"/>
      <c r="AN45" s="45"/>
      <c r="AO45" s="45"/>
    </row>
    <row r="46" spans="1:41" x14ac:dyDescent="0.3">
      <c r="A46" s="32" t="s">
        <v>141</v>
      </c>
      <c r="B46" s="37"/>
      <c r="C46" s="7"/>
      <c r="D46" s="8">
        <f>SUM(D43,D35)</f>
        <v>78671</v>
      </c>
      <c r="E46" s="8">
        <f>SUM(E43,E35)</f>
        <v>860</v>
      </c>
      <c r="F46" s="8">
        <f>SUM(D46:E46)</f>
        <v>79531</v>
      </c>
      <c r="G46" s="8">
        <f>SUM(G43,G35)</f>
        <v>22841</v>
      </c>
      <c r="H46" s="8">
        <f>SUM(H43,H35)</f>
        <v>6647</v>
      </c>
      <c r="I46" s="8">
        <f>SUM(I43,I35)</f>
        <v>2724</v>
      </c>
      <c r="J46" s="8">
        <f>SUM(G46:I46)</f>
        <v>32212</v>
      </c>
      <c r="K46" s="8">
        <f>SUM(F46,J46)</f>
        <v>111743</v>
      </c>
      <c r="L46" s="8">
        <f>SUM(L35,L43)</f>
        <v>941428</v>
      </c>
      <c r="M46" s="44">
        <f>L46/L$46</f>
        <v>1</v>
      </c>
      <c r="N46" s="44">
        <f>K46/L46</f>
        <v>0.11869521620346962</v>
      </c>
      <c r="O46" s="44">
        <f>(L46-K46)/L46</f>
        <v>0.88130478379653032</v>
      </c>
      <c r="Q46" s="8">
        <f>SUM(Q43,Q35)</f>
        <v>82813</v>
      </c>
      <c r="R46" s="8">
        <f>SUM(R43,R35)</f>
        <v>1012</v>
      </c>
      <c r="S46" s="8">
        <f>SUM(Q46:R46)</f>
        <v>83825</v>
      </c>
      <c r="T46" s="8">
        <f>SUM(T43,T35)</f>
        <v>26972</v>
      </c>
      <c r="U46" s="8">
        <f>SUM(U43,U35)</f>
        <v>7463</v>
      </c>
      <c r="V46" s="8">
        <f>SUM(V43,V35)</f>
        <v>3076</v>
      </c>
      <c r="W46" s="8">
        <f>SUM(T46:V46)</f>
        <v>37511</v>
      </c>
      <c r="X46" s="8">
        <f>SUM(S46,W46)</f>
        <v>121336</v>
      </c>
      <c r="Y46" s="8">
        <f>SUM(Y35,Y43)</f>
        <v>969609</v>
      </c>
      <c r="Z46" s="44">
        <f>Y46/Y$46</f>
        <v>1</v>
      </c>
      <c r="AA46" s="44">
        <f>X46/Y46</f>
        <v>0.12513910246295157</v>
      </c>
      <c r="AB46" s="44">
        <f>(Y46-X46)/Y46</f>
        <v>0.87486089753704843</v>
      </c>
      <c r="AD46" s="8">
        <f>SUM(AD43,AD35)</f>
        <v>84030</v>
      </c>
      <c r="AE46" s="8">
        <f>SUM(AE43,AE35)</f>
        <v>975</v>
      </c>
      <c r="AF46" s="8">
        <f>SUM(AD46:AE46)</f>
        <v>85005</v>
      </c>
      <c r="AG46" s="8">
        <f>SUM(AG43,AG35)</f>
        <v>26729</v>
      </c>
      <c r="AH46" s="8">
        <f>SUM(AH43,AH35)</f>
        <v>7752</v>
      </c>
      <c r="AI46" s="8">
        <f>SUM(AI43,AI35)</f>
        <v>3184</v>
      </c>
      <c r="AJ46" s="8">
        <f>SUM(AG46:AI46)</f>
        <v>37665</v>
      </c>
      <c r="AK46" s="8">
        <f>SUM(AF46,AJ46)</f>
        <v>122670</v>
      </c>
      <c r="AL46" s="8">
        <f>SUM(AL35,AL43)</f>
        <v>978131</v>
      </c>
      <c r="AM46" s="44">
        <f>AL46/AL$46</f>
        <v>1</v>
      </c>
      <c r="AN46" s="44">
        <f>AK46/AL46</f>
        <v>0.12541264922592169</v>
      </c>
      <c r="AO46" s="44">
        <f>(AL46-AK46)/AL46</f>
        <v>0.87458735077407834</v>
      </c>
    </row>
    <row r="47" spans="1:41" x14ac:dyDescent="0.3">
      <c r="A47" s="32"/>
      <c r="B47" s="37">
        <f>F43/F21</f>
        <v>0.35372348613120708</v>
      </c>
      <c r="C47" s="7"/>
      <c r="D47" s="3">
        <f t="shared" ref="D47:L47" si="45">(D46-Q46)/Q46</f>
        <v>-5.0016301788366559E-2</v>
      </c>
      <c r="E47" s="3">
        <f t="shared" si="45"/>
        <v>-0.15019762845849802</v>
      </c>
      <c r="F47" s="3">
        <f t="shared" si="45"/>
        <v>-5.1225767968983003E-2</v>
      </c>
      <c r="G47" s="3">
        <f t="shared" si="45"/>
        <v>-0.15315883138069109</v>
      </c>
      <c r="H47" s="3">
        <f t="shared" si="45"/>
        <v>-0.10933940774487472</v>
      </c>
      <c r="I47" s="3">
        <f t="shared" si="45"/>
        <v>-0.11443433029908973</v>
      </c>
      <c r="J47" s="3">
        <f t="shared" si="45"/>
        <v>-0.14126522886619924</v>
      </c>
      <c r="K47" s="3">
        <f t="shared" si="45"/>
        <v>-7.9061449198918707E-2</v>
      </c>
      <c r="L47" s="3">
        <f t="shared" si="45"/>
        <v>-2.9064292926323908E-2</v>
      </c>
      <c r="M47" s="11"/>
      <c r="N47" s="11"/>
      <c r="O47" s="11"/>
      <c r="Q47" s="3">
        <f t="shared" ref="Q47:Y47" si="46">(Q46-AD46)/AD46</f>
        <v>-1.4482922765678924E-2</v>
      </c>
      <c r="R47" s="3">
        <f t="shared" si="46"/>
        <v>3.7948717948717951E-2</v>
      </c>
      <c r="S47" s="3">
        <f t="shared" si="46"/>
        <v>-1.3881536380212929E-2</v>
      </c>
      <c r="T47" s="3">
        <f t="shared" si="46"/>
        <v>9.0912492049833506E-3</v>
      </c>
      <c r="U47" s="3">
        <f t="shared" si="46"/>
        <v>-3.7280701754385963E-2</v>
      </c>
      <c r="V47" s="3">
        <f t="shared" si="46"/>
        <v>-3.391959798994975E-2</v>
      </c>
      <c r="W47" s="3">
        <f t="shared" si="46"/>
        <v>-4.0886764901101819E-3</v>
      </c>
      <c r="X47" s="3">
        <f t="shared" si="46"/>
        <v>-1.0874704491725768E-2</v>
      </c>
      <c r="Y47" s="3">
        <f t="shared" si="46"/>
        <v>-8.7125344151243542E-3</v>
      </c>
      <c r="Z47" s="11"/>
      <c r="AA47" s="11"/>
      <c r="AB47" s="11"/>
      <c r="AD47" s="3"/>
      <c r="AE47" s="3"/>
      <c r="AF47" s="3"/>
      <c r="AG47" s="3"/>
      <c r="AH47" s="3"/>
      <c r="AI47" s="3"/>
      <c r="AJ47" s="3"/>
      <c r="AK47" s="3"/>
      <c r="AL47" s="3"/>
      <c r="AM47" s="11"/>
      <c r="AN47" s="45"/>
      <c r="AO47" s="45"/>
    </row>
    <row r="48" spans="1:41" x14ac:dyDescent="0.3">
      <c r="A48" s="21"/>
      <c r="C48" s="7"/>
      <c r="D48" s="3"/>
      <c r="E48" s="3"/>
      <c r="F48" s="3"/>
      <c r="G48" s="3"/>
      <c r="H48" s="3"/>
      <c r="I48" s="3"/>
      <c r="J48" s="3"/>
      <c r="K48" s="11"/>
      <c r="L48" s="11"/>
      <c r="M48" s="11"/>
      <c r="N48" s="11"/>
      <c r="O48" s="11"/>
      <c r="Q48" s="3"/>
      <c r="R48" s="3"/>
      <c r="S48" s="3"/>
      <c r="T48" s="3"/>
      <c r="U48" s="3"/>
      <c r="V48" s="11"/>
      <c r="W48" s="11"/>
      <c r="X48" s="11"/>
      <c r="Y48" s="11"/>
      <c r="Z48" s="11"/>
      <c r="AA48" s="11"/>
      <c r="AB48" s="11"/>
      <c r="AD48" s="3"/>
      <c r="AE48" s="3"/>
      <c r="AF48" s="3"/>
      <c r="AG48" s="3"/>
      <c r="AH48" s="3"/>
      <c r="AI48" s="11"/>
      <c r="AJ48" s="11"/>
      <c r="AK48" s="11"/>
      <c r="AL48" s="11"/>
      <c r="AM48" s="11"/>
      <c r="AN48" s="11"/>
      <c r="AO48" s="11"/>
    </row>
    <row r="49" spans="1:41" x14ac:dyDescent="0.3">
      <c r="A49" s="32"/>
      <c r="B49" s="33"/>
      <c r="C49" s="7"/>
      <c r="D49" s="3"/>
      <c r="E49" s="3"/>
      <c r="F49" s="3"/>
      <c r="G49" s="3"/>
      <c r="H49" s="3"/>
      <c r="I49" s="3"/>
      <c r="J49" s="3"/>
      <c r="K49" s="26"/>
      <c r="L49" s="26"/>
      <c r="M49" s="26"/>
      <c r="N49" s="26"/>
      <c r="O49" s="26"/>
      <c r="Q49" s="3"/>
      <c r="R49" s="3"/>
      <c r="S49" s="3"/>
      <c r="T49" s="3"/>
      <c r="U49" s="3"/>
      <c r="V49" s="3"/>
      <c r="W49" s="3"/>
      <c r="X49" s="26"/>
      <c r="Y49" s="26"/>
      <c r="Z49" s="26"/>
      <c r="AA49" s="26"/>
      <c r="AB49" s="26"/>
      <c r="AD49" s="3"/>
      <c r="AE49" s="3"/>
      <c r="AF49" s="3"/>
      <c r="AG49" s="3"/>
      <c r="AH49" s="3"/>
      <c r="AI49" s="3"/>
      <c r="AJ49" s="3"/>
      <c r="AK49" s="11"/>
      <c r="AL49" s="26"/>
      <c r="AM49" s="26"/>
      <c r="AN49" s="26"/>
      <c r="AO49" s="26"/>
    </row>
    <row r="50" spans="1:41" ht="14.4" customHeight="1" x14ac:dyDescent="0.3">
      <c r="A50" s="462" t="s">
        <v>150</v>
      </c>
      <c r="B50" s="462"/>
      <c r="C50" s="462"/>
      <c r="D50" s="25"/>
      <c r="E50" s="25"/>
      <c r="F50" s="25"/>
      <c r="G50" s="25"/>
      <c r="H50" s="25"/>
      <c r="I50" s="25"/>
      <c r="J50" s="25"/>
      <c r="K50" s="25"/>
      <c r="L50" s="32"/>
      <c r="M50" s="32"/>
      <c r="N50" s="32"/>
      <c r="O50" s="32"/>
      <c r="P50" s="25"/>
      <c r="Q50" s="25"/>
      <c r="R50" s="25"/>
      <c r="S50" s="25"/>
      <c r="T50" s="25"/>
      <c r="U50" s="25"/>
      <c r="V50" s="25"/>
      <c r="W50" s="25"/>
      <c r="X50" s="25"/>
      <c r="Y50" s="32"/>
      <c r="Z50" s="32"/>
      <c r="AA50" s="32"/>
      <c r="AB50" s="32"/>
      <c r="AC50" s="25"/>
      <c r="AD50" s="25"/>
      <c r="AE50" s="25"/>
      <c r="AF50" s="25"/>
      <c r="AG50" s="25"/>
      <c r="AH50" s="25"/>
      <c r="AI50" s="25"/>
      <c r="AJ50" s="25"/>
      <c r="AK50" s="25"/>
      <c r="AL50" s="32"/>
      <c r="AM50" s="32"/>
      <c r="AN50" s="32"/>
      <c r="AO50" s="32"/>
    </row>
    <row r="51" spans="1:41" x14ac:dyDescent="0.3">
      <c r="L51" s="54"/>
      <c r="M51" s="54"/>
      <c r="N51" s="54"/>
      <c r="O51" s="54"/>
      <c r="Q51" s="448"/>
      <c r="R51" s="448"/>
      <c r="S51" s="448"/>
      <c r="T51" s="448"/>
      <c r="U51" s="448"/>
      <c r="V51" s="448"/>
      <c r="W51" s="448"/>
      <c r="X51" s="448"/>
      <c r="Y51" s="54"/>
      <c r="Z51" s="54"/>
      <c r="AA51" s="54"/>
      <c r="AB51" s="54"/>
      <c r="AD51" s="448"/>
      <c r="AE51" s="448"/>
      <c r="AF51" s="448"/>
      <c r="AG51" s="448"/>
      <c r="AH51" s="448"/>
      <c r="AI51" s="448"/>
      <c r="AJ51" s="448"/>
      <c r="AK51" s="448"/>
      <c r="AL51" s="54"/>
      <c r="AM51" s="54"/>
      <c r="AN51" s="54"/>
      <c r="AO51" s="54"/>
    </row>
    <row r="52" spans="1:41" x14ac:dyDescent="0.3">
      <c r="B52" s="37" t="s">
        <v>75</v>
      </c>
      <c r="K52" s="11"/>
      <c r="L52" s="11"/>
      <c r="M52" s="11"/>
      <c r="N52" s="11"/>
      <c r="O52" s="11"/>
      <c r="Q52" s="3"/>
      <c r="R52" s="3"/>
      <c r="S52" s="3"/>
      <c r="T52" s="3"/>
      <c r="U52" s="3"/>
      <c r="V52" s="11"/>
      <c r="W52" s="11"/>
      <c r="X52" s="11"/>
      <c r="Y52" s="11"/>
      <c r="Z52" s="11"/>
      <c r="AA52" s="11"/>
      <c r="AB52" s="11"/>
      <c r="AD52" s="3"/>
      <c r="AE52" s="3"/>
      <c r="AF52" s="3"/>
      <c r="AG52" s="3"/>
      <c r="AH52" s="3"/>
      <c r="AI52" s="11"/>
      <c r="AJ52" s="11"/>
      <c r="AK52" s="11"/>
      <c r="AL52" s="11"/>
      <c r="AM52" s="11"/>
      <c r="AN52" s="11"/>
      <c r="AO52" s="11"/>
    </row>
    <row r="53" spans="1:41" x14ac:dyDescent="0.3">
      <c r="A53" s="25" t="s">
        <v>15</v>
      </c>
      <c r="B53" s="37"/>
      <c r="C53" s="18" t="s">
        <v>0</v>
      </c>
      <c r="D53" s="63">
        <v>111428</v>
      </c>
      <c r="E53" s="63">
        <v>2868</v>
      </c>
      <c r="F53" s="8">
        <f>SUM(D53:E53)</f>
        <v>114296</v>
      </c>
      <c r="G53" s="63">
        <v>58642</v>
      </c>
      <c r="H53" s="63">
        <v>22265</v>
      </c>
      <c r="I53" s="63">
        <v>8185</v>
      </c>
      <c r="J53" s="8">
        <f>SUM(G53:I53)</f>
        <v>89092</v>
      </c>
      <c r="K53" s="8">
        <f>SUM(F53,J53)</f>
        <v>203388</v>
      </c>
      <c r="L53" s="63">
        <v>2097442</v>
      </c>
      <c r="M53" s="44">
        <f>L53/L$68</f>
        <v>0.28373150181782569</v>
      </c>
      <c r="N53" s="44">
        <f>K53/L53</f>
        <v>9.6969546714521779E-2</v>
      </c>
      <c r="O53" s="44">
        <f>(L53-K53)/L53</f>
        <v>0.90303045328547826</v>
      </c>
      <c r="P53" s="29"/>
      <c r="Q53" s="63">
        <v>123417</v>
      </c>
      <c r="R53" s="63">
        <v>2957</v>
      </c>
      <c r="S53" s="8">
        <f>SUM(Q53:R53)</f>
        <v>126374</v>
      </c>
      <c r="T53" s="63">
        <v>78632</v>
      </c>
      <c r="U53" s="63">
        <v>25403</v>
      </c>
      <c r="V53" s="63">
        <v>8379</v>
      </c>
      <c r="W53" s="8">
        <f>SUM(T53:V53)</f>
        <v>112414</v>
      </c>
      <c r="X53" s="8">
        <f>SUM(S53,W53)</f>
        <v>238788</v>
      </c>
      <c r="Y53" s="63">
        <v>2392886</v>
      </c>
      <c r="Z53" s="44">
        <f>Y53/Y$68</f>
        <v>0.30480197436509832</v>
      </c>
      <c r="AA53" s="44">
        <f>X53/Y53</f>
        <v>9.9790796552781877E-2</v>
      </c>
      <c r="AB53" s="44">
        <f>(Y53-X53)/Y53</f>
        <v>0.90020920344721811</v>
      </c>
      <c r="AD53" s="63">
        <v>126148</v>
      </c>
      <c r="AE53" s="63">
        <v>3204</v>
      </c>
      <c r="AF53" s="8">
        <f>SUM(AD53:AE53)</f>
        <v>129352</v>
      </c>
      <c r="AG53" s="63">
        <v>79991</v>
      </c>
      <c r="AH53" s="63">
        <v>26100</v>
      </c>
      <c r="AI53" s="63">
        <v>9091</v>
      </c>
      <c r="AJ53" s="8">
        <f>SUM(AG53:AI53)</f>
        <v>115182</v>
      </c>
      <c r="AK53" s="8">
        <f>SUM(AF53,AJ53)</f>
        <v>244534</v>
      </c>
      <c r="AL53" s="63">
        <v>2454475</v>
      </c>
      <c r="AM53" s="44">
        <f>AL53/AL$68</f>
        <v>0.30779763626062379</v>
      </c>
      <c r="AN53" s="44">
        <f>AK53/AL53</f>
        <v>9.9627822650464964E-2</v>
      </c>
      <c r="AO53" s="44">
        <f>(AL53-AK53)/AL53</f>
        <v>0.90037217734953501</v>
      </c>
    </row>
    <row r="54" spans="1:41" x14ac:dyDescent="0.3">
      <c r="A54" s="25"/>
      <c r="B54" s="37"/>
      <c r="C54" s="7" t="s">
        <v>151</v>
      </c>
      <c r="D54" s="3">
        <f t="shared" ref="D54:L54" si="47">(D53-Q53)/Q53</f>
        <v>-9.7142208933939406E-2</v>
      </c>
      <c r="E54" s="3">
        <f t="shared" si="47"/>
        <v>-3.0098072370645924E-2</v>
      </c>
      <c r="F54" s="3">
        <f t="shared" si="47"/>
        <v>-9.5573456565432757E-2</v>
      </c>
      <c r="G54" s="3">
        <f t="shared" si="47"/>
        <v>-0.25422219961338893</v>
      </c>
      <c r="H54" s="3">
        <f t="shared" si="47"/>
        <v>-0.12352871708065977</v>
      </c>
      <c r="I54" s="3">
        <f t="shared" si="47"/>
        <v>-2.31531208974818E-2</v>
      </c>
      <c r="J54" s="3">
        <f t="shared" si="47"/>
        <v>-0.207465262333873</v>
      </c>
      <c r="K54" s="3">
        <f t="shared" si="47"/>
        <v>-0.14824865571134227</v>
      </c>
      <c r="L54" s="3">
        <f t="shared" si="47"/>
        <v>-0.12346764534541135</v>
      </c>
      <c r="M54" s="45"/>
      <c r="N54" s="45"/>
      <c r="O54" s="45"/>
      <c r="Q54" s="3">
        <f t="shared" ref="Q54:Y54" si="48">(Q53-AD53)/AD53</f>
        <v>-2.1649173986111551E-2</v>
      </c>
      <c r="R54" s="3">
        <f t="shared" si="48"/>
        <v>-7.7091136079900119E-2</v>
      </c>
      <c r="S54" s="3">
        <f t="shared" si="48"/>
        <v>-2.3022450367988126E-2</v>
      </c>
      <c r="T54" s="3">
        <f t="shared" si="48"/>
        <v>-1.6989411308772236E-2</v>
      </c>
      <c r="U54" s="3">
        <f t="shared" si="48"/>
        <v>-2.6704980842911879E-2</v>
      </c>
      <c r="V54" s="3">
        <f t="shared" si="48"/>
        <v>-7.8319216807831923E-2</v>
      </c>
      <c r="W54" s="3">
        <f t="shared" si="48"/>
        <v>-2.4031532704762899E-2</v>
      </c>
      <c r="X54" s="3">
        <f t="shared" si="48"/>
        <v>-2.3497754913427173E-2</v>
      </c>
      <c r="Y54" s="3">
        <f t="shared" si="48"/>
        <v>-2.5092535063506453E-2</v>
      </c>
      <c r="Z54" s="45"/>
      <c r="AA54" s="45"/>
      <c r="AB54" s="45"/>
      <c r="AD54" s="3"/>
      <c r="AE54" s="3"/>
      <c r="AF54" s="3"/>
      <c r="AG54" s="3"/>
      <c r="AH54" s="3"/>
      <c r="AI54" s="3"/>
      <c r="AJ54" s="3"/>
      <c r="AK54" s="3"/>
      <c r="AL54" s="3"/>
      <c r="AM54" s="45"/>
      <c r="AN54" s="45"/>
      <c r="AO54" s="45"/>
    </row>
    <row r="55" spans="1:41" ht="14.4" customHeight="1" x14ac:dyDescent="0.3">
      <c r="A55" s="25" t="s">
        <v>145</v>
      </c>
      <c r="B55" s="37"/>
      <c r="C55" s="18"/>
      <c r="D55" s="63">
        <v>2635</v>
      </c>
      <c r="E55" s="63">
        <v>103</v>
      </c>
      <c r="F55" s="8">
        <f>SUM(D55:E55)</f>
        <v>2738</v>
      </c>
      <c r="G55" s="63">
        <v>603</v>
      </c>
      <c r="H55" s="63">
        <v>310</v>
      </c>
      <c r="I55" s="74">
        <v>227</v>
      </c>
      <c r="J55" s="8">
        <f>SUM(G55:I55)</f>
        <v>1140</v>
      </c>
      <c r="K55" s="8">
        <f>SUM(F55,J55)</f>
        <v>3878</v>
      </c>
      <c r="L55" s="63">
        <v>23313</v>
      </c>
      <c r="M55" s="44">
        <f>L55/L$68</f>
        <v>3.1536664670007417E-3</v>
      </c>
      <c r="N55" s="44">
        <f>K55/L55</f>
        <v>0.16634495774889546</v>
      </c>
      <c r="O55" s="44">
        <f>(L55-K55)/L55</f>
        <v>0.83365504225110454</v>
      </c>
      <c r="P55" s="29"/>
      <c r="Q55" s="63">
        <v>2376</v>
      </c>
      <c r="R55" s="63">
        <v>77</v>
      </c>
      <c r="S55" s="8">
        <f>SUM(Q55:R55)</f>
        <v>2453</v>
      </c>
      <c r="T55" s="63">
        <v>603</v>
      </c>
      <c r="U55" s="63">
        <v>289</v>
      </c>
      <c r="V55" s="74">
        <v>252</v>
      </c>
      <c r="W55" s="8">
        <f>SUM(T55:V55)</f>
        <v>1144</v>
      </c>
      <c r="X55" s="8">
        <f>SUM(S55,W55)</f>
        <v>3597</v>
      </c>
      <c r="Y55" s="63">
        <v>23222</v>
      </c>
      <c r="Z55" s="44">
        <f>Y55/Y$68</f>
        <v>2.9579810524639756E-3</v>
      </c>
      <c r="AA55" s="44">
        <f>X55/Y55</f>
        <v>0.15489621910257514</v>
      </c>
      <c r="AB55" s="44">
        <f>(Y55-X55)/Y55</f>
        <v>0.84510378089742488</v>
      </c>
      <c r="AD55" s="63">
        <v>2447</v>
      </c>
      <c r="AE55" s="63">
        <v>75</v>
      </c>
      <c r="AF55" s="8">
        <f>SUM(AD55:AE55)</f>
        <v>2522</v>
      </c>
      <c r="AG55" s="63">
        <v>557</v>
      </c>
      <c r="AH55" s="63">
        <v>283</v>
      </c>
      <c r="AI55" s="63">
        <v>263</v>
      </c>
      <c r="AJ55" s="8">
        <f>SUM(AG55:AI55)</f>
        <v>1103</v>
      </c>
      <c r="AK55" s="8">
        <f>SUM(AF55,AJ55)</f>
        <v>3625</v>
      </c>
      <c r="AL55" s="63">
        <v>31288</v>
      </c>
      <c r="AM55" s="44">
        <f>AL55/AL$68</f>
        <v>3.9235976912873009E-3</v>
      </c>
      <c r="AN55" s="44">
        <f>AK55/AL55</f>
        <v>0.11585911531577602</v>
      </c>
      <c r="AO55" s="44">
        <f>(AL55-AK55)/AL55</f>
        <v>0.88414088468422403</v>
      </c>
    </row>
    <row r="56" spans="1:41" x14ac:dyDescent="0.3">
      <c r="A56" s="25"/>
      <c r="B56" s="37"/>
      <c r="C56" s="7"/>
      <c r="D56" s="3">
        <f t="shared" ref="D56:L56" si="49">(D55-Q55)/Q55</f>
        <v>0.10900673400673401</v>
      </c>
      <c r="E56" s="3">
        <f t="shared" si="49"/>
        <v>0.33766233766233766</v>
      </c>
      <c r="F56" s="3">
        <f t="shared" si="49"/>
        <v>0.11618426416632695</v>
      </c>
      <c r="G56" s="3">
        <f t="shared" si="49"/>
        <v>0</v>
      </c>
      <c r="H56" s="3">
        <f t="shared" si="49"/>
        <v>7.2664359861591699E-2</v>
      </c>
      <c r="I56" s="3">
        <f t="shared" si="49"/>
        <v>-9.9206349206349201E-2</v>
      </c>
      <c r="J56" s="3">
        <f t="shared" si="49"/>
        <v>-3.4965034965034965E-3</v>
      </c>
      <c r="K56" s="3">
        <f t="shared" si="49"/>
        <v>7.8120656102307479E-2</v>
      </c>
      <c r="L56" s="3">
        <f t="shared" si="49"/>
        <v>3.91869778658169E-3</v>
      </c>
      <c r="M56" s="45"/>
      <c r="N56" s="45"/>
      <c r="O56" s="45"/>
      <c r="Q56" s="3">
        <f t="shared" ref="Q56:Y56" si="50">(Q55-AD55)/AD55</f>
        <v>-2.9015120555782592E-2</v>
      </c>
      <c r="R56" s="3">
        <f t="shared" si="50"/>
        <v>2.6666666666666668E-2</v>
      </c>
      <c r="S56" s="3">
        <f t="shared" si="50"/>
        <v>-2.7359238699444885E-2</v>
      </c>
      <c r="T56" s="3">
        <f t="shared" si="50"/>
        <v>8.2585278276481155E-2</v>
      </c>
      <c r="U56" s="3">
        <f t="shared" si="50"/>
        <v>2.1201413427561839E-2</v>
      </c>
      <c r="V56" s="3">
        <f t="shared" si="50"/>
        <v>-4.1825095057034217E-2</v>
      </c>
      <c r="W56" s="3">
        <f t="shared" si="50"/>
        <v>3.7171350861287401E-2</v>
      </c>
      <c r="X56" s="3">
        <f t="shared" si="50"/>
        <v>-7.7241379310344829E-3</v>
      </c>
      <c r="Y56" s="3">
        <f t="shared" si="50"/>
        <v>-0.25779851700332396</v>
      </c>
      <c r="Z56" s="45"/>
      <c r="AA56" s="45"/>
      <c r="AB56" s="45"/>
      <c r="AD56" s="3"/>
      <c r="AE56" s="3"/>
      <c r="AF56" s="3"/>
      <c r="AG56" s="3"/>
      <c r="AH56" s="3"/>
      <c r="AI56" s="3"/>
      <c r="AJ56" s="3"/>
      <c r="AK56" s="3"/>
      <c r="AL56" s="3"/>
      <c r="AM56" s="45"/>
      <c r="AN56" s="45"/>
      <c r="AO56" s="45"/>
    </row>
    <row r="57" spans="1:41" ht="14.4" customHeight="1" x14ac:dyDescent="0.3">
      <c r="A57" s="25" t="s">
        <v>137</v>
      </c>
      <c r="B57" s="37"/>
      <c r="C57" s="18"/>
      <c r="D57" s="8">
        <f t="shared" ref="D57:L57" si="51">SUM(D55,D53)</f>
        <v>114063</v>
      </c>
      <c r="E57" s="8">
        <f t="shared" si="51"/>
        <v>2971</v>
      </c>
      <c r="F57" s="8">
        <f t="shared" si="51"/>
        <v>117034</v>
      </c>
      <c r="G57" s="8">
        <f t="shared" si="51"/>
        <v>59245</v>
      </c>
      <c r="H57" s="8">
        <f t="shared" si="51"/>
        <v>22575</v>
      </c>
      <c r="I57" s="8">
        <f t="shared" si="51"/>
        <v>8412</v>
      </c>
      <c r="J57" s="8">
        <f t="shared" si="51"/>
        <v>90232</v>
      </c>
      <c r="K57" s="8">
        <f t="shared" si="51"/>
        <v>207266</v>
      </c>
      <c r="L57" s="8">
        <f t="shared" si="51"/>
        <v>2120755</v>
      </c>
      <c r="M57" s="44">
        <f>L57/L$68</f>
        <v>0.28688516828482641</v>
      </c>
      <c r="N57" s="44">
        <f>K57/L57</f>
        <v>9.7732175569549523E-2</v>
      </c>
      <c r="O57" s="44">
        <f>(L57-K57)/L57</f>
        <v>0.9022678244304505</v>
      </c>
      <c r="P57" s="29"/>
      <c r="Q57" s="8">
        <f t="shared" ref="Q57:Y57" si="52">SUM(Q55,Q53)</f>
        <v>125793</v>
      </c>
      <c r="R57" s="8">
        <f t="shared" si="52"/>
        <v>3034</v>
      </c>
      <c r="S57" s="8">
        <f t="shared" si="52"/>
        <v>128827</v>
      </c>
      <c r="T57" s="8">
        <f t="shared" si="52"/>
        <v>79235</v>
      </c>
      <c r="U57" s="8">
        <f t="shared" si="52"/>
        <v>25692</v>
      </c>
      <c r="V57" s="8">
        <f t="shared" si="52"/>
        <v>8631</v>
      </c>
      <c r="W57" s="8">
        <f t="shared" si="52"/>
        <v>113558</v>
      </c>
      <c r="X57" s="8">
        <f t="shared" si="52"/>
        <v>242385</v>
      </c>
      <c r="Y57" s="8">
        <f t="shared" si="52"/>
        <v>2416108</v>
      </c>
      <c r="Z57" s="44">
        <f>Y57/Y$68</f>
        <v>0.30775995541756229</v>
      </c>
      <c r="AA57" s="44">
        <f>X57/Y57</f>
        <v>0.10032043269588942</v>
      </c>
      <c r="AB57" s="44">
        <f>(Y57-X57)/Y57</f>
        <v>0.89967956730411058</v>
      </c>
      <c r="AD57" s="8">
        <f t="shared" ref="AD57:AL57" si="53">SUM(AD55,AD53)</f>
        <v>128595</v>
      </c>
      <c r="AE57" s="8">
        <f t="shared" si="53"/>
        <v>3279</v>
      </c>
      <c r="AF57" s="8">
        <f t="shared" si="53"/>
        <v>131874</v>
      </c>
      <c r="AG57" s="8">
        <f t="shared" si="53"/>
        <v>80548</v>
      </c>
      <c r="AH57" s="8">
        <f t="shared" si="53"/>
        <v>26383</v>
      </c>
      <c r="AI57" s="8">
        <f t="shared" si="53"/>
        <v>9354</v>
      </c>
      <c r="AJ57" s="8">
        <f t="shared" si="53"/>
        <v>116285</v>
      </c>
      <c r="AK57" s="8">
        <f t="shared" si="53"/>
        <v>248159</v>
      </c>
      <c r="AL57" s="8">
        <f t="shared" si="53"/>
        <v>2485763</v>
      </c>
      <c r="AM57" s="44">
        <f>AL57/AL$68</f>
        <v>0.31172123395191109</v>
      </c>
      <c r="AN57" s="44">
        <f>AK57/AL57</f>
        <v>9.9832123979639253E-2</v>
      </c>
      <c r="AO57" s="44">
        <f>(AL57-AK57)/AL57</f>
        <v>0.90016787602036075</v>
      </c>
    </row>
    <row r="58" spans="1:41" x14ac:dyDescent="0.3">
      <c r="A58" s="25"/>
      <c r="B58" s="37"/>
      <c r="C58" s="7"/>
      <c r="D58" s="3">
        <f t="shared" ref="D58:L58" si="54">(D57-Q57)/Q57</f>
        <v>-9.3248431947723642E-2</v>
      </c>
      <c r="E58" s="3">
        <f t="shared" si="54"/>
        <v>-2.0764667106130522E-2</v>
      </c>
      <c r="F58" s="3">
        <f t="shared" si="54"/>
        <v>-9.1541369433426223E-2</v>
      </c>
      <c r="G58" s="3">
        <f t="shared" si="54"/>
        <v>-0.25228749921120719</v>
      </c>
      <c r="H58" s="3">
        <f t="shared" si="54"/>
        <v>-0.1213218122372723</v>
      </c>
      <c r="I58" s="3">
        <f t="shared" si="54"/>
        <v>-2.5373653110879388E-2</v>
      </c>
      <c r="J58" s="3">
        <f t="shared" si="54"/>
        <v>-0.20541045104704203</v>
      </c>
      <c r="K58" s="3">
        <f t="shared" si="54"/>
        <v>-0.14488932896012541</v>
      </c>
      <c r="L58" s="3">
        <f t="shared" si="54"/>
        <v>-0.12224329376004715</v>
      </c>
      <c r="M58" s="45"/>
      <c r="N58" s="45"/>
      <c r="O58" s="45"/>
      <c r="Q58" s="3">
        <f t="shared" ref="Q58:Y58" si="55">(Q57-AD57)/AD57</f>
        <v>-2.178933862125277E-2</v>
      </c>
      <c r="R58" s="3">
        <f t="shared" si="55"/>
        <v>-7.4717901799329065E-2</v>
      </c>
      <c r="S58" s="3">
        <f t="shared" si="55"/>
        <v>-2.3105388476879447E-2</v>
      </c>
      <c r="T58" s="3">
        <f t="shared" si="55"/>
        <v>-1.630083925112976E-2</v>
      </c>
      <c r="U58" s="3">
        <f t="shared" si="55"/>
        <v>-2.6191107910396846E-2</v>
      </c>
      <c r="V58" s="3">
        <f t="shared" si="55"/>
        <v>-7.7293136626042341E-2</v>
      </c>
      <c r="W58" s="3">
        <f t="shared" si="55"/>
        <v>-2.3451003998796061E-2</v>
      </c>
      <c r="X58" s="3">
        <f t="shared" si="55"/>
        <v>-2.3267340696891913E-2</v>
      </c>
      <c r="Y58" s="3">
        <f t="shared" si="55"/>
        <v>-2.8021577278284374E-2</v>
      </c>
      <c r="Z58" s="45"/>
      <c r="AA58" s="45"/>
      <c r="AB58" s="45"/>
      <c r="AD58" s="3"/>
      <c r="AE58" s="3"/>
      <c r="AF58" s="3"/>
      <c r="AG58" s="3"/>
      <c r="AH58" s="3"/>
      <c r="AI58" s="3"/>
      <c r="AJ58" s="3"/>
      <c r="AK58" s="3"/>
      <c r="AL58" s="3"/>
      <c r="AM58" s="45"/>
      <c r="AN58" s="45"/>
      <c r="AO58" s="45"/>
    </row>
    <row r="59" spans="1:41" x14ac:dyDescent="0.3">
      <c r="A59" s="25" t="s">
        <v>12</v>
      </c>
      <c r="B59" s="37"/>
      <c r="C59" s="18" t="s">
        <v>0</v>
      </c>
      <c r="D59" s="63">
        <v>90915</v>
      </c>
      <c r="E59" s="63">
        <v>599</v>
      </c>
      <c r="F59" s="8">
        <f>SUM(D59:E59)</f>
        <v>91514</v>
      </c>
      <c r="G59" s="20">
        <v>83101</v>
      </c>
      <c r="H59" s="20">
        <v>28587</v>
      </c>
      <c r="I59" s="20">
        <v>2006</v>
      </c>
      <c r="J59" s="8">
        <f>SUM(G59:I59)</f>
        <v>113694</v>
      </c>
      <c r="K59" s="8">
        <f>SUM(F59,J59)</f>
        <v>205208</v>
      </c>
      <c r="L59" s="63">
        <v>3592377</v>
      </c>
      <c r="M59" s="44">
        <f>L59/L$68</f>
        <v>0.48595885907968617</v>
      </c>
      <c r="N59" s="44">
        <f>K59/L59</f>
        <v>5.7123180557051782E-2</v>
      </c>
      <c r="O59" s="44">
        <f>(L59-K59)/L59</f>
        <v>0.94287681944294821</v>
      </c>
      <c r="Q59" s="63">
        <v>82475</v>
      </c>
      <c r="R59" s="63">
        <v>713</v>
      </c>
      <c r="S59" s="8">
        <f>SUM(Q59:R59)</f>
        <v>83188</v>
      </c>
      <c r="T59" s="63">
        <v>41802</v>
      </c>
      <c r="U59" s="63">
        <v>16978</v>
      </c>
      <c r="V59" s="74">
        <v>2605</v>
      </c>
      <c r="W59" s="8">
        <f>SUM(T59:V59)</f>
        <v>61385</v>
      </c>
      <c r="X59" s="8">
        <f>SUM(S59,W59)</f>
        <v>144573</v>
      </c>
      <c r="Y59" s="63">
        <v>3694815</v>
      </c>
      <c r="Z59" s="44">
        <f>Y59/Y$68</f>
        <v>0.47063959875806066</v>
      </c>
      <c r="AA59" s="44">
        <f>X59/Y59</f>
        <v>3.9128616723706058E-2</v>
      </c>
      <c r="AB59" s="44">
        <f>(Y59-X59)/Y59</f>
        <v>0.96087138327629396</v>
      </c>
      <c r="AD59" s="63">
        <v>89047</v>
      </c>
      <c r="AE59" s="63">
        <v>785</v>
      </c>
      <c r="AF59" s="8">
        <f>SUM(AD59:AE59)</f>
        <v>89832</v>
      </c>
      <c r="AG59" s="63">
        <v>42997</v>
      </c>
      <c r="AH59" s="63">
        <v>16868</v>
      </c>
      <c r="AI59" s="63">
        <v>2866</v>
      </c>
      <c r="AJ59" s="8">
        <f>SUM(AG59:AI59)</f>
        <v>62731</v>
      </c>
      <c r="AK59" s="8">
        <f>SUM(AF59,AJ59)</f>
        <v>152563</v>
      </c>
      <c r="AL59" s="63">
        <v>3724536</v>
      </c>
      <c r="AM59" s="44">
        <f>AL59/AL$68</f>
        <v>0.46706663419574401</v>
      </c>
      <c r="AN59" s="44">
        <f>AK59/AL59</f>
        <v>4.0961612399504257E-2</v>
      </c>
      <c r="AO59" s="44">
        <f>(AL59-AK59)/AL59</f>
        <v>0.95903838760049576</v>
      </c>
    </row>
    <row r="60" spans="1:41" x14ac:dyDescent="0.3">
      <c r="A60" s="25"/>
      <c r="B60" s="37"/>
      <c r="C60" s="7" t="s">
        <v>151</v>
      </c>
      <c r="D60" s="3">
        <f t="shared" ref="D60:L60" si="56">(D59-Q59)/Q59</f>
        <v>0.1023340406183692</v>
      </c>
      <c r="E60" s="3">
        <f t="shared" si="56"/>
        <v>-0.15988779803646563</v>
      </c>
      <c r="F60" s="3">
        <f t="shared" si="56"/>
        <v>0.10008655094484782</v>
      </c>
      <c r="G60" s="3">
        <f t="shared" si="56"/>
        <v>0.98796708291469304</v>
      </c>
      <c r="H60" s="3">
        <f t="shared" si="56"/>
        <v>0.68376722817764168</v>
      </c>
      <c r="I60" s="3">
        <f t="shared" si="56"/>
        <v>-0.22994241842610363</v>
      </c>
      <c r="J60" s="3">
        <f t="shared" si="56"/>
        <v>0.85214628981021423</v>
      </c>
      <c r="K60" s="3">
        <f t="shared" si="56"/>
        <v>0.41940749655883186</v>
      </c>
      <c r="L60" s="3">
        <f t="shared" si="56"/>
        <v>-2.7724798129270343E-2</v>
      </c>
      <c r="M60" s="45"/>
      <c r="N60" s="45"/>
      <c r="O60" s="45"/>
      <c r="Q60" s="3">
        <f t="shared" ref="Q60:Y60" si="57">(Q59-AD59)/AD59</f>
        <v>-7.3803721630150365E-2</v>
      </c>
      <c r="R60" s="3">
        <f t="shared" si="57"/>
        <v>-9.171974522292993E-2</v>
      </c>
      <c r="S60" s="3">
        <f t="shared" si="57"/>
        <v>-7.3960281414195389E-2</v>
      </c>
      <c r="T60" s="3">
        <f t="shared" si="57"/>
        <v>-2.7792636695583413E-2</v>
      </c>
      <c r="U60" s="3">
        <f t="shared" si="57"/>
        <v>6.5212236186862702E-3</v>
      </c>
      <c r="V60" s="3">
        <f t="shared" si="57"/>
        <v>-9.1067690160502437E-2</v>
      </c>
      <c r="W60" s="3">
        <f t="shared" si="57"/>
        <v>-2.1456696051394046E-2</v>
      </c>
      <c r="X60" s="3">
        <f t="shared" si="57"/>
        <v>-5.2371807056756883E-2</v>
      </c>
      <c r="Y60" s="3">
        <f t="shared" si="57"/>
        <v>-7.9797859384363578E-3</v>
      </c>
      <c r="Z60" s="45"/>
      <c r="AA60" s="45"/>
      <c r="AB60" s="45"/>
      <c r="AD60" s="3"/>
      <c r="AE60" s="3"/>
      <c r="AF60" s="3"/>
      <c r="AG60" s="3"/>
      <c r="AH60" s="3"/>
      <c r="AI60" s="3"/>
      <c r="AJ60" s="3"/>
      <c r="AK60" s="3"/>
      <c r="AL60" s="3"/>
      <c r="AM60" s="45"/>
      <c r="AN60" s="45"/>
      <c r="AO60" s="45"/>
    </row>
    <row r="61" spans="1:41" x14ac:dyDescent="0.3">
      <c r="A61" s="25" t="s">
        <v>13</v>
      </c>
      <c r="B61" s="37"/>
      <c r="C61" s="18" t="s">
        <v>0</v>
      </c>
      <c r="D61" s="63">
        <v>25843</v>
      </c>
      <c r="E61" s="63">
        <v>649</v>
      </c>
      <c r="F61" s="8">
        <f>SUM(D61:E61)</f>
        <v>26492</v>
      </c>
      <c r="G61" s="63">
        <v>11730</v>
      </c>
      <c r="H61" s="63">
        <v>10645</v>
      </c>
      <c r="I61" s="74">
        <v>3090</v>
      </c>
      <c r="J61" s="8">
        <f>SUM(G61:I61)</f>
        <v>25465</v>
      </c>
      <c r="K61" s="8">
        <f>SUM(F61,J61)</f>
        <v>51957</v>
      </c>
      <c r="L61" s="63">
        <v>1538973</v>
      </c>
      <c r="M61" s="44">
        <f>L61/L$68</f>
        <v>0.20818459845234558</v>
      </c>
      <c r="N61" s="44">
        <f>K61/L61</f>
        <v>3.3760826213325379E-2</v>
      </c>
      <c r="O61" s="44">
        <f>(L61-K61)/L61</f>
        <v>0.96623917378667457</v>
      </c>
      <c r="Q61" s="63">
        <v>24117</v>
      </c>
      <c r="R61" s="63">
        <v>709</v>
      </c>
      <c r="S61" s="8">
        <f>SUM(Q61:R61)</f>
        <v>24826</v>
      </c>
      <c r="T61" s="63">
        <v>12493</v>
      </c>
      <c r="U61" s="63">
        <v>11875</v>
      </c>
      <c r="V61" s="74">
        <v>2921</v>
      </c>
      <c r="W61" s="8">
        <f>SUM(T61:V61)</f>
        <v>27289</v>
      </c>
      <c r="X61" s="8">
        <f>SUM(S61,W61)</f>
        <v>52115</v>
      </c>
      <c r="Y61" s="63">
        <v>1591073</v>
      </c>
      <c r="Z61" s="44">
        <f>Y61/Y$68</f>
        <v>0.20266832258578138</v>
      </c>
      <c r="AA61" s="44">
        <f>X61/Y61</f>
        <v>3.2754625337743773E-2</v>
      </c>
      <c r="AB61" s="44">
        <f>(Y61-X61)/Y61</f>
        <v>0.96724537466225624</v>
      </c>
      <c r="AD61" s="63">
        <v>23949</v>
      </c>
      <c r="AE61" s="63">
        <v>740</v>
      </c>
      <c r="AF61" s="8">
        <f>SUM(AD61:AE61)</f>
        <v>24689</v>
      </c>
      <c r="AG61" s="63">
        <v>12797</v>
      </c>
      <c r="AH61" s="63">
        <v>11897</v>
      </c>
      <c r="AI61" s="63">
        <v>3024</v>
      </c>
      <c r="AJ61" s="8">
        <f>SUM(AG61:AI61)</f>
        <v>27718</v>
      </c>
      <c r="AK61" s="8">
        <f>SUM(AF61,AJ61)</f>
        <v>52407</v>
      </c>
      <c r="AL61" s="63">
        <v>1597865</v>
      </c>
      <c r="AM61" s="44">
        <f>AL61/AL$68</f>
        <v>0.20037648379534589</v>
      </c>
      <c r="AN61" s="44">
        <f>AK61/AL61</f>
        <v>3.2798140018086633E-2</v>
      </c>
      <c r="AO61" s="44">
        <f>(AL61-AK61)/AL61</f>
        <v>0.96720185998191333</v>
      </c>
    </row>
    <row r="62" spans="1:41" x14ac:dyDescent="0.3">
      <c r="A62" s="25"/>
      <c r="B62" s="37"/>
      <c r="C62" s="7" t="s">
        <v>151</v>
      </c>
      <c r="D62" s="3">
        <f t="shared" ref="D62:L62" si="58">(D61-Q61)/Q61</f>
        <v>7.1567773769540155E-2</v>
      </c>
      <c r="E62" s="3">
        <f t="shared" si="58"/>
        <v>-8.4626234132581094E-2</v>
      </c>
      <c r="F62" s="3">
        <f t="shared" si="58"/>
        <v>6.7107065173608316E-2</v>
      </c>
      <c r="G62" s="3">
        <f t="shared" si="58"/>
        <v>-6.1074201552869606E-2</v>
      </c>
      <c r="H62" s="3">
        <f t="shared" si="58"/>
        <v>-0.10357894736842105</v>
      </c>
      <c r="I62" s="3">
        <f t="shared" si="58"/>
        <v>5.7856898322492301E-2</v>
      </c>
      <c r="J62" s="3">
        <f t="shared" si="58"/>
        <v>-6.6840118729158265E-2</v>
      </c>
      <c r="K62" s="3">
        <f t="shared" si="58"/>
        <v>-3.0317566919313057E-3</v>
      </c>
      <c r="L62" s="3">
        <f t="shared" si="58"/>
        <v>-3.2745197737627373E-2</v>
      </c>
      <c r="M62" s="45"/>
      <c r="N62" s="45"/>
      <c r="O62" s="45"/>
      <c r="Q62" s="3">
        <f t="shared" ref="Q62:Y62" si="59">(Q61-AD61)/AD61</f>
        <v>7.0149066766879622E-3</v>
      </c>
      <c r="R62" s="3">
        <f t="shared" si="59"/>
        <v>-4.1891891891891894E-2</v>
      </c>
      <c r="S62" s="3">
        <f t="shared" si="59"/>
        <v>5.5490299323585407E-3</v>
      </c>
      <c r="T62" s="3">
        <f t="shared" si="59"/>
        <v>-2.3755567711182309E-2</v>
      </c>
      <c r="U62" s="3">
        <f t="shared" si="59"/>
        <v>-1.8492056821047323E-3</v>
      </c>
      <c r="V62" s="3">
        <f t="shared" si="59"/>
        <v>-3.4060846560846562E-2</v>
      </c>
      <c r="W62" s="3">
        <f t="shared" si="59"/>
        <v>-1.5477307165019121E-2</v>
      </c>
      <c r="X62" s="3">
        <f t="shared" si="59"/>
        <v>-5.5717747629133512E-3</v>
      </c>
      <c r="Y62" s="3">
        <f t="shared" si="59"/>
        <v>-4.2506719904372393E-3</v>
      </c>
      <c r="Z62" s="45"/>
      <c r="AA62" s="45"/>
      <c r="AB62" s="45"/>
      <c r="AD62" s="3"/>
      <c r="AE62" s="3"/>
      <c r="AF62" s="3"/>
      <c r="AG62" s="3"/>
      <c r="AH62" s="3"/>
      <c r="AI62" s="3"/>
      <c r="AJ62" s="3"/>
      <c r="AK62" s="3"/>
      <c r="AL62" s="3"/>
      <c r="AM62" s="45"/>
      <c r="AN62" s="45"/>
      <c r="AO62" s="45"/>
    </row>
    <row r="63" spans="1:41" x14ac:dyDescent="0.3">
      <c r="A63" s="25" t="s">
        <v>14</v>
      </c>
      <c r="B63" s="37"/>
      <c r="C63" s="18" t="s">
        <v>0</v>
      </c>
      <c r="D63" s="63">
        <v>7615</v>
      </c>
      <c r="E63" s="63">
        <v>337</v>
      </c>
      <c r="F63" s="8">
        <f>SUM(D63:E63)</f>
        <v>7952</v>
      </c>
      <c r="G63" s="63">
        <v>2549</v>
      </c>
      <c r="H63" s="63">
        <v>1734</v>
      </c>
      <c r="I63" s="74">
        <v>1961</v>
      </c>
      <c r="J63" s="8">
        <f>SUM(G63:I63)</f>
        <v>6244</v>
      </c>
      <c r="K63" s="8">
        <f>SUM(F63,J63)</f>
        <v>14196</v>
      </c>
      <c r="L63" s="63">
        <v>140243</v>
      </c>
      <c r="M63" s="44">
        <f>L63/L$68</f>
        <v>1.897137418314181E-2</v>
      </c>
      <c r="N63" s="44">
        <f>K63/L63</f>
        <v>0.10122430353030097</v>
      </c>
      <c r="O63" s="44">
        <f>(L63-K63)/L63</f>
        <v>0.89877569646969901</v>
      </c>
      <c r="Q63" s="63">
        <v>8830</v>
      </c>
      <c r="R63" s="63">
        <v>431</v>
      </c>
      <c r="S63" s="8">
        <f>SUM(Q63:R63)</f>
        <v>9261</v>
      </c>
      <c r="T63" s="63">
        <v>2959</v>
      </c>
      <c r="U63" s="63">
        <v>2240</v>
      </c>
      <c r="V63" s="74">
        <v>2493</v>
      </c>
      <c r="W63" s="8">
        <f>SUM(T63:V63)</f>
        <v>7692</v>
      </c>
      <c r="X63" s="8">
        <f>SUM(S63,W63)</f>
        <v>16953</v>
      </c>
      <c r="Y63" s="63">
        <v>148629</v>
      </c>
      <c r="Z63" s="44">
        <f>Y63/Y$68</f>
        <v>1.8932123238595652E-2</v>
      </c>
      <c r="AA63" s="44">
        <f>X63/Y63</f>
        <v>0.1140625315382597</v>
      </c>
      <c r="AB63" s="44">
        <f>(Y63-X63)/Y63</f>
        <v>0.88593746846174026</v>
      </c>
      <c r="AD63" s="63">
        <v>7363</v>
      </c>
      <c r="AE63" s="63">
        <v>352</v>
      </c>
      <c r="AF63" s="8">
        <f>SUM(AD63:AE63)</f>
        <v>7715</v>
      </c>
      <c r="AG63" s="63">
        <v>2573</v>
      </c>
      <c r="AH63" s="63">
        <v>1729</v>
      </c>
      <c r="AI63" s="63">
        <v>1986</v>
      </c>
      <c r="AJ63" s="8">
        <f>SUM(AG63:AI63)</f>
        <v>6288</v>
      </c>
      <c r="AK63" s="8">
        <f>SUM(AF63,AJ63)</f>
        <v>14003</v>
      </c>
      <c r="AL63" s="63">
        <v>166150</v>
      </c>
      <c r="AM63" s="44">
        <f>AL63/AL$68</f>
        <v>2.0835648056999008E-2</v>
      </c>
      <c r="AN63" s="44">
        <f>AK63/AL63</f>
        <v>8.4279265723743599E-2</v>
      </c>
      <c r="AO63" s="44">
        <f>(AL63-AK63)/AL63</f>
        <v>0.91572073427625644</v>
      </c>
    </row>
    <row r="64" spans="1:41" x14ac:dyDescent="0.3">
      <c r="A64" s="25"/>
      <c r="B64" s="37"/>
      <c r="C64" s="7" t="s">
        <v>151</v>
      </c>
      <c r="D64" s="3">
        <f t="shared" ref="D64:L64" si="60">(D63-Q63)/Q63</f>
        <v>-0.13759909399773498</v>
      </c>
      <c r="E64" s="3">
        <f t="shared" si="60"/>
        <v>-0.21809744779582366</v>
      </c>
      <c r="F64" s="3">
        <f t="shared" si="60"/>
        <v>-0.14134542705971279</v>
      </c>
      <c r="G64" s="3">
        <f t="shared" si="60"/>
        <v>-0.13856032443393038</v>
      </c>
      <c r="H64" s="3">
        <f t="shared" si="60"/>
        <v>-0.22589285714285715</v>
      </c>
      <c r="I64" s="3">
        <f t="shared" si="60"/>
        <v>-0.2133975130365022</v>
      </c>
      <c r="J64" s="3">
        <f t="shared" si="60"/>
        <v>-0.18824752990119606</v>
      </c>
      <c r="K64" s="3">
        <f t="shared" si="60"/>
        <v>-0.16262608387895947</v>
      </c>
      <c r="L64" s="3">
        <f t="shared" si="60"/>
        <v>-5.6422367101978753E-2</v>
      </c>
      <c r="M64" s="45"/>
      <c r="N64" s="45"/>
      <c r="O64" s="45"/>
      <c r="Q64" s="3">
        <f t="shared" ref="Q64:Y64" si="61">(Q63-AD63)/AD63</f>
        <v>0.19923944044547059</v>
      </c>
      <c r="R64" s="3">
        <f t="shared" si="61"/>
        <v>0.22443181818181818</v>
      </c>
      <c r="S64" s="3">
        <f t="shared" si="61"/>
        <v>0.20038885288399222</v>
      </c>
      <c r="T64" s="3">
        <f t="shared" si="61"/>
        <v>0.15001943256898562</v>
      </c>
      <c r="U64" s="3">
        <f t="shared" si="61"/>
        <v>0.29554655870445345</v>
      </c>
      <c r="V64" s="3">
        <f t="shared" si="61"/>
        <v>0.25528700906344409</v>
      </c>
      <c r="W64" s="3">
        <f t="shared" si="61"/>
        <v>0.22328244274809161</v>
      </c>
      <c r="X64" s="3">
        <f t="shared" si="61"/>
        <v>0.2106691423266443</v>
      </c>
      <c r="Y64" s="3">
        <f t="shared" si="61"/>
        <v>-0.10545290400240746</v>
      </c>
      <c r="Z64" s="45"/>
      <c r="AA64" s="45"/>
      <c r="AB64" s="45"/>
      <c r="AD64" s="3"/>
      <c r="AE64" s="3"/>
      <c r="AF64" s="3"/>
      <c r="AG64" s="3"/>
      <c r="AH64" s="3"/>
      <c r="AI64" s="3"/>
      <c r="AJ64" s="3"/>
      <c r="AK64" s="3"/>
      <c r="AL64" s="3"/>
      <c r="AM64" s="45"/>
      <c r="AN64" s="45"/>
      <c r="AO64" s="45"/>
    </row>
    <row r="65" spans="1:41" ht="14.4" customHeight="1" x14ac:dyDescent="0.3">
      <c r="A65" s="25" t="s">
        <v>140</v>
      </c>
      <c r="B65" s="37"/>
      <c r="C65" s="18"/>
      <c r="D65" s="8">
        <f t="shared" ref="D65:L65" si="62">SUM(D63,D61,D59)</f>
        <v>124373</v>
      </c>
      <c r="E65" s="8">
        <f t="shared" si="62"/>
        <v>1585</v>
      </c>
      <c r="F65" s="8">
        <f t="shared" si="62"/>
        <v>125958</v>
      </c>
      <c r="G65" s="8">
        <f t="shared" si="62"/>
        <v>97380</v>
      </c>
      <c r="H65" s="8">
        <f t="shared" si="62"/>
        <v>40966</v>
      </c>
      <c r="I65" s="8">
        <f t="shared" si="62"/>
        <v>7057</v>
      </c>
      <c r="J65" s="8">
        <f t="shared" si="62"/>
        <v>145403</v>
      </c>
      <c r="K65" s="8">
        <f t="shared" si="62"/>
        <v>271361</v>
      </c>
      <c r="L65" s="8">
        <f t="shared" si="62"/>
        <v>5271593</v>
      </c>
      <c r="M65" s="44">
        <f>L65/L$68</f>
        <v>0.71311483171517354</v>
      </c>
      <c r="N65" s="44">
        <f>K65/L65</f>
        <v>5.1476090813535873E-2</v>
      </c>
      <c r="O65" s="44">
        <f>(L65-K65)/L65</f>
        <v>0.94852390918646412</v>
      </c>
      <c r="Q65" s="8">
        <f t="shared" ref="Q65:Y65" si="63">SUM(Q63,Q61,Q59)</f>
        <v>115422</v>
      </c>
      <c r="R65" s="8">
        <f t="shared" si="63"/>
        <v>1853</v>
      </c>
      <c r="S65" s="8">
        <f t="shared" si="63"/>
        <v>117275</v>
      </c>
      <c r="T65" s="8">
        <f t="shared" si="63"/>
        <v>57254</v>
      </c>
      <c r="U65" s="8">
        <f t="shared" si="63"/>
        <v>31093</v>
      </c>
      <c r="V65" s="8">
        <f t="shared" si="63"/>
        <v>8019</v>
      </c>
      <c r="W65" s="8">
        <f t="shared" si="63"/>
        <v>96366</v>
      </c>
      <c r="X65" s="8">
        <f t="shared" si="63"/>
        <v>213641</v>
      </c>
      <c r="Y65" s="8">
        <f t="shared" si="63"/>
        <v>5434517</v>
      </c>
      <c r="Z65" s="44">
        <f>Y65/Y$68</f>
        <v>0.69224004458243771</v>
      </c>
      <c r="AA65" s="44">
        <f>X65/Y65</f>
        <v>3.9311865249478474E-2</v>
      </c>
      <c r="AB65" s="44">
        <f>(Y65-X65)/Y65</f>
        <v>0.96068813475052151</v>
      </c>
      <c r="AD65" s="8">
        <f t="shared" ref="AD65:AL65" si="64">SUM(AD63,AD61,AD59)</f>
        <v>120359</v>
      </c>
      <c r="AE65" s="8">
        <f t="shared" si="64"/>
        <v>1877</v>
      </c>
      <c r="AF65" s="8">
        <f t="shared" si="64"/>
        <v>122236</v>
      </c>
      <c r="AG65" s="8">
        <f t="shared" si="64"/>
        <v>58367</v>
      </c>
      <c r="AH65" s="8">
        <f t="shared" si="64"/>
        <v>30494</v>
      </c>
      <c r="AI65" s="8">
        <f t="shared" si="64"/>
        <v>7876</v>
      </c>
      <c r="AJ65" s="8">
        <f t="shared" si="64"/>
        <v>96737</v>
      </c>
      <c r="AK65" s="8">
        <f t="shared" si="64"/>
        <v>218973</v>
      </c>
      <c r="AL65" s="8">
        <f t="shared" si="64"/>
        <v>5488551</v>
      </c>
      <c r="AM65" s="44">
        <f>AL65/AL$68</f>
        <v>0.68827876604808891</v>
      </c>
      <c r="AN65" s="44">
        <f>AK65/AL65</f>
        <v>3.989632236267824E-2</v>
      </c>
      <c r="AO65" s="44">
        <f>(AL65-AK65)/AL65</f>
        <v>0.96010367763732174</v>
      </c>
    </row>
    <row r="66" spans="1:41" x14ac:dyDescent="0.3">
      <c r="A66" s="25"/>
      <c r="B66" s="37"/>
      <c r="C66" s="7"/>
      <c r="D66" s="3">
        <f t="shared" ref="D66:L66" si="65">(D65-Q65)/Q65</f>
        <v>7.7550207066243868E-2</v>
      </c>
      <c r="E66" s="3">
        <f t="shared" si="65"/>
        <v>-0.14463032919589855</v>
      </c>
      <c r="F66" s="3">
        <f t="shared" si="65"/>
        <v>7.40396503943722E-2</v>
      </c>
      <c r="G66" s="3">
        <f t="shared" si="65"/>
        <v>0.7008418625772872</v>
      </c>
      <c r="H66" s="3">
        <f t="shared" si="65"/>
        <v>0.31753127713633295</v>
      </c>
      <c r="I66" s="3">
        <f t="shared" si="65"/>
        <v>-0.11996508292804589</v>
      </c>
      <c r="J66" s="3">
        <f t="shared" si="65"/>
        <v>0.50886204677998459</v>
      </c>
      <c r="K66" s="3">
        <f t="shared" si="65"/>
        <v>0.27017286007835573</v>
      </c>
      <c r="L66" s="3">
        <f t="shared" si="65"/>
        <v>-2.9979481157203114E-2</v>
      </c>
      <c r="M66" s="45"/>
      <c r="N66" s="45"/>
      <c r="O66" s="45"/>
      <c r="Q66" s="3">
        <f t="shared" ref="Q66:Y66" si="66">(Q65-AD65)/AD65</f>
        <v>-4.1018951636354571E-2</v>
      </c>
      <c r="R66" s="3">
        <f t="shared" si="66"/>
        <v>-1.2786361214704315E-2</v>
      </c>
      <c r="S66" s="3">
        <f t="shared" si="66"/>
        <v>-4.0585424915736773E-2</v>
      </c>
      <c r="T66" s="3">
        <f t="shared" si="66"/>
        <v>-1.9068994466051023E-2</v>
      </c>
      <c r="U66" s="3">
        <f t="shared" si="66"/>
        <v>1.9643208500032792E-2</v>
      </c>
      <c r="V66" s="3">
        <f t="shared" si="66"/>
        <v>1.8156424581005588E-2</v>
      </c>
      <c r="W66" s="3">
        <f t="shared" si="66"/>
        <v>-3.8351406390522758E-3</v>
      </c>
      <c r="X66" s="3">
        <f t="shared" si="66"/>
        <v>-2.4350034022459392E-2</v>
      </c>
      <c r="Y66" s="3">
        <f t="shared" si="66"/>
        <v>-9.8448570487912022E-3</v>
      </c>
      <c r="Z66" s="45"/>
      <c r="AA66" s="45"/>
      <c r="AB66" s="45"/>
      <c r="AD66" s="3"/>
      <c r="AE66" s="3"/>
      <c r="AF66" s="3"/>
      <c r="AG66" s="3"/>
      <c r="AH66" s="3"/>
      <c r="AI66" s="3"/>
      <c r="AJ66" s="3"/>
      <c r="AK66" s="3"/>
      <c r="AL66" s="3"/>
      <c r="AM66" s="45"/>
      <c r="AN66" s="45"/>
      <c r="AO66" s="45"/>
    </row>
    <row r="67" spans="1:41" x14ac:dyDescent="0.3">
      <c r="A67" s="25"/>
      <c r="B67" s="37">
        <f>F65/F21</f>
        <v>0.64627651386879292</v>
      </c>
      <c r="C67" s="7" t="s">
        <v>149</v>
      </c>
      <c r="D67" s="3">
        <f>F65/F$21</f>
        <v>0.64627651386879292</v>
      </c>
      <c r="E67" s="3"/>
      <c r="F67" s="3"/>
      <c r="G67" s="3"/>
      <c r="H67" s="3"/>
      <c r="I67" s="3"/>
      <c r="J67" s="3"/>
      <c r="K67" s="3"/>
      <c r="L67" s="3"/>
      <c r="M67" s="45"/>
      <c r="N67" s="45"/>
      <c r="O67" s="45"/>
      <c r="Q67" s="3"/>
      <c r="R67" s="3"/>
      <c r="S67" s="3"/>
      <c r="T67" s="3"/>
      <c r="U67" s="3"/>
      <c r="V67" s="3"/>
      <c r="W67" s="3"/>
      <c r="X67" s="3"/>
      <c r="Y67" s="3"/>
      <c r="Z67" s="45"/>
      <c r="AA67" s="45"/>
      <c r="AB67" s="45"/>
      <c r="AD67" s="3"/>
      <c r="AE67" s="3"/>
      <c r="AF67" s="3"/>
      <c r="AG67" s="3"/>
      <c r="AH67" s="3"/>
      <c r="AI67" s="3"/>
      <c r="AJ67" s="3"/>
      <c r="AK67" s="3"/>
      <c r="AL67" s="3"/>
      <c r="AM67" s="45"/>
      <c r="AN67" s="45"/>
      <c r="AO67" s="45"/>
    </row>
    <row r="68" spans="1:41" x14ac:dyDescent="0.3">
      <c r="A68" s="32" t="s">
        <v>141</v>
      </c>
      <c r="B68" s="37"/>
      <c r="C68" s="7" t="s">
        <v>0</v>
      </c>
      <c r="D68" s="8">
        <f>SUM(D65,D57)</f>
        <v>238436</v>
      </c>
      <c r="E68" s="8">
        <f>SUM(E65,E57)</f>
        <v>4556</v>
      </c>
      <c r="F68" s="8">
        <f>SUM(D68:E68)</f>
        <v>242992</v>
      </c>
      <c r="G68" s="8">
        <f>SUM(G65,G57)</f>
        <v>156625</v>
      </c>
      <c r="H68" s="8">
        <f>SUM(H65,H57)</f>
        <v>63541</v>
      </c>
      <c r="I68" s="8">
        <f>SUM(I65,I57)</f>
        <v>15469</v>
      </c>
      <c r="J68" s="8">
        <f>SUM(G68:I68)</f>
        <v>235635</v>
      </c>
      <c r="K68" s="8">
        <f>SUM(F68,J68)</f>
        <v>478627</v>
      </c>
      <c r="L68" s="8">
        <f>SUM(L65,L57)</f>
        <v>7392348</v>
      </c>
      <c r="M68" s="44">
        <f>L68/L$68</f>
        <v>1</v>
      </c>
      <c r="N68" s="44">
        <f>K68/L68</f>
        <v>6.4746275472962037E-2</v>
      </c>
      <c r="O68" s="44">
        <f>(L68-K68)/L68</f>
        <v>0.93525372452703792</v>
      </c>
      <c r="Q68" s="8">
        <f>SUM(Q65,Q57)</f>
        <v>241215</v>
      </c>
      <c r="R68" s="8">
        <f>SUM(R65,R57)</f>
        <v>4887</v>
      </c>
      <c r="S68" s="8">
        <f>SUM(Q68:R68)</f>
        <v>246102</v>
      </c>
      <c r="T68" s="8">
        <f>SUM(T65,T57)</f>
        <v>136489</v>
      </c>
      <c r="U68" s="8">
        <f>SUM(U65,U57)</f>
        <v>56785</v>
      </c>
      <c r="V68" s="8">
        <f>SUM(V65,V57)</f>
        <v>16650</v>
      </c>
      <c r="W68" s="8">
        <f>SUM(T68:V68)</f>
        <v>209924</v>
      </c>
      <c r="X68" s="8">
        <f>SUM(S68,W68)</f>
        <v>456026</v>
      </c>
      <c r="Y68" s="8">
        <f>SUM(Y65,Y57)</f>
        <v>7850625</v>
      </c>
      <c r="Z68" s="44">
        <f>Y68/Y$68</f>
        <v>1</v>
      </c>
      <c r="AA68" s="44">
        <f>X68/Y68</f>
        <v>5.8087859246875248E-2</v>
      </c>
      <c r="AB68" s="44">
        <f>(Y68-X68)/Y68</f>
        <v>0.94191214075312479</v>
      </c>
      <c r="AD68" s="8">
        <f>SUM(AD65,AD57)</f>
        <v>248954</v>
      </c>
      <c r="AE68" s="8">
        <f>SUM(AE65,AE57)</f>
        <v>5156</v>
      </c>
      <c r="AF68" s="8">
        <f>SUM(AD68:AE68)</f>
        <v>254110</v>
      </c>
      <c r="AG68" s="8">
        <f>SUM(AG65,AG57)</f>
        <v>138915</v>
      </c>
      <c r="AH68" s="8">
        <f>SUM(AH65,AH57)</f>
        <v>56877</v>
      </c>
      <c r="AI68" s="8">
        <f>SUM(AI65,AI57)</f>
        <v>17230</v>
      </c>
      <c r="AJ68" s="8">
        <f>SUM(AG68:AI68)</f>
        <v>213022</v>
      </c>
      <c r="AK68" s="8">
        <f>SUM(AF68,AJ68)</f>
        <v>467132</v>
      </c>
      <c r="AL68" s="8">
        <f>SUM(AL57,AL65)</f>
        <v>7974314</v>
      </c>
      <c r="AM68" s="44">
        <f>AL68/AL$68</f>
        <v>1</v>
      </c>
      <c r="AN68" s="44">
        <f>AK68/AL68</f>
        <v>5.8579584400614275E-2</v>
      </c>
      <c r="AO68" s="44">
        <f>(AL68-AK68)/AL68</f>
        <v>0.94142041559938572</v>
      </c>
    </row>
    <row r="69" spans="1:41" x14ac:dyDescent="0.3">
      <c r="A69" s="32"/>
      <c r="B69" s="37"/>
      <c r="C69" s="7" t="s">
        <v>152</v>
      </c>
      <c r="D69" s="3">
        <f t="shared" ref="D69:L69" si="67">(D68-Q68)/Q68</f>
        <v>-1.152084240200651E-2</v>
      </c>
      <c r="E69" s="3">
        <f t="shared" si="67"/>
        <v>-6.7730714139553921E-2</v>
      </c>
      <c r="F69" s="3">
        <f t="shared" si="67"/>
        <v>-1.2637036675849851E-2</v>
      </c>
      <c r="G69" s="3">
        <f t="shared" si="67"/>
        <v>0.14752837224977838</v>
      </c>
      <c r="H69" s="3">
        <f t="shared" si="67"/>
        <v>0.11897508144756538</v>
      </c>
      <c r="I69" s="3">
        <f t="shared" si="67"/>
        <v>-7.0930930930930933E-2</v>
      </c>
      <c r="J69" s="3">
        <f t="shared" si="67"/>
        <v>0.12247765858120081</v>
      </c>
      <c r="K69" s="3">
        <f t="shared" si="67"/>
        <v>4.956077065781337E-2</v>
      </c>
      <c r="L69" s="3">
        <f t="shared" si="67"/>
        <v>-5.8374588010508717E-2</v>
      </c>
      <c r="M69" s="11"/>
      <c r="N69" s="11"/>
      <c r="O69" s="11"/>
      <c r="Q69" s="3">
        <f t="shared" ref="Q69:Y69" si="68">(Q68-AD68)/AD68</f>
        <v>-3.1086064092161605E-2</v>
      </c>
      <c r="R69" s="3">
        <f t="shared" si="68"/>
        <v>-5.2172226532195498E-2</v>
      </c>
      <c r="S69" s="3">
        <f t="shared" si="68"/>
        <v>-3.1513911298256661E-2</v>
      </c>
      <c r="T69" s="3">
        <f t="shared" si="68"/>
        <v>-1.7463916783644676E-2</v>
      </c>
      <c r="U69" s="3">
        <f t="shared" si="68"/>
        <v>-1.6175255375635142E-3</v>
      </c>
      <c r="V69" s="3">
        <f t="shared" si="68"/>
        <v>-3.3662217063261751E-2</v>
      </c>
      <c r="W69" s="3">
        <f t="shared" si="68"/>
        <v>-1.4543098834862126E-2</v>
      </c>
      <c r="X69" s="3">
        <f t="shared" si="68"/>
        <v>-2.3774864492263428E-2</v>
      </c>
      <c r="Y69" s="3">
        <f t="shared" si="68"/>
        <v>-1.5510926707927478E-2</v>
      </c>
      <c r="Z69" s="11"/>
      <c r="AA69" s="11"/>
      <c r="AB69" s="11"/>
      <c r="AD69" s="3"/>
      <c r="AE69" s="3"/>
      <c r="AF69" s="3"/>
      <c r="AG69" s="3"/>
      <c r="AH69" s="3"/>
      <c r="AI69" s="3"/>
      <c r="AJ69" s="3"/>
      <c r="AK69" s="3"/>
      <c r="AL69" s="3"/>
      <c r="AM69" s="11"/>
      <c r="AN69" s="45"/>
      <c r="AO69" s="45"/>
    </row>
    <row r="70" spans="1:41" x14ac:dyDescent="0.3">
      <c r="A70" s="21"/>
      <c r="C70" s="7"/>
      <c r="D70" s="3"/>
      <c r="E70" s="3"/>
      <c r="F70" s="3"/>
      <c r="G70" s="3"/>
      <c r="H70" s="3"/>
      <c r="I70" s="3"/>
      <c r="J70" s="3"/>
      <c r="K70" s="11"/>
      <c r="L70" s="11"/>
      <c r="M70" s="11"/>
      <c r="N70" s="11"/>
      <c r="O70" s="11"/>
      <c r="Q70" s="3"/>
      <c r="R70" s="3"/>
      <c r="S70" s="3"/>
      <c r="T70" s="3"/>
      <c r="U70" s="3"/>
      <c r="V70" s="11"/>
      <c r="W70" s="11"/>
      <c r="X70" s="11"/>
      <c r="Y70" s="11"/>
      <c r="Z70" s="11"/>
      <c r="AA70" s="11"/>
      <c r="AB70" s="11"/>
      <c r="AD70" s="3"/>
      <c r="AE70" s="3"/>
      <c r="AF70" s="3"/>
      <c r="AG70" s="3"/>
      <c r="AH70" s="3"/>
      <c r="AI70" s="11"/>
      <c r="AJ70" s="11"/>
      <c r="AK70" s="11"/>
      <c r="AL70" s="11"/>
      <c r="AM70" s="11"/>
      <c r="AN70" s="11"/>
      <c r="AO70" s="11"/>
    </row>
    <row r="71" spans="1:41" x14ac:dyDescent="0.3">
      <c r="A71" s="32"/>
      <c r="B71" s="33"/>
      <c r="C71" s="7"/>
      <c r="D71" s="3"/>
      <c r="E71" s="3"/>
      <c r="F71" s="3"/>
      <c r="G71" s="3"/>
      <c r="H71" s="3"/>
      <c r="I71" s="3"/>
      <c r="J71" s="3"/>
      <c r="K71" s="11"/>
      <c r="L71" s="11"/>
      <c r="M71" s="11"/>
      <c r="N71" s="11"/>
      <c r="O71" s="11"/>
      <c r="Q71" s="3"/>
      <c r="R71" s="3"/>
      <c r="S71" s="3"/>
      <c r="T71" s="3"/>
      <c r="U71" s="3"/>
      <c r="V71" s="11"/>
      <c r="W71" s="11"/>
      <c r="X71" s="11"/>
      <c r="Y71" s="11"/>
      <c r="Z71" s="11"/>
      <c r="AA71" s="11"/>
      <c r="AB71" s="11"/>
      <c r="AD71" s="3"/>
      <c r="AE71" s="3"/>
      <c r="AF71" s="3"/>
      <c r="AG71" s="3"/>
      <c r="AH71" s="3"/>
      <c r="AI71" s="11"/>
      <c r="AJ71" s="11"/>
      <c r="AK71" s="11"/>
      <c r="AL71" s="11"/>
      <c r="AM71" s="11"/>
      <c r="AN71" s="11"/>
      <c r="AO71" s="11"/>
    </row>
    <row r="72" spans="1:41" ht="14.4" customHeight="1" x14ac:dyDescent="0.3">
      <c r="A72" s="462" t="s">
        <v>153</v>
      </c>
      <c r="B72" s="462"/>
      <c r="C72" s="462"/>
      <c r="D72" s="25"/>
      <c r="E72" s="25"/>
      <c r="F72" s="25"/>
      <c r="G72" s="25"/>
      <c r="H72" s="25"/>
      <c r="I72" s="25"/>
      <c r="J72" s="25"/>
      <c r="K72" s="25"/>
      <c r="L72" s="32"/>
      <c r="M72" s="32"/>
      <c r="N72" s="32"/>
      <c r="O72" s="32"/>
      <c r="P72" s="25"/>
      <c r="Q72" s="25"/>
      <c r="R72" s="25"/>
      <c r="S72" s="25"/>
      <c r="T72" s="25"/>
      <c r="U72" s="25"/>
      <c r="V72" s="25"/>
      <c r="W72" s="25"/>
      <c r="X72" s="25"/>
      <c r="Y72" s="32"/>
      <c r="Z72" s="32"/>
      <c r="AA72" s="32"/>
      <c r="AB72" s="32"/>
      <c r="AC72" s="25"/>
      <c r="AD72" s="25"/>
      <c r="AE72" s="25"/>
      <c r="AF72" s="25"/>
      <c r="AG72" s="25"/>
      <c r="AH72" s="25"/>
      <c r="AI72" s="25"/>
      <c r="AJ72" s="25"/>
      <c r="AK72" s="25"/>
      <c r="AL72" s="32"/>
      <c r="AM72" s="32"/>
      <c r="AN72" s="32"/>
      <c r="AO72" s="32"/>
    </row>
    <row r="73" spans="1:41" x14ac:dyDescent="0.3">
      <c r="B73" s="37" t="s">
        <v>154</v>
      </c>
      <c r="K73" s="11"/>
      <c r="L73" s="11"/>
      <c r="M73" s="11"/>
      <c r="N73" s="11"/>
      <c r="O73" s="11"/>
      <c r="Q73" s="3"/>
      <c r="R73" s="3"/>
      <c r="S73" s="3"/>
      <c r="T73" s="3"/>
      <c r="U73" s="3"/>
      <c r="V73" s="11"/>
      <c r="W73" s="11"/>
      <c r="X73" s="11"/>
      <c r="Y73" s="11"/>
      <c r="Z73" s="11"/>
      <c r="AA73" s="11"/>
      <c r="AB73" s="11"/>
      <c r="AD73" s="3"/>
      <c r="AE73" s="3"/>
      <c r="AF73" s="3"/>
      <c r="AG73" s="3"/>
      <c r="AH73" s="3"/>
      <c r="AI73" s="11"/>
      <c r="AJ73" s="11"/>
      <c r="AK73" s="11"/>
      <c r="AL73" s="11"/>
      <c r="AM73" s="11"/>
      <c r="AN73" s="11"/>
      <c r="AO73" s="11"/>
    </row>
    <row r="74" spans="1:41" x14ac:dyDescent="0.3">
      <c r="A74" s="25" t="s">
        <v>15</v>
      </c>
      <c r="B74" s="37"/>
      <c r="C74" s="18" t="s">
        <v>0</v>
      </c>
      <c r="D74" s="63">
        <v>97356</v>
      </c>
      <c r="E74" s="63">
        <v>1406</v>
      </c>
      <c r="F74" s="8">
        <f>SUM(D74:E74)</f>
        <v>98762</v>
      </c>
      <c r="G74" s="63">
        <v>54119</v>
      </c>
      <c r="H74" s="63">
        <v>14553</v>
      </c>
      <c r="I74" s="63">
        <v>617</v>
      </c>
      <c r="J74" s="8">
        <f>SUM(G74:I74)</f>
        <v>69289</v>
      </c>
      <c r="K74" s="8">
        <f>SUM(F74,J74)</f>
        <v>168051</v>
      </c>
      <c r="L74" s="8"/>
      <c r="M74" s="44"/>
      <c r="N74" s="44"/>
      <c r="O74" s="44"/>
      <c r="P74" s="29"/>
      <c r="Q74" s="63">
        <v>107831</v>
      </c>
      <c r="R74" s="63">
        <v>1488</v>
      </c>
      <c r="S74" s="8">
        <f>SUM(Q74:R74)</f>
        <v>109319</v>
      </c>
      <c r="T74" s="63">
        <v>75170</v>
      </c>
      <c r="U74" s="63">
        <v>17059</v>
      </c>
      <c r="V74" s="74">
        <v>698</v>
      </c>
      <c r="W74" s="8">
        <f>SUM(T74:V74)</f>
        <v>92927</v>
      </c>
      <c r="X74" s="8">
        <f>SUM(S74,W74)</f>
        <v>202246</v>
      </c>
      <c r="Y74" s="8"/>
      <c r="Z74" s="44"/>
      <c r="AA74" s="44"/>
      <c r="AB74" s="44"/>
      <c r="AD74" s="63">
        <v>109702</v>
      </c>
      <c r="AE74" s="63">
        <v>1628</v>
      </c>
      <c r="AF74" s="8">
        <f>SUM(AD74:AE74)</f>
        <v>111330</v>
      </c>
      <c r="AG74" s="63">
        <v>75695</v>
      </c>
      <c r="AH74" s="63">
        <v>17709</v>
      </c>
      <c r="AI74" s="63">
        <v>741</v>
      </c>
      <c r="AJ74" s="8">
        <f>SUM(AG74:AI74)</f>
        <v>94145</v>
      </c>
      <c r="AK74" s="8">
        <f>SUM(AF74,AJ74)</f>
        <v>205475</v>
      </c>
      <c r="AL74" s="8"/>
      <c r="AM74" s="44"/>
      <c r="AN74" s="44"/>
      <c r="AO74" s="44"/>
    </row>
    <row r="75" spans="1:41" x14ac:dyDescent="0.3">
      <c r="A75" s="25"/>
      <c r="B75" s="37"/>
      <c r="C75" s="7" t="s">
        <v>151</v>
      </c>
      <c r="D75" s="3">
        <f t="shared" ref="D75:K75" si="69">(D74-Q74)/Q74</f>
        <v>-9.7142751156902934E-2</v>
      </c>
      <c r="E75" s="3">
        <f t="shared" si="69"/>
        <v>-5.510752688172043E-2</v>
      </c>
      <c r="F75" s="3">
        <f t="shared" si="69"/>
        <v>-9.657058699768567E-2</v>
      </c>
      <c r="G75" s="3">
        <f t="shared" si="69"/>
        <v>-0.28004523081016364</v>
      </c>
      <c r="H75" s="3">
        <f t="shared" si="69"/>
        <v>-0.14690192860073861</v>
      </c>
      <c r="I75" s="3">
        <f t="shared" si="69"/>
        <v>-0.11604584527220631</v>
      </c>
      <c r="J75" s="3">
        <f t="shared" si="69"/>
        <v>-0.25437171112808982</v>
      </c>
      <c r="K75" s="3">
        <f t="shared" si="69"/>
        <v>-0.16907627344916587</v>
      </c>
      <c r="L75" s="3"/>
      <c r="M75" s="45"/>
      <c r="N75" s="45"/>
      <c r="O75" s="45"/>
      <c r="Q75" s="3">
        <f t="shared" ref="Q75:X75" si="70">(Q74-AD74)/AD74</f>
        <v>-1.705529525441651E-2</v>
      </c>
      <c r="R75" s="3">
        <f t="shared" si="70"/>
        <v>-8.5995085995085999E-2</v>
      </c>
      <c r="S75" s="3">
        <f t="shared" si="70"/>
        <v>-1.8063415072307555E-2</v>
      </c>
      <c r="T75" s="3">
        <f t="shared" si="70"/>
        <v>-6.9357289120813796E-3</v>
      </c>
      <c r="U75" s="3">
        <f t="shared" si="70"/>
        <v>-3.6704500536450392E-2</v>
      </c>
      <c r="V75" s="3">
        <f t="shared" si="70"/>
        <v>-5.8029689608636977E-2</v>
      </c>
      <c r="W75" s="3">
        <f t="shared" si="70"/>
        <v>-1.2937490041956556E-2</v>
      </c>
      <c r="X75" s="3">
        <f t="shared" si="70"/>
        <v>-1.5714807154155006E-2</v>
      </c>
      <c r="Y75" s="3"/>
      <c r="Z75" s="45"/>
      <c r="AA75" s="45"/>
      <c r="AB75" s="45"/>
      <c r="AD75" s="3"/>
      <c r="AE75" s="3"/>
      <c r="AF75" s="3"/>
      <c r="AG75" s="3"/>
      <c r="AH75" s="3"/>
      <c r="AI75" s="3"/>
      <c r="AJ75" s="3"/>
      <c r="AK75" s="3"/>
      <c r="AL75" s="3"/>
      <c r="AM75" s="45"/>
      <c r="AN75" s="45"/>
      <c r="AO75" s="45"/>
    </row>
    <row r="76" spans="1:41" ht="14.4" customHeight="1" x14ac:dyDescent="0.3">
      <c r="A76" s="25" t="s">
        <v>145</v>
      </c>
      <c r="B76" s="37"/>
      <c r="C76" s="18"/>
      <c r="D76" s="63">
        <v>1627</v>
      </c>
      <c r="E76" s="63">
        <v>46</v>
      </c>
      <c r="F76" s="8">
        <f>SUM(D76:E76)</f>
        <v>1673</v>
      </c>
      <c r="G76" s="63">
        <v>354</v>
      </c>
      <c r="H76" s="63">
        <v>166</v>
      </c>
      <c r="I76" s="74">
        <v>64</v>
      </c>
      <c r="J76" s="8">
        <f>SUM(G76:I76)</f>
        <v>584</v>
      </c>
      <c r="K76" s="8">
        <f>SUM(F76,J76)</f>
        <v>2257</v>
      </c>
      <c r="L76" s="8"/>
      <c r="M76" s="44"/>
      <c r="N76" s="44"/>
      <c r="O76" s="44"/>
      <c r="P76" s="29"/>
      <c r="Q76" s="63">
        <v>1518</v>
      </c>
      <c r="R76" s="63">
        <v>39</v>
      </c>
      <c r="S76" s="8">
        <f>SUM(Q76:R76)</f>
        <v>1557</v>
      </c>
      <c r="T76" s="63">
        <v>317</v>
      </c>
      <c r="U76" s="63">
        <v>154</v>
      </c>
      <c r="V76" s="74">
        <v>69</v>
      </c>
      <c r="W76" s="8">
        <f>SUM(T76:V76)</f>
        <v>540</v>
      </c>
      <c r="X76" s="8">
        <f>SUM(S76,W76)</f>
        <v>2097</v>
      </c>
      <c r="Y76" s="8"/>
      <c r="Z76" s="44"/>
      <c r="AA76" s="44"/>
      <c r="AB76" s="44"/>
      <c r="AD76" s="63">
        <v>1604</v>
      </c>
      <c r="AE76" s="63">
        <v>32</v>
      </c>
      <c r="AF76" s="8">
        <f>SUM(AD76:AE76)</f>
        <v>1636</v>
      </c>
      <c r="AG76" s="63">
        <v>267</v>
      </c>
      <c r="AH76" s="63">
        <v>168</v>
      </c>
      <c r="AI76" s="63">
        <v>72</v>
      </c>
      <c r="AJ76" s="8">
        <f>SUM(AG76:AI76)</f>
        <v>507</v>
      </c>
      <c r="AK76" s="8">
        <f>SUM(AF76,AJ76)</f>
        <v>2143</v>
      </c>
      <c r="AL76" s="8"/>
      <c r="AM76" s="44"/>
      <c r="AN76" s="44"/>
      <c r="AO76" s="44"/>
    </row>
    <row r="77" spans="1:41" x14ac:dyDescent="0.3">
      <c r="A77" s="25"/>
      <c r="B77" s="37"/>
      <c r="C77" s="7"/>
      <c r="D77" s="3">
        <f t="shared" ref="D77:K77" si="71">(D76-Q76)/Q76</f>
        <v>7.180500658761528E-2</v>
      </c>
      <c r="E77" s="3">
        <f t="shared" si="71"/>
        <v>0.17948717948717949</v>
      </c>
      <c r="F77" s="3">
        <f t="shared" si="71"/>
        <v>7.4502247912652531E-2</v>
      </c>
      <c r="G77" s="3">
        <f t="shared" si="71"/>
        <v>0.1167192429022082</v>
      </c>
      <c r="H77" s="3">
        <f t="shared" si="71"/>
        <v>7.792207792207792E-2</v>
      </c>
      <c r="I77" s="3">
        <f t="shared" si="71"/>
        <v>-7.2463768115942032E-2</v>
      </c>
      <c r="J77" s="3">
        <f t="shared" si="71"/>
        <v>8.1481481481481488E-2</v>
      </c>
      <c r="K77" s="3">
        <f t="shared" si="71"/>
        <v>7.6299475441106338E-2</v>
      </c>
      <c r="L77" s="3"/>
      <c r="M77" s="45"/>
      <c r="N77" s="45"/>
      <c r="O77" s="45"/>
      <c r="Q77" s="3">
        <f t="shared" ref="Q77:X77" si="72">(Q76-AD76)/AD76</f>
        <v>-5.3615960099750622E-2</v>
      </c>
      <c r="R77" s="3">
        <f t="shared" si="72"/>
        <v>0.21875</v>
      </c>
      <c r="S77" s="3">
        <f t="shared" si="72"/>
        <v>-4.8288508557457213E-2</v>
      </c>
      <c r="T77" s="3">
        <f t="shared" si="72"/>
        <v>0.18726591760299627</v>
      </c>
      <c r="U77" s="3">
        <f t="shared" si="72"/>
        <v>-8.3333333333333329E-2</v>
      </c>
      <c r="V77" s="3">
        <f t="shared" si="72"/>
        <v>-4.1666666666666664E-2</v>
      </c>
      <c r="W77" s="3">
        <f t="shared" si="72"/>
        <v>6.5088757396449703E-2</v>
      </c>
      <c r="X77" s="3">
        <f t="shared" si="72"/>
        <v>-2.1465235650956604E-2</v>
      </c>
      <c r="Y77" s="3"/>
      <c r="Z77" s="45"/>
      <c r="AA77" s="45"/>
      <c r="AB77" s="45"/>
      <c r="AD77" s="3"/>
      <c r="AE77" s="3"/>
      <c r="AF77" s="3"/>
      <c r="AG77" s="3"/>
      <c r="AH77" s="3"/>
      <c r="AI77" s="3"/>
      <c r="AJ77" s="3"/>
      <c r="AK77" s="3"/>
      <c r="AL77" s="3"/>
      <c r="AM77" s="45"/>
      <c r="AN77" s="45"/>
      <c r="AO77" s="45"/>
    </row>
    <row r="78" spans="1:41" ht="14.4" customHeight="1" x14ac:dyDescent="0.3">
      <c r="A78" s="25" t="s">
        <v>137</v>
      </c>
      <c r="B78" s="37"/>
      <c r="C78" s="18"/>
      <c r="D78" s="8">
        <f t="shared" ref="D78:K78" si="73">SUM(D76,D74)</f>
        <v>98983</v>
      </c>
      <c r="E78" s="8">
        <f t="shared" si="73"/>
        <v>1452</v>
      </c>
      <c r="F78" s="8">
        <f t="shared" si="73"/>
        <v>100435</v>
      </c>
      <c r="G78" s="8">
        <f t="shared" si="73"/>
        <v>54473</v>
      </c>
      <c r="H78" s="8">
        <f t="shared" si="73"/>
        <v>14719</v>
      </c>
      <c r="I78" s="8">
        <f t="shared" si="73"/>
        <v>681</v>
      </c>
      <c r="J78" s="8">
        <f t="shared" si="73"/>
        <v>69873</v>
      </c>
      <c r="K78" s="8">
        <f t="shared" si="73"/>
        <v>170308</v>
      </c>
      <c r="L78" s="8"/>
      <c r="M78" s="44"/>
      <c r="N78" s="44"/>
      <c r="O78" s="44"/>
      <c r="P78" s="29"/>
      <c r="Q78" s="8">
        <f t="shared" ref="Q78:X78" si="74">SUM(Q76,Q74)</f>
        <v>109349</v>
      </c>
      <c r="R78" s="8">
        <f t="shared" si="74"/>
        <v>1527</v>
      </c>
      <c r="S78" s="8">
        <f t="shared" si="74"/>
        <v>110876</v>
      </c>
      <c r="T78" s="8">
        <f t="shared" si="74"/>
        <v>75487</v>
      </c>
      <c r="U78" s="8">
        <f t="shared" si="74"/>
        <v>17213</v>
      </c>
      <c r="V78" s="8">
        <f t="shared" si="74"/>
        <v>767</v>
      </c>
      <c r="W78" s="8">
        <f t="shared" si="74"/>
        <v>93467</v>
      </c>
      <c r="X78" s="8">
        <f t="shared" si="74"/>
        <v>204343</v>
      </c>
      <c r="Y78" s="8"/>
      <c r="Z78" s="44"/>
      <c r="AA78" s="44"/>
      <c r="AB78" s="44"/>
      <c r="AD78" s="8">
        <f t="shared" ref="AD78:AK78" si="75">SUM(AD76,AD74)</f>
        <v>111306</v>
      </c>
      <c r="AE78" s="8">
        <f t="shared" si="75"/>
        <v>1660</v>
      </c>
      <c r="AF78" s="8">
        <f t="shared" si="75"/>
        <v>112966</v>
      </c>
      <c r="AG78" s="8">
        <f t="shared" si="75"/>
        <v>75962</v>
      </c>
      <c r="AH78" s="8">
        <f t="shared" si="75"/>
        <v>17877</v>
      </c>
      <c r="AI78" s="8">
        <f t="shared" si="75"/>
        <v>813</v>
      </c>
      <c r="AJ78" s="8">
        <f t="shared" si="75"/>
        <v>94652</v>
      </c>
      <c r="AK78" s="8">
        <f t="shared" si="75"/>
        <v>207618</v>
      </c>
      <c r="AL78" s="8"/>
      <c r="AM78" s="44"/>
      <c r="AN78" s="44"/>
      <c r="AO78" s="44"/>
    </row>
    <row r="79" spans="1:41" x14ac:dyDescent="0.3">
      <c r="A79" s="25"/>
      <c r="B79" s="37"/>
      <c r="C79" s="7"/>
      <c r="D79" s="3">
        <f t="shared" ref="D79:K79" si="76">(D78-Q78)/Q78</f>
        <v>-9.4797391837145292E-2</v>
      </c>
      <c r="E79" s="3">
        <f t="shared" si="76"/>
        <v>-4.9115913555992138E-2</v>
      </c>
      <c r="F79" s="3">
        <f t="shared" si="76"/>
        <v>-9.4168260038240914E-2</v>
      </c>
      <c r="G79" s="3">
        <f t="shared" si="76"/>
        <v>-0.27837905864585955</v>
      </c>
      <c r="H79" s="3">
        <f t="shared" si="76"/>
        <v>-0.14489048974612212</v>
      </c>
      <c r="I79" s="3">
        <f t="shared" si="76"/>
        <v>-0.1121251629726206</v>
      </c>
      <c r="J79" s="3">
        <f t="shared" si="76"/>
        <v>-0.25243133940321183</v>
      </c>
      <c r="K79" s="3">
        <f t="shared" si="76"/>
        <v>-0.16655818892744062</v>
      </c>
      <c r="L79" s="3"/>
      <c r="M79" s="45"/>
      <c r="N79" s="45"/>
      <c r="O79" s="45"/>
      <c r="Q79" s="3">
        <f t="shared" ref="Q79:X79" si="77">(Q78-AD78)/AD78</f>
        <v>-1.7582160889799293E-2</v>
      </c>
      <c r="R79" s="3">
        <f t="shared" si="77"/>
        <v>-8.0120481927710846E-2</v>
      </c>
      <c r="S79" s="3">
        <f t="shared" si="77"/>
        <v>-1.850114193651187E-2</v>
      </c>
      <c r="T79" s="3">
        <f t="shared" si="77"/>
        <v>-6.2531265632816404E-3</v>
      </c>
      <c r="U79" s="3">
        <f t="shared" si="77"/>
        <v>-3.7142697320579517E-2</v>
      </c>
      <c r="V79" s="3">
        <f t="shared" si="77"/>
        <v>-5.6580565805658053E-2</v>
      </c>
      <c r="W79" s="3">
        <f t="shared" si="77"/>
        <v>-1.2519545281663356E-2</v>
      </c>
      <c r="X79" s="3">
        <f t="shared" si="77"/>
        <v>-1.5774162163203577E-2</v>
      </c>
      <c r="Y79" s="3"/>
      <c r="Z79" s="45"/>
      <c r="AA79" s="45"/>
      <c r="AB79" s="45"/>
      <c r="AD79" s="3"/>
      <c r="AE79" s="3"/>
      <c r="AF79" s="3"/>
      <c r="AG79" s="3"/>
      <c r="AH79" s="3"/>
      <c r="AI79" s="3"/>
      <c r="AJ79" s="3"/>
      <c r="AK79" s="3"/>
      <c r="AL79" s="3"/>
      <c r="AM79" s="45"/>
      <c r="AN79" s="45"/>
      <c r="AO79" s="45"/>
    </row>
    <row r="80" spans="1:41" x14ac:dyDescent="0.3">
      <c r="A80" s="25" t="s">
        <v>12</v>
      </c>
      <c r="B80" s="37"/>
      <c r="C80" s="18" t="s">
        <v>0</v>
      </c>
      <c r="D80" s="63">
        <v>126941</v>
      </c>
      <c r="E80" s="63">
        <v>434</v>
      </c>
      <c r="F80" s="8">
        <f>SUM(D80:E80)</f>
        <v>127375</v>
      </c>
      <c r="G80" s="63">
        <v>31943</v>
      </c>
      <c r="H80" s="63">
        <v>8270</v>
      </c>
      <c r="I80" s="74">
        <v>268</v>
      </c>
      <c r="J80" s="8">
        <f>SUM(G80:I80)</f>
        <v>40481</v>
      </c>
      <c r="K80" s="8">
        <f>SUM(F80,J80)</f>
        <v>167856</v>
      </c>
      <c r="L80" s="8"/>
      <c r="M80" s="44"/>
      <c r="N80" s="44"/>
      <c r="O80" s="44"/>
      <c r="Q80" s="63">
        <v>122075</v>
      </c>
      <c r="R80" s="63">
        <v>530</v>
      </c>
      <c r="S80" s="8">
        <f>SUM(Q80:R80)</f>
        <v>122605</v>
      </c>
      <c r="T80" s="63">
        <v>35818</v>
      </c>
      <c r="U80" s="63">
        <v>9226</v>
      </c>
      <c r="V80" s="74">
        <v>296</v>
      </c>
      <c r="W80" s="8">
        <f>SUM(T80:V80)</f>
        <v>45340</v>
      </c>
      <c r="X80" s="8">
        <f>SUM(S80,W80)</f>
        <v>167945</v>
      </c>
      <c r="Y80" s="8"/>
      <c r="Z80" s="44"/>
      <c r="AA80" s="44"/>
      <c r="AB80" s="44"/>
      <c r="AD80" s="63">
        <v>129078</v>
      </c>
      <c r="AE80" s="63">
        <v>607</v>
      </c>
      <c r="AF80" s="8">
        <f>SUM(AD80:AE80)</f>
        <v>129685</v>
      </c>
      <c r="AG80" s="63">
        <v>37392</v>
      </c>
      <c r="AH80" s="63">
        <v>9230</v>
      </c>
      <c r="AI80" s="63">
        <v>335</v>
      </c>
      <c r="AJ80" s="8">
        <f>SUM(AG80:AI80)</f>
        <v>46957</v>
      </c>
      <c r="AK80" s="8">
        <f>SUM(AF80,AJ80)</f>
        <v>176642</v>
      </c>
      <c r="AL80" s="8"/>
      <c r="AM80" s="44"/>
      <c r="AN80" s="44"/>
      <c r="AO80" s="44"/>
    </row>
    <row r="81" spans="1:41" x14ac:dyDescent="0.3">
      <c r="A81" s="25"/>
      <c r="B81" s="37"/>
      <c r="C81" s="7" t="s">
        <v>151</v>
      </c>
      <c r="D81" s="3">
        <f t="shared" ref="D81:K81" si="78">(D80-Q80)/Q80</f>
        <v>3.9860741347532258E-2</v>
      </c>
      <c r="E81" s="3">
        <f t="shared" si="78"/>
        <v>-0.1811320754716981</v>
      </c>
      <c r="F81" s="3">
        <f t="shared" si="78"/>
        <v>3.8905428000489378E-2</v>
      </c>
      <c r="G81" s="3">
        <f t="shared" si="78"/>
        <v>-0.10818582835445865</v>
      </c>
      <c r="H81" s="3">
        <f t="shared" si="78"/>
        <v>-0.10362020377194885</v>
      </c>
      <c r="I81" s="3">
        <f t="shared" si="78"/>
        <v>-9.45945945945946E-2</v>
      </c>
      <c r="J81" s="3">
        <f t="shared" si="78"/>
        <v>-0.10716806352007058</v>
      </c>
      <c r="K81" s="3">
        <f t="shared" si="78"/>
        <v>-5.2993539551638932E-4</v>
      </c>
      <c r="L81" s="3"/>
      <c r="M81" s="45"/>
      <c r="N81" s="45"/>
      <c r="O81" s="45"/>
      <c r="Q81" s="3">
        <f t="shared" ref="Q81:X81" si="79">(Q80-AD80)/AD80</f>
        <v>-5.4254016950990872E-2</v>
      </c>
      <c r="R81" s="3">
        <f t="shared" si="79"/>
        <v>-0.12685337726523888</v>
      </c>
      <c r="S81" s="3">
        <f t="shared" si="79"/>
        <v>-5.4593823495392685E-2</v>
      </c>
      <c r="T81" s="3">
        <f t="shared" si="79"/>
        <v>-4.2094565682498933E-2</v>
      </c>
      <c r="U81" s="3">
        <f t="shared" si="79"/>
        <v>-4.3336944745395449E-4</v>
      </c>
      <c r="V81" s="3">
        <f t="shared" si="79"/>
        <v>-0.11641791044776119</v>
      </c>
      <c r="W81" s="3">
        <f t="shared" si="79"/>
        <v>-3.4435760376514683E-2</v>
      </c>
      <c r="X81" s="3">
        <f t="shared" si="79"/>
        <v>-4.923517623215317E-2</v>
      </c>
      <c r="Y81" s="3"/>
      <c r="Z81" s="45"/>
      <c r="AA81" s="45"/>
      <c r="AB81" s="45"/>
      <c r="AD81" s="3"/>
      <c r="AE81" s="3"/>
      <c r="AF81" s="3"/>
      <c r="AG81" s="3"/>
      <c r="AH81" s="3"/>
      <c r="AI81" s="3"/>
      <c r="AJ81" s="3"/>
      <c r="AK81" s="3"/>
      <c r="AL81" s="3"/>
      <c r="AM81" s="45"/>
      <c r="AN81" s="45"/>
      <c r="AO81" s="45"/>
    </row>
    <row r="82" spans="1:41" x14ac:dyDescent="0.3">
      <c r="A82" s="25" t="s">
        <v>13</v>
      </c>
      <c r="B82" s="37"/>
      <c r="C82" s="18" t="s">
        <v>0</v>
      </c>
      <c r="D82" s="63">
        <v>19341</v>
      </c>
      <c r="E82" s="63">
        <v>324</v>
      </c>
      <c r="F82" s="8">
        <f>SUM(D82:E82)</f>
        <v>19665</v>
      </c>
      <c r="G82" s="63">
        <v>5371</v>
      </c>
      <c r="H82" s="63">
        <v>4599</v>
      </c>
      <c r="I82" s="74">
        <v>337</v>
      </c>
      <c r="J82" s="8">
        <f>SUM(G82:I82)</f>
        <v>10307</v>
      </c>
      <c r="K82" s="8">
        <f>SUM(F82,J82)</f>
        <v>29972</v>
      </c>
      <c r="L82" s="8"/>
      <c r="M82" s="44"/>
      <c r="N82" s="44"/>
      <c r="O82" s="44"/>
      <c r="Q82" s="63">
        <v>20328</v>
      </c>
      <c r="R82" s="63">
        <v>450</v>
      </c>
      <c r="S82" s="8">
        <f>SUM(Q82:R82)</f>
        <v>20778</v>
      </c>
      <c r="T82" s="63">
        <v>6525</v>
      </c>
      <c r="U82" s="63">
        <v>5225</v>
      </c>
      <c r="V82" s="74">
        <v>333</v>
      </c>
      <c r="W82" s="8">
        <f>SUM(T82:V82)</f>
        <v>12083</v>
      </c>
      <c r="X82" s="8">
        <f>SUM(S82,W82)</f>
        <v>32861</v>
      </c>
      <c r="Y82" s="8"/>
      <c r="Z82" s="44"/>
      <c r="AA82" s="44"/>
      <c r="AB82" s="44"/>
      <c r="AD82" s="63">
        <v>20926</v>
      </c>
      <c r="AE82" s="63">
        <v>473</v>
      </c>
      <c r="AF82" s="8">
        <f>SUM(AD82:AE82)</f>
        <v>21399</v>
      </c>
      <c r="AG82" s="63">
        <v>7055</v>
      </c>
      <c r="AH82" s="63">
        <v>5620</v>
      </c>
      <c r="AI82" s="63">
        <v>482</v>
      </c>
      <c r="AJ82" s="8">
        <f>SUM(AG82:AI82)</f>
        <v>13157</v>
      </c>
      <c r="AK82" s="8">
        <f>SUM(AF82,AJ82)</f>
        <v>34556</v>
      </c>
      <c r="AL82" s="8"/>
      <c r="AM82" s="44"/>
      <c r="AN82" s="44"/>
      <c r="AO82" s="44"/>
    </row>
    <row r="83" spans="1:41" x14ac:dyDescent="0.3">
      <c r="A83" s="25"/>
      <c r="B83" s="37"/>
      <c r="C83" s="7" t="s">
        <v>151</v>
      </c>
      <c r="D83" s="3">
        <f t="shared" ref="D83:K83" si="80">(D82-Q82)/Q82</f>
        <v>-4.8553719008264461E-2</v>
      </c>
      <c r="E83" s="3">
        <f t="shared" si="80"/>
        <v>-0.28000000000000003</v>
      </c>
      <c r="F83" s="3">
        <f t="shared" si="80"/>
        <v>-5.3566272018481083E-2</v>
      </c>
      <c r="G83" s="3">
        <f t="shared" si="80"/>
        <v>-0.17685823754789273</v>
      </c>
      <c r="H83" s="3">
        <f t="shared" si="80"/>
        <v>-0.11980861244019139</v>
      </c>
      <c r="I83" s="3">
        <f t="shared" si="80"/>
        <v>1.2012012012012012E-2</v>
      </c>
      <c r="J83" s="3">
        <f t="shared" si="80"/>
        <v>-0.14698336505834644</v>
      </c>
      <c r="K83" s="3">
        <f t="shared" si="80"/>
        <v>-8.7915766410030127E-2</v>
      </c>
      <c r="L83" s="3"/>
      <c r="M83" s="45"/>
      <c r="N83" s="45"/>
      <c r="O83" s="45"/>
      <c r="Q83" s="3">
        <f t="shared" ref="Q83:X83" si="81">(Q82-AD82)/AD82</f>
        <v>-2.8576889993309759E-2</v>
      </c>
      <c r="R83" s="3">
        <f t="shared" si="81"/>
        <v>-4.8625792811839326E-2</v>
      </c>
      <c r="S83" s="3">
        <f t="shared" si="81"/>
        <v>-2.9020047665778776E-2</v>
      </c>
      <c r="T83" s="3">
        <f t="shared" si="81"/>
        <v>-7.5124025513819984E-2</v>
      </c>
      <c r="U83" s="3">
        <f t="shared" si="81"/>
        <v>-7.0284697508896793E-2</v>
      </c>
      <c r="V83" s="3">
        <f t="shared" si="81"/>
        <v>-0.3091286307053942</v>
      </c>
      <c r="W83" s="3">
        <f t="shared" si="81"/>
        <v>-8.162955080945504E-2</v>
      </c>
      <c r="X83" s="3">
        <f t="shared" si="81"/>
        <v>-4.9050816066674385E-2</v>
      </c>
      <c r="Y83" s="3"/>
      <c r="Z83" s="45"/>
      <c r="AA83" s="45"/>
      <c r="AB83" s="45"/>
      <c r="AD83" s="3"/>
      <c r="AE83" s="3"/>
      <c r="AF83" s="3"/>
      <c r="AG83" s="3"/>
      <c r="AH83" s="3"/>
      <c r="AI83" s="3"/>
      <c r="AJ83" s="3"/>
      <c r="AK83" s="3"/>
      <c r="AL83" s="3"/>
      <c r="AM83" s="45"/>
      <c r="AN83" s="45"/>
      <c r="AO83" s="45"/>
    </row>
    <row r="84" spans="1:41" x14ac:dyDescent="0.3">
      <c r="A84" s="25" t="s">
        <v>14</v>
      </c>
      <c r="B84" s="37"/>
      <c r="C84" s="18" t="s">
        <v>0</v>
      </c>
      <c r="D84" s="63">
        <v>776</v>
      </c>
      <c r="E84" s="63">
        <v>179</v>
      </c>
      <c r="F84" s="8">
        <f>SUM(D84:E84)</f>
        <v>955</v>
      </c>
      <c r="G84" s="63">
        <v>330</v>
      </c>
      <c r="H84" s="63">
        <v>299</v>
      </c>
      <c r="I84" s="74">
        <v>1039</v>
      </c>
      <c r="J84" s="8">
        <f>SUM(G84:I84)</f>
        <v>1668</v>
      </c>
      <c r="K84" s="8">
        <f>SUM(F84,J84)</f>
        <v>2623</v>
      </c>
      <c r="L84" s="8"/>
      <c r="M84" s="44"/>
      <c r="N84" s="44"/>
      <c r="O84" s="44"/>
      <c r="Q84" s="63">
        <v>859</v>
      </c>
      <c r="R84" s="63">
        <v>220</v>
      </c>
      <c r="S84" s="8">
        <f>SUM(Q84:R84)</f>
        <v>1079</v>
      </c>
      <c r="T84" s="63">
        <v>433</v>
      </c>
      <c r="U84" s="63">
        <v>379</v>
      </c>
      <c r="V84" s="74">
        <v>1512</v>
      </c>
      <c r="W84" s="8">
        <f>SUM(T84:V84)</f>
        <v>2324</v>
      </c>
      <c r="X84" s="8">
        <f>SUM(S84,W84)</f>
        <v>3403</v>
      </c>
      <c r="Y84" s="8"/>
      <c r="Z84" s="44"/>
      <c r="AA84" s="44"/>
      <c r="AB84" s="44"/>
      <c r="AD84" s="63">
        <v>791</v>
      </c>
      <c r="AE84" s="63">
        <v>215</v>
      </c>
      <c r="AF84" s="8">
        <f>SUM(AD84:AE84)</f>
        <v>1006</v>
      </c>
      <c r="AG84" s="63">
        <v>395</v>
      </c>
      <c r="AH84" s="63">
        <v>341</v>
      </c>
      <c r="AI84" s="63">
        <v>1218</v>
      </c>
      <c r="AJ84" s="8">
        <f>SUM(AG84:AI84)</f>
        <v>1954</v>
      </c>
      <c r="AK84" s="8">
        <f>SUM(AF84,AJ84)</f>
        <v>2960</v>
      </c>
      <c r="AL84" s="8"/>
      <c r="AM84" s="44"/>
      <c r="AN84" s="44"/>
      <c r="AO84" s="44"/>
    </row>
    <row r="85" spans="1:41" x14ac:dyDescent="0.3">
      <c r="A85" s="25"/>
      <c r="B85" s="37"/>
      <c r="C85" s="7" t="s">
        <v>151</v>
      </c>
      <c r="D85" s="3">
        <f t="shared" ref="D85:K85" si="82">(D84-Q84)/Q84</f>
        <v>-9.662398137369034E-2</v>
      </c>
      <c r="E85" s="3">
        <f t="shared" si="82"/>
        <v>-0.18636363636363637</v>
      </c>
      <c r="F85" s="3">
        <f t="shared" si="82"/>
        <v>-0.11492122335495829</v>
      </c>
      <c r="G85" s="3">
        <f t="shared" si="82"/>
        <v>-0.23787528868360278</v>
      </c>
      <c r="H85" s="3">
        <f t="shared" si="82"/>
        <v>-0.21108179419525067</v>
      </c>
      <c r="I85" s="3">
        <f t="shared" si="82"/>
        <v>-0.31283068783068785</v>
      </c>
      <c r="J85" s="3">
        <f t="shared" si="82"/>
        <v>-0.28227194492254731</v>
      </c>
      <c r="K85" s="3">
        <f t="shared" si="82"/>
        <v>-0.22920952101087275</v>
      </c>
      <c r="L85" s="3"/>
      <c r="M85" s="45"/>
      <c r="N85" s="45"/>
      <c r="O85" s="45"/>
      <c r="Q85" s="3">
        <f t="shared" ref="Q85:X85" si="83">(Q84-AD84)/AD84</f>
        <v>8.5967130214917822E-2</v>
      </c>
      <c r="R85" s="3">
        <f t="shared" si="83"/>
        <v>2.3255813953488372E-2</v>
      </c>
      <c r="S85" s="3">
        <f t="shared" si="83"/>
        <v>7.2564612326043734E-2</v>
      </c>
      <c r="T85" s="3">
        <f t="shared" si="83"/>
        <v>9.6202531645569619E-2</v>
      </c>
      <c r="U85" s="3">
        <f t="shared" si="83"/>
        <v>0.11143695014662756</v>
      </c>
      <c r="V85" s="3">
        <f t="shared" si="83"/>
        <v>0.2413793103448276</v>
      </c>
      <c r="W85" s="3">
        <f t="shared" si="83"/>
        <v>0.18935516888433981</v>
      </c>
      <c r="X85" s="3">
        <f t="shared" si="83"/>
        <v>0.14966216216216216</v>
      </c>
      <c r="Y85" s="3"/>
      <c r="Z85" s="45"/>
      <c r="AA85" s="45"/>
      <c r="AB85" s="45"/>
      <c r="AD85" s="3"/>
      <c r="AE85" s="3"/>
      <c r="AF85" s="3"/>
      <c r="AG85" s="3"/>
      <c r="AH85" s="3"/>
      <c r="AI85" s="3"/>
      <c r="AJ85" s="3"/>
      <c r="AK85" s="3"/>
      <c r="AL85" s="3"/>
      <c r="AM85" s="45"/>
      <c r="AN85" s="45"/>
      <c r="AO85" s="45"/>
    </row>
    <row r="86" spans="1:41" ht="14.4" customHeight="1" x14ac:dyDescent="0.3">
      <c r="A86" s="25" t="s">
        <v>140</v>
      </c>
      <c r="B86" s="37"/>
      <c r="C86" s="18"/>
      <c r="D86" s="8">
        <f t="shared" ref="D86:K86" si="84">SUM(D84,D82,D80)</f>
        <v>147058</v>
      </c>
      <c r="E86" s="8">
        <f t="shared" si="84"/>
        <v>937</v>
      </c>
      <c r="F86" s="8">
        <f t="shared" si="84"/>
        <v>147995</v>
      </c>
      <c r="G86" s="8">
        <f t="shared" si="84"/>
        <v>37644</v>
      </c>
      <c r="H86" s="8">
        <f t="shared" si="84"/>
        <v>13168</v>
      </c>
      <c r="I86" s="8">
        <f t="shared" si="84"/>
        <v>1644</v>
      </c>
      <c r="J86" s="8">
        <f t="shared" si="84"/>
        <v>52456</v>
      </c>
      <c r="K86" s="8">
        <f t="shared" si="84"/>
        <v>200451</v>
      </c>
      <c r="L86" s="8"/>
      <c r="M86" s="44"/>
      <c r="N86" s="44"/>
      <c r="O86" s="44"/>
      <c r="Q86" s="8">
        <f t="shared" ref="Q86:X86" si="85">SUM(Q84,Q82,Q80)</f>
        <v>143262</v>
      </c>
      <c r="R86" s="8">
        <f t="shared" si="85"/>
        <v>1200</v>
      </c>
      <c r="S86" s="8">
        <f t="shared" si="85"/>
        <v>144462</v>
      </c>
      <c r="T86" s="8">
        <f t="shared" si="85"/>
        <v>42776</v>
      </c>
      <c r="U86" s="8">
        <f t="shared" si="85"/>
        <v>14830</v>
      </c>
      <c r="V86" s="8">
        <f t="shared" si="85"/>
        <v>2141</v>
      </c>
      <c r="W86" s="8">
        <f t="shared" si="85"/>
        <v>59747</v>
      </c>
      <c r="X86" s="8">
        <f t="shared" si="85"/>
        <v>204209</v>
      </c>
      <c r="Y86" s="8"/>
      <c r="Z86" s="44"/>
      <c r="AA86" s="44"/>
      <c r="AB86" s="44"/>
      <c r="AD86" s="8">
        <f t="shared" ref="AD86:AK86" si="86">SUM(AD84,AD82,AD80)</f>
        <v>150795</v>
      </c>
      <c r="AE86" s="8">
        <f t="shared" si="86"/>
        <v>1295</v>
      </c>
      <c r="AF86" s="8">
        <f t="shared" si="86"/>
        <v>152090</v>
      </c>
      <c r="AG86" s="8">
        <f t="shared" si="86"/>
        <v>44842</v>
      </c>
      <c r="AH86" s="8">
        <f t="shared" si="86"/>
        <v>15191</v>
      </c>
      <c r="AI86" s="8">
        <f t="shared" si="86"/>
        <v>2035</v>
      </c>
      <c r="AJ86" s="8">
        <f t="shared" si="86"/>
        <v>62068</v>
      </c>
      <c r="AK86" s="8">
        <f t="shared" si="86"/>
        <v>214158</v>
      </c>
      <c r="AL86" s="8"/>
      <c r="AM86" s="44"/>
      <c r="AN86" s="44"/>
      <c r="AO86" s="44"/>
    </row>
    <row r="87" spans="1:41" x14ac:dyDescent="0.3">
      <c r="A87" s="25"/>
      <c r="B87" s="37"/>
      <c r="C87" s="7"/>
      <c r="D87" s="3">
        <f t="shared" ref="D87:K87" si="87">(D86-Q86)/Q86</f>
        <v>2.6496907763398529E-2</v>
      </c>
      <c r="E87" s="3">
        <f t="shared" si="87"/>
        <v>-0.21916666666666668</v>
      </c>
      <c r="F87" s="3">
        <f t="shared" si="87"/>
        <v>2.445625839321067E-2</v>
      </c>
      <c r="G87" s="3">
        <f t="shared" si="87"/>
        <v>-0.11997381709369739</v>
      </c>
      <c r="H87" s="3">
        <f t="shared" si="87"/>
        <v>-0.11207012811867835</v>
      </c>
      <c r="I87" s="3">
        <f t="shared" si="87"/>
        <v>-0.2321345165810369</v>
      </c>
      <c r="J87" s="3">
        <f t="shared" si="87"/>
        <v>-0.12203123169364152</v>
      </c>
      <c r="K87" s="3">
        <f t="shared" si="87"/>
        <v>-1.8402714865652346E-2</v>
      </c>
      <c r="L87" s="3"/>
      <c r="M87" s="45"/>
      <c r="N87" s="45"/>
      <c r="O87" s="45"/>
      <c r="Q87" s="3">
        <f t="shared" ref="Q87:X87" si="88">(Q86-AD86)/AD86</f>
        <v>-4.9955237242614144E-2</v>
      </c>
      <c r="R87" s="3">
        <f t="shared" si="88"/>
        <v>-7.3359073359073365E-2</v>
      </c>
      <c r="S87" s="3">
        <f t="shared" si="88"/>
        <v>-5.0154513774738639E-2</v>
      </c>
      <c r="T87" s="3">
        <f t="shared" si="88"/>
        <v>-4.6072878105347666E-2</v>
      </c>
      <c r="U87" s="3">
        <f t="shared" si="88"/>
        <v>-2.3764070831413336E-2</v>
      </c>
      <c r="V87" s="3">
        <f t="shared" si="88"/>
        <v>5.2088452088452086E-2</v>
      </c>
      <c r="W87" s="3">
        <f t="shared" si="88"/>
        <v>-3.7394470580653476E-2</v>
      </c>
      <c r="X87" s="3">
        <f t="shared" si="88"/>
        <v>-4.6456354654040473E-2</v>
      </c>
      <c r="Y87" s="3"/>
      <c r="Z87" s="45"/>
      <c r="AA87" s="45"/>
      <c r="AB87" s="45"/>
      <c r="AD87" s="3"/>
      <c r="AE87" s="3"/>
      <c r="AF87" s="3"/>
      <c r="AG87" s="3"/>
      <c r="AH87" s="3"/>
      <c r="AI87" s="3"/>
      <c r="AJ87" s="3"/>
      <c r="AK87" s="3"/>
      <c r="AL87" s="3"/>
      <c r="AM87" s="45"/>
      <c r="AN87" s="45"/>
      <c r="AO87" s="45"/>
    </row>
    <row r="88" spans="1:41" x14ac:dyDescent="0.3">
      <c r="A88" s="32" t="s">
        <v>141</v>
      </c>
      <c r="B88" s="37"/>
      <c r="C88" s="7" t="s">
        <v>0</v>
      </c>
      <c r="D88" s="8">
        <f>SUM(D86,D78)</f>
        <v>246041</v>
      </c>
      <c r="E88" s="8">
        <f>SUM(E86,E78)</f>
        <v>2389</v>
      </c>
      <c r="F88" s="8">
        <f>SUM(D88:E88)</f>
        <v>248430</v>
      </c>
      <c r="G88" s="8">
        <f>SUM(G86,G78)</f>
        <v>92117</v>
      </c>
      <c r="H88" s="8">
        <f>SUM(H86,H78)</f>
        <v>27887</v>
      </c>
      <c r="I88" s="8">
        <f>SUM(I86,I78)</f>
        <v>2325</v>
      </c>
      <c r="J88" s="8">
        <f>SUM(G88:I88)</f>
        <v>122329</v>
      </c>
      <c r="K88" s="8">
        <f>SUM(F88,J88)</f>
        <v>370759</v>
      </c>
      <c r="L88" s="8"/>
      <c r="M88" s="44"/>
      <c r="N88" s="44"/>
      <c r="O88" s="44"/>
      <c r="Q88" s="8">
        <f>SUM(Q86,Q78)</f>
        <v>252611</v>
      </c>
      <c r="R88" s="8">
        <f>SUM(R86,R78)</f>
        <v>2727</v>
      </c>
      <c r="S88" s="8">
        <f>SUM(Q88:R88)</f>
        <v>255338</v>
      </c>
      <c r="T88" s="8">
        <f>SUM(T86,T78)</f>
        <v>118263</v>
      </c>
      <c r="U88" s="8">
        <f>SUM(U86,U78)</f>
        <v>32043</v>
      </c>
      <c r="V88" s="8">
        <f>SUM(V86,V78)</f>
        <v>2908</v>
      </c>
      <c r="W88" s="8">
        <f>SUM(T88:V88)</f>
        <v>153214</v>
      </c>
      <c r="X88" s="8">
        <f>SUM(S88,W88)</f>
        <v>408552</v>
      </c>
      <c r="Y88" s="8"/>
      <c r="Z88" s="44"/>
      <c r="AA88" s="44"/>
      <c r="AB88" s="44"/>
      <c r="AD88" s="8">
        <f>SUM(AD86,AD78)</f>
        <v>262101</v>
      </c>
      <c r="AE88" s="8">
        <f>SUM(AE86,AE78)</f>
        <v>2955</v>
      </c>
      <c r="AF88" s="8">
        <f>SUM(AD88:AE88)</f>
        <v>265056</v>
      </c>
      <c r="AG88" s="8">
        <f>SUM(AG86,AG78)</f>
        <v>120804</v>
      </c>
      <c r="AH88" s="8">
        <f>SUM(AH86,AH78)</f>
        <v>33068</v>
      </c>
      <c r="AI88" s="8">
        <f>SUM(AI86,AI78)</f>
        <v>2848</v>
      </c>
      <c r="AJ88" s="8">
        <f>SUM(AG88:AI88)</f>
        <v>156720</v>
      </c>
      <c r="AK88" s="8">
        <f>SUM(AF88,AJ88)</f>
        <v>421776</v>
      </c>
      <c r="AL88" s="8"/>
      <c r="AM88" s="44"/>
      <c r="AN88" s="44"/>
      <c r="AO88" s="44"/>
    </row>
    <row r="89" spans="1:41" x14ac:dyDescent="0.3">
      <c r="A89" s="32"/>
      <c r="B89" s="37"/>
      <c r="C89" s="7" t="s">
        <v>152</v>
      </c>
      <c r="D89" s="3">
        <f t="shared" ref="D89:K89" si="89">(D88-Q88)/Q88</f>
        <v>-2.6008368598358741E-2</v>
      </c>
      <c r="E89" s="3">
        <f t="shared" si="89"/>
        <v>-0.12394572790612395</v>
      </c>
      <c r="F89" s="3">
        <f t="shared" si="89"/>
        <v>-2.705433582153851E-2</v>
      </c>
      <c r="G89" s="3">
        <f t="shared" si="89"/>
        <v>-0.22108351724546138</v>
      </c>
      <c r="H89" s="3">
        <f t="shared" si="89"/>
        <v>-0.12970071466466934</v>
      </c>
      <c r="I89" s="3">
        <f t="shared" si="89"/>
        <v>-0.20048143053645118</v>
      </c>
      <c r="J89" s="3">
        <f t="shared" si="89"/>
        <v>-0.20158079548866292</v>
      </c>
      <c r="K89" s="3">
        <f t="shared" si="89"/>
        <v>-9.2504748477549983E-2</v>
      </c>
      <c r="L89" s="3"/>
      <c r="M89" s="11"/>
      <c r="N89" s="11"/>
      <c r="O89" s="11"/>
      <c r="Q89" s="3">
        <f t="shared" ref="Q89:X89" si="90">(Q88-AD88)/AD88</f>
        <v>-3.6207416225043018E-2</v>
      </c>
      <c r="R89" s="3">
        <f t="shared" si="90"/>
        <v>-7.7157360406091377E-2</v>
      </c>
      <c r="S89" s="3">
        <f t="shared" si="90"/>
        <v>-3.6663950259567792E-2</v>
      </c>
      <c r="T89" s="3">
        <f t="shared" si="90"/>
        <v>-2.1034071719479488E-2</v>
      </c>
      <c r="U89" s="3">
        <f t="shared" si="90"/>
        <v>-3.0996734002661182E-2</v>
      </c>
      <c r="V89" s="3">
        <f t="shared" si="90"/>
        <v>2.1067415730337078E-2</v>
      </c>
      <c r="W89" s="3">
        <f t="shared" si="90"/>
        <v>-2.2371107708014294E-2</v>
      </c>
      <c r="X89" s="3">
        <f t="shared" si="90"/>
        <v>-3.1353135313531351E-2</v>
      </c>
      <c r="Y89" s="3"/>
      <c r="Z89" s="11"/>
      <c r="AA89" s="11"/>
      <c r="AB89" s="11"/>
      <c r="AD89" s="3"/>
      <c r="AE89" s="3"/>
      <c r="AF89" s="3"/>
      <c r="AG89" s="3"/>
      <c r="AH89" s="3"/>
      <c r="AI89" s="3"/>
      <c r="AJ89" s="3"/>
      <c r="AK89" s="3"/>
      <c r="AL89" s="3"/>
      <c r="AM89" s="11"/>
      <c r="AN89" s="11"/>
      <c r="AO89" s="11"/>
    </row>
    <row r="90" spans="1:41" x14ac:dyDescent="0.3">
      <c r="A90" s="21"/>
      <c r="C90" s="7"/>
      <c r="D90" s="3"/>
      <c r="E90" s="3"/>
      <c r="F90" s="3"/>
      <c r="G90" s="3"/>
      <c r="H90" s="3"/>
      <c r="I90" s="3"/>
      <c r="J90" s="3"/>
      <c r="K90" s="11"/>
      <c r="L90" s="11"/>
      <c r="M90" s="11"/>
      <c r="N90" s="11"/>
      <c r="O90" s="11"/>
      <c r="Q90" s="3"/>
      <c r="R90" s="3"/>
      <c r="S90" s="3"/>
      <c r="T90" s="3"/>
      <c r="U90" s="3"/>
      <c r="V90" s="11"/>
      <c r="W90" s="11"/>
      <c r="X90" s="11"/>
      <c r="Y90" s="11"/>
      <c r="Z90" s="11"/>
      <c r="AA90" s="11"/>
      <c r="AB90" s="11"/>
      <c r="AD90" s="3"/>
      <c r="AE90" s="3"/>
      <c r="AF90" s="3"/>
      <c r="AG90" s="3"/>
      <c r="AH90" s="3"/>
      <c r="AI90" s="11"/>
      <c r="AJ90" s="11"/>
      <c r="AK90" s="11"/>
      <c r="AL90" s="11"/>
      <c r="AM90" s="11"/>
      <c r="AN90" s="11"/>
      <c r="AO90" s="11"/>
    </row>
    <row r="91" spans="1:41" x14ac:dyDescent="0.3">
      <c r="A91" s="32"/>
      <c r="B91" s="33"/>
      <c r="C91" s="7"/>
      <c r="D91" s="3"/>
      <c r="E91" s="3"/>
      <c r="F91" s="3"/>
      <c r="G91" s="3"/>
      <c r="H91" s="3"/>
      <c r="I91" s="3"/>
      <c r="J91" s="3"/>
      <c r="K91" s="11"/>
      <c r="L91" s="11"/>
      <c r="M91" s="11"/>
      <c r="N91" s="11"/>
      <c r="O91" s="11"/>
      <c r="Q91" s="3"/>
      <c r="R91" s="3"/>
      <c r="S91" s="3"/>
      <c r="T91" s="3"/>
      <c r="U91" s="3"/>
      <c r="V91" s="11"/>
      <c r="W91" s="11"/>
      <c r="X91" s="11"/>
      <c r="Y91" s="11"/>
      <c r="Z91" s="11"/>
      <c r="AA91" s="11"/>
      <c r="AB91" s="11"/>
      <c r="AD91" s="3"/>
      <c r="AE91" s="3"/>
      <c r="AF91" s="3"/>
      <c r="AG91" s="3"/>
      <c r="AH91" s="3"/>
      <c r="AI91" s="11"/>
      <c r="AJ91" s="11"/>
      <c r="AK91" s="11"/>
      <c r="AL91" s="11"/>
      <c r="AM91" s="11"/>
      <c r="AN91" s="11"/>
      <c r="AO91" s="11"/>
    </row>
    <row r="92" spans="1:41" ht="14.4" customHeight="1" x14ac:dyDescent="0.3">
      <c r="A92" s="462" t="s">
        <v>155</v>
      </c>
      <c r="B92" s="462"/>
      <c r="C92" s="462"/>
      <c r="D92" s="462"/>
      <c r="E92" s="25"/>
      <c r="F92" s="25"/>
      <c r="G92" s="25"/>
      <c r="H92" s="25"/>
      <c r="I92" s="25"/>
      <c r="J92" s="25"/>
      <c r="K92" s="25"/>
      <c r="L92" s="32"/>
      <c r="M92" s="32"/>
      <c r="N92" s="32"/>
      <c r="O92" s="32"/>
      <c r="P92" s="25"/>
      <c r="Q92" s="25"/>
      <c r="R92" s="25"/>
      <c r="S92" s="25"/>
      <c r="T92" s="25"/>
      <c r="U92" s="25"/>
      <c r="V92" s="25"/>
      <c r="W92" s="25"/>
      <c r="X92" s="25"/>
      <c r="Y92" s="32"/>
      <c r="Z92" s="32"/>
      <c r="AA92" s="32"/>
      <c r="AB92" s="32"/>
      <c r="AC92" s="25"/>
      <c r="AD92" s="25"/>
      <c r="AE92" s="25"/>
      <c r="AF92" s="25"/>
      <c r="AG92" s="25"/>
      <c r="AH92" s="25"/>
      <c r="AI92" s="25"/>
      <c r="AJ92" s="25"/>
      <c r="AK92" s="25"/>
      <c r="AL92" s="32"/>
      <c r="AM92" s="32"/>
      <c r="AN92" s="32"/>
      <c r="AO92" s="32"/>
    </row>
    <row r="93" spans="1:41" x14ac:dyDescent="0.3">
      <c r="L93" s="54"/>
      <c r="M93" s="54"/>
      <c r="N93" s="54"/>
      <c r="O93" s="54"/>
      <c r="Q93" s="448"/>
      <c r="R93" s="448"/>
      <c r="S93" s="448"/>
      <c r="T93" s="448"/>
      <c r="U93" s="448"/>
      <c r="V93" s="448"/>
      <c r="W93" s="448"/>
      <c r="X93" s="448"/>
      <c r="Y93" s="54"/>
      <c r="Z93" s="54"/>
      <c r="AA93" s="54"/>
      <c r="AB93" s="54"/>
      <c r="AD93" s="448"/>
      <c r="AE93" s="448"/>
      <c r="AF93" s="448"/>
      <c r="AG93" s="448"/>
      <c r="AH93" s="448"/>
      <c r="AI93" s="448"/>
      <c r="AJ93" s="448"/>
      <c r="AK93" s="448"/>
      <c r="AL93" s="54"/>
      <c r="AM93" s="54"/>
      <c r="AN93" s="54"/>
      <c r="AO93" s="54"/>
    </row>
    <row r="94" spans="1:41" x14ac:dyDescent="0.3">
      <c r="B94" s="37" t="s">
        <v>156</v>
      </c>
      <c r="D94" s="8"/>
      <c r="E94" s="19"/>
      <c r="F94" s="8"/>
      <c r="G94" s="8"/>
      <c r="H94" s="8"/>
      <c r="I94" s="8"/>
      <c r="J94" s="8"/>
      <c r="K94" s="8"/>
      <c r="L94" s="8"/>
      <c r="M94" s="44"/>
      <c r="N94" s="44"/>
      <c r="O94" s="44"/>
      <c r="P94" s="29"/>
    </row>
    <row r="95" spans="1:41" x14ac:dyDescent="0.3">
      <c r="A95" s="25" t="s">
        <v>15</v>
      </c>
      <c r="B95" s="37"/>
      <c r="C95" s="18" t="s">
        <v>0</v>
      </c>
      <c r="D95" s="63">
        <v>23984</v>
      </c>
      <c r="E95" s="63">
        <v>1774</v>
      </c>
      <c r="F95" s="8">
        <f>SUM(D95:E95)</f>
        <v>25758</v>
      </c>
      <c r="G95" s="63">
        <v>13765</v>
      </c>
      <c r="H95" s="63">
        <v>10311</v>
      </c>
      <c r="I95" s="74">
        <v>8439</v>
      </c>
      <c r="J95" s="8">
        <f>SUM(G95:I95)</f>
        <v>32515</v>
      </c>
      <c r="K95" s="8">
        <f>SUM(F95,J95)</f>
        <v>58273</v>
      </c>
      <c r="L95" s="8"/>
      <c r="M95" s="44"/>
      <c r="N95" s="44"/>
      <c r="O95" s="44"/>
      <c r="Q95" s="63">
        <v>26742</v>
      </c>
      <c r="R95" s="63">
        <v>1815</v>
      </c>
      <c r="S95" s="8">
        <f>SUM(Q95:R95)</f>
        <v>28557</v>
      </c>
      <c r="T95" s="63">
        <v>15945</v>
      </c>
      <c r="U95" s="63">
        <v>11457</v>
      </c>
      <c r="V95" s="74">
        <v>8764</v>
      </c>
      <c r="W95" s="8">
        <f>SUM(T95:V95)</f>
        <v>36166</v>
      </c>
      <c r="X95" s="8">
        <f>SUM(S95,W95)</f>
        <v>64723</v>
      </c>
      <c r="Y95" s="8"/>
      <c r="Z95" s="44"/>
      <c r="AA95" s="44"/>
      <c r="AB95" s="44"/>
      <c r="AD95" s="63">
        <v>27567</v>
      </c>
      <c r="AE95" s="63">
        <v>1965</v>
      </c>
      <c r="AF95" s="8">
        <f>SUM(AD95:AE95)</f>
        <v>29532</v>
      </c>
      <c r="AG95" s="63">
        <v>16351</v>
      </c>
      <c r="AH95" s="63">
        <v>11775</v>
      </c>
      <c r="AI95" s="63">
        <v>9508</v>
      </c>
      <c r="AJ95" s="8">
        <f>SUM(AG95:AI95)</f>
        <v>37634</v>
      </c>
      <c r="AK95" s="8">
        <f>SUM(AF95,AJ95)</f>
        <v>67166</v>
      </c>
      <c r="AL95" s="8"/>
      <c r="AM95" s="44"/>
      <c r="AN95" s="44"/>
      <c r="AO95" s="44"/>
    </row>
    <row r="96" spans="1:41" x14ac:dyDescent="0.3">
      <c r="A96" s="25"/>
      <c r="B96" s="37"/>
      <c r="C96" s="7" t="s">
        <v>151</v>
      </c>
      <c r="D96" s="3">
        <f t="shared" ref="D96:K96" si="91">(D95-Q95)/Q95</f>
        <v>-0.10313364744596515</v>
      </c>
      <c r="E96" s="3">
        <f t="shared" si="91"/>
        <v>-2.2589531680440773E-2</v>
      </c>
      <c r="F96" s="3">
        <f t="shared" si="91"/>
        <v>-9.8014497321147184E-2</v>
      </c>
      <c r="G96" s="3">
        <f t="shared" si="91"/>
        <v>-0.13671997491376608</v>
      </c>
      <c r="H96" s="3">
        <f t="shared" si="91"/>
        <v>-0.10002618486514794</v>
      </c>
      <c r="I96" s="3">
        <f t="shared" si="91"/>
        <v>-3.7083523505248746E-2</v>
      </c>
      <c r="J96" s="3">
        <f t="shared" si="91"/>
        <v>-0.10095116960681302</v>
      </c>
      <c r="K96" s="3">
        <f t="shared" si="91"/>
        <v>-9.9655454784234349E-2</v>
      </c>
      <c r="L96" s="3"/>
      <c r="M96" s="45"/>
      <c r="N96" s="45"/>
      <c r="O96" s="45"/>
      <c r="Q96" s="3">
        <f t="shared" ref="Q96:X96" si="92">(Q95-AD95)/AD95</f>
        <v>-2.9927086734138644E-2</v>
      </c>
      <c r="R96" s="3">
        <f t="shared" si="92"/>
        <v>-7.6335877862595422E-2</v>
      </c>
      <c r="S96" s="3">
        <f t="shared" si="92"/>
        <v>-3.3015034538805367E-2</v>
      </c>
      <c r="T96" s="3">
        <f t="shared" si="92"/>
        <v>-2.4830285609442847E-2</v>
      </c>
      <c r="U96" s="3">
        <f t="shared" si="92"/>
        <v>-2.7006369426751591E-2</v>
      </c>
      <c r="V96" s="3">
        <f t="shared" si="92"/>
        <v>-7.8249894825410185E-2</v>
      </c>
      <c r="W96" s="3">
        <f t="shared" si="92"/>
        <v>-3.9007280650475637E-2</v>
      </c>
      <c r="X96" s="3">
        <f t="shared" si="92"/>
        <v>-3.6372569454783669E-2</v>
      </c>
      <c r="Y96" s="3"/>
      <c r="Z96" s="45"/>
      <c r="AA96" s="45"/>
      <c r="AB96" s="45"/>
      <c r="AD96" s="3"/>
      <c r="AE96" s="3"/>
      <c r="AF96" s="3"/>
      <c r="AG96" s="3"/>
      <c r="AH96" s="3"/>
      <c r="AI96" s="3"/>
      <c r="AJ96" s="3"/>
      <c r="AK96" s="3"/>
      <c r="AL96" s="3"/>
      <c r="AM96" s="45"/>
      <c r="AN96" s="45"/>
      <c r="AO96" s="45"/>
    </row>
    <row r="97" spans="1:41" ht="14.4" customHeight="1" x14ac:dyDescent="0.3">
      <c r="A97" s="25" t="s">
        <v>145</v>
      </c>
      <c r="B97" s="37"/>
      <c r="C97" s="18"/>
      <c r="D97" s="63">
        <v>1365</v>
      </c>
      <c r="E97" s="63">
        <v>67</v>
      </c>
      <c r="F97" s="8">
        <f>SUM(D97:E97)</f>
        <v>1432</v>
      </c>
      <c r="G97" s="63">
        <v>393</v>
      </c>
      <c r="H97" s="63">
        <v>195</v>
      </c>
      <c r="I97" s="74">
        <v>193</v>
      </c>
      <c r="J97" s="8">
        <f>SUM(G97:I97)</f>
        <v>781</v>
      </c>
      <c r="K97" s="8">
        <f>SUM(F97,J97)</f>
        <v>2213</v>
      </c>
      <c r="L97" s="8"/>
      <c r="M97" s="44"/>
      <c r="N97" s="44"/>
      <c r="O97" s="44"/>
      <c r="P97" s="29"/>
      <c r="Q97" s="63">
        <v>1173</v>
      </c>
      <c r="R97" s="63">
        <v>47</v>
      </c>
      <c r="S97" s="8">
        <f>SUM(Q97:R97)</f>
        <v>1220</v>
      </c>
      <c r="T97" s="63">
        <v>404</v>
      </c>
      <c r="U97" s="63">
        <v>186</v>
      </c>
      <c r="V97" s="74">
        <v>208</v>
      </c>
      <c r="W97" s="8">
        <f>SUM(T97:V97)</f>
        <v>798</v>
      </c>
      <c r="X97" s="8">
        <f>SUM(S97,W97)</f>
        <v>2018</v>
      </c>
      <c r="Y97" s="8"/>
      <c r="Z97" s="44"/>
      <c r="AA97" s="44"/>
      <c r="AB97" s="44"/>
      <c r="AD97" s="63">
        <v>1210</v>
      </c>
      <c r="AE97" s="63">
        <v>51</v>
      </c>
      <c r="AF97" s="8">
        <f>SUM(AD97:AE97)</f>
        <v>1261</v>
      </c>
      <c r="AG97" s="63">
        <v>401</v>
      </c>
      <c r="AH97" s="63">
        <v>159</v>
      </c>
      <c r="AI97" s="63">
        <v>219</v>
      </c>
      <c r="AJ97" s="8">
        <f>SUM(AG97:AI97)</f>
        <v>779</v>
      </c>
      <c r="AK97" s="8">
        <f>SUM(AF97,AJ97)</f>
        <v>2040</v>
      </c>
      <c r="AL97" s="8"/>
      <c r="AM97" s="44"/>
      <c r="AN97" s="44"/>
      <c r="AO97" s="44"/>
    </row>
    <row r="98" spans="1:41" x14ac:dyDescent="0.3">
      <c r="A98" s="25"/>
      <c r="B98" s="37"/>
      <c r="C98" s="7"/>
      <c r="D98" s="3">
        <f t="shared" ref="D98:K98" si="93">(D97-Q97)/Q97</f>
        <v>0.16368286445012789</v>
      </c>
      <c r="E98" s="3">
        <f t="shared" si="93"/>
        <v>0.42553191489361702</v>
      </c>
      <c r="F98" s="3">
        <f t="shared" si="93"/>
        <v>0.17377049180327869</v>
      </c>
      <c r="G98" s="3">
        <f t="shared" si="93"/>
        <v>-2.7227722772277228E-2</v>
      </c>
      <c r="H98" s="3">
        <f t="shared" si="93"/>
        <v>4.8387096774193547E-2</v>
      </c>
      <c r="I98" s="3">
        <f t="shared" si="93"/>
        <v>-7.2115384615384609E-2</v>
      </c>
      <c r="J98" s="3">
        <f t="shared" si="93"/>
        <v>-2.1303258145363407E-2</v>
      </c>
      <c r="K98" s="3">
        <f t="shared" si="93"/>
        <v>9.6630327056491577E-2</v>
      </c>
      <c r="L98" s="3"/>
      <c r="M98" s="45"/>
      <c r="N98" s="45"/>
      <c r="O98" s="45"/>
      <c r="Q98" s="3">
        <f t="shared" ref="Q98:X98" si="94">(Q97-AD97)/AD97</f>
        <v>-3.0578512396694214E-2</v>
      </c>
      <c r="R98" s="3">
        <f t="shared" si="94"/>
        <v>-7.8431372549019607E-2</v>
      </c>
      <c r="S98" s="3">
        <f t="shared" si="94"/>
        <v>-3.2513877874702619E-2</v>
      </c>
      <c r="T98" s="3">
        <f t="shared" si="94"/>
        <v>7.481296758104738E-3</v>
      </c>
      <c r="U98" s="3">
        <f t="shared" si="94"/>
        <v>0.16981132075471697</v>
      </c>
      <c r="V98" s="3">
        <f t="shared" si="94"/>
        <v>-5.0228310502283102E-2</v>
      </c>
      <c r="W98" s="3">
        <f t="shared" si="94"/>
        <v>2.4390243902439025E-2</v>
      </c>
      <c r="X98" s="3">
        <f t="shared" si="94"/>
        <v>-1.0784313725490196E-2</v>
      </c>
      <c r="Y98" s="3"/>
      <c r="Z98" s="45"/>
      <c r="AA98" s="45"/>
      <c r="AB98" s="45"/>
      <c r="AD98" s="3"/>
      <c r="AE98" s="3"/>
      <c r="AF98" s="3"/>
      <c r="AG98" s="3"/>
      <c r="AH98" s="3"/>
      <c r="AI98" s="3"/>
      <c r="AJ98" s="3"/>
      <c r="AK98" s="3"/>
      <c r="AL98" s="3"/>
      <c r="AM98" s="45"/>
      <c r="AN98" s="45"/>
      <c r="AO98" s="45"/>
    </row>
    <row r="99" spans="1:41" ht="14.4" customHeight="1" x14ac:dyDescent="0.3">
      <c r="A99" s="25" t="s">
        <v>137</v>
      </c>
      <c r="B99" s="37"/>
      <c r="C99" s="18"/>
      <c r="D99" s="8">
        <f t="shared" ref="D99:K99" si="95">SUM(D97,D95)</f>
        <v>25349</v>
      </c>
      <c r="E99" s="8">
        <f t="shared" si="95"/>
        <v>1841</v>
      </c>
      <c r="F99" s="8">
        <f t="shared" si="95"/>
        <v>27190</v>
      </c>
      <c r="G99" s="8">
        <f t="shared" si="95"/>
        <v>14158</v>
      </c>
      <c r="H99" s="8">
        <f t="shared" si="95"/>
        <v>10506</v>
      </c>
      <c r="I99" s="8">
        <f t="shared" si="95"/>
        <v>8632</v>
      </c>
      <c r="J99" s="8">
        <f t="shared" si="95"/>
        <v>33296</v>
      </c>
      <c r="K99" s="8">
        <f t="shared" si="95"/>
        <v>60486</v>
      </c>
      <c r="L99" s="8"/>
      <c r="M99" s="44"/>
      <c r="N99" s="44"/>
      <c r="O99" s="44"/>
      <c r="P99" s="29"/>
      <c r="Q99" s="8">
        <f t="shared" ref="Q99:X99" si="96">SUM(Q97,Q95)</f>
        <v>27915</v>
      </c>
      <c r="R99" s="8">
        <f t="shared" si="96"/>
        <v>1862</v>
      </c>
      <c r="S99" s="8">
        <f t="shared" si="96"/>
        <v>29777</v>
      </c>
      <c r="T99" s="8">
        <f t="shared" si="96"/>
        <v>16349</v>
      </c>
      <c r="U99" s="8">
        <f t="shared" si="96"/>
        <v>11643</v>
      </c>
      <c r="V99" s="8">
        <f t="shared" si="96"/>
        <v>8972</v>
      </c>
      <c r="W99" s="8">
        <f t="shared" si="96"/>
        <v>36964</v>
      </c>
      <c r="X99" s="8">
        <f t="shared" si="96"/>
        <v>66741</v>
      </c>
      <c r="Y99" s="8"/>
      <c r="Z99" s="44"/>
      <c r="AA99" s="44"/>
      <c r="AB99" s="44"/>
      <c r="AD99" s="8">
        <f t="shared" ref="AD99:AK99" si="97">SUM(AD97,AD95)</f>
        <v>28777</v>
      </c>
      <c r="AE99" s="8">
        <f t="shared" si="97"/>
        <v>2016</v>
      </c>
      <c r="AF99" s="8">
        <f t="shared" si="97"/>
        <v>30793</v>
      </c>
      <c r="AG99" s="8">
        <f t="shared" si="97"/>
        <v>16752</v>
      </c>
      <c r="AH99" s="8">
        <f t="shared" si="97"/>
        <v>11934</v>
      </c>
      <c r="AI99" s="8">
        <f t="shared" si="97"/>
        <v>9727</v>
      </c>
      <c r="AJ99" s="8">
        <f t="shared" si="97"/>
        <v>38413</v>
      </c>
      <c r="AK99" s="8">
        <f t="shared" si="97"/>
        <v>69206</v>
      </c>
      <c r="AL99" s="8"/>
      <c r="AM99" s="44"/>
      <c r="AN99" s="44"/>
      <c r="AO99" s="44"/>
    </row>
    <row r="100" spans="1:41" x14ac:dyDescent="0.3">
      <c r="A100" s="25"/>
      <c r="B100" s="37"/>
      <c r="C100" s="7"/>
      <c r="D100" s="3">
        <f t="shared" ref="D100:K100" si="98">(D99-Q99)/Q99</f>
        <v>-9.1921905785420019E-2</v>
      </c>
      <c r="E100" s="3">
        <f t="shared" si="98"/>
        <v>-1.1278195488721804E-2</v>
      </c>
      <c r="F100" s="3">
        <f t="shared" si="98"/>
        <v>-8.6879134902777308E-2</v>
      </c>
      <c r="G100" s="3">
        <f t="shared" si="98"/>
        <v>-0.13401431280200624</v>
      </c>
      <c r="H100" s="3">
        <f t="shared" si="98"/>
        <v>-9.765524349394486E-2</v>
      </c>
      <c r="I100" s="3">
        <f t="shared" si="98"/>
        <v>-3.7895675434685687E-2</v>
      </c>
      <c r="J100" s="3">
        <f t="shared" si="98"/>
        <v>-9.9231684882588461E-2</v>
      </c>
      <c r="K100" s="3">
        <f t="shared" si="98"/>
        <v>-9.3720501640670653E-2</v>
      </c>
      <c r="L100" s="3"/>
      <c r="M100" s="45"/>
      <c r="N100" s="45"/>
      <c r="O100" s="45"/>
      <c r="Q100" s="3">
        <f t="shared" ref="Q100:X100" si="99">(Q99-AD99)/AD99</f>
        <v>-2.9954477534141849E-2</v>
      </c>
      <c r="R100" s="3">
        <f t="shared" si="99"/>
        <v>-7.6388888888888895E-2</v>
      </c>
      <c r="S100" s="3">
        <f t="shared" si="99"/>
        <v>-3.2994511739681098E-2</v>
      </c>
      <c r="T100" s="3">
        <f t="shared" si="99"/>
        <v>-2.4056829035339063E-2</v>
      </c>
      <c r="U100" s="3">
        <f t="shared" si="99"/>
        <v>-2.4384112619406737E-2</v>
      </c>
      <c r="V100" s="3">
        <f t="shared" si="99"/>
        <v>-7.7618998663513933E-2</v>
      </c>
      <c r="W100" s="3">
        <f t="shared" si="99"/>
        <v>-3.7721604665087338E-2</v>
      </c>
      <c r="X100" s="3">
        <f t="shared" si="99"/>
        <v>-3.5618298991416927E-2</v>
      </c>
      <c r="Y100" s="3"/>
      <c r="Z100" s="45"/>
      <c r="AA100" s="45"/>
      <c r="AB100" s="45"/>
      <c r="AD100" s="3"/>
      <c r="AE100" s="3"/>
      <c r="AF100" s="3"/>
      <c r="AG100" s="3"/>
      <c r="AH100" s="3"/>
      <c r="AI100" s="3"/>
      <c r="AJ100" s="3"/>
      <c r="AK100" s="3"/>
      <c r="AL100" s="3"/>
      <c r="AM100" s="45"/>
      <c r="AN100" s="45"/>
      <c r="AO100" s="45"/>
    </row>
    <row r="101" spans="1:41" x14ac:dyDescent="0.3">
      <c r="A101" s="25" t="s">
        <v>12</v>
      </c>
      <c r="B101" s="37"/>
      <c r="C101" s="18" t="s">
        <v>0</v>
      </c>
      <c r="D101" s="63">
        <v>21102</v>
      </c>
      <c r="E101" s="63">
        <v>498</v>
      </c>
      <c r="F101" s="8">
        <f>SUM(D101:E101)</f>
        <v>21600</v>
      </c>
      <c r="G101" s="63">
        <v>15961</v>
      </c>
      <c r="H101" s="63">
        <v>9646</v>
      </c>
      <c r="I101" s="74">
        <v>3418</v>
      </c>
      <c r="J101" s="8">
        <f>SUM(G101:I101)</f>
        <v>29025</v>
      </c>
      <c r="K101" s="8">
        <f>SUM(F101,J101)</f>
        <v>50625</v>
      </c>
      <c r="L101" s="8"/>
      <c r="M101" s="44"/>
      <c r="N101" s="44"/>
      <c r="O101" s="44"/>
      <c r="Q101" s="63">
        <v>19291</v>
      </c>
      <c r="R101" s="63">
        <v>572</v>
      </c>
      <c r="S101" s="8">
        <f>SUM(Q101:R101)</f>
        <v>19863</v>
      </c>
      <c r="T101" s="63">
        <v>17180</v>
      </c>
      <c r="U101" s="63">
        <v>10286</v>
      </c>
      <c r="V101" s="74">
        <v>3307</v>
      </c>
      <c r="W101" s="8">
        <f>SUM(T101:V101)</f>
        <v>30773</v>
      </c>
      <c r="X101" s="8">
        <f>SUM(S101,W101)</f>
        <v>50636</v>
      </c>
      <c r="Y101" s="8"/>
      <c r="Z101" s="44"/>
      <c r="AA101" s="44"/>
      <c r="AB101" s="44"/>
      <c r="AD101" s="63">
        <v>20051</v>
      </c>
      <c r="AE101" s="63">
        <v>520</v>
      </c>
      <c r="AF101" s="8">
        <f>SUM(AD101:AE101)</f>
        <v>20571</v>
      </c>
      <c r="AG101" s="63">
        <v>17076</v>
      </c>
      <c r="AH101" s="63">
        <v>10256</v>
      </c>
      <c r="AI101" s="63">
        <v>3584</v>
      </c>
      <c r="AJ101" s="8">
        <f>SUM(AG101:AI101)</f>
        <v>30916</v>
      </c>
      <c r="AK101" s="8">
        <f>SUM(AF101,AJ101)</f>
        <v>51487</v>
      </c>
      <c r="AL101" s="8"/>
      <c r="AM101" s="44"/>
      <c r="AN101" s="44"/>
      <c r="AO101" s="44"/>
    </row>
    <row r="102" spans="1:41" x14ac:dyDescent="0.3">
      <c r="A102" s="25"/>
      <c r="B102" s="37"/>
      <c r="C102" s="7" t="s">
        <v>151</v>
      </c>
      <c r="D102" s="3">
        <f t="shared" ref="D102:K102" si="100">(D101-Q101)/Q101</f>
        <v>9.3877974184853039E-2</v>
      </c>
      <c r="E102" s="3">
        <f t="shared" si="100"/>
        <v>-0.12937062937062938</v>
      </c>
      <c r="F102" s="3">
        <f t="shared" si="100"/>
        <v>8.744902582691437E-2</v>
      </c>
      <c r="G102" s="3">
        <f t="shared" si="100"/>
        <v>-7.0954598370197908E-2</v>
      </c>
      <c r="H102" s="3">
        <f t="shared" si="100"/>
        <v>-6.2220493875170133E-2</v>
      </c>
      <c r="I102" s="3">
        <f t="shared" si="100"/>
        <v>3.3565164801935291E-2</v>
      </c>
      <c r="J102" s="3">
        <f t="shared" si="100"/>
        <v>-5.6803041627400644E-2</v>
      </c>
      <c r="K102" s="3">
        <f t="shared" si="100"/>
        <v>-2.1723674855833795E-4</v>
      </c>
      <c r="L102" s="3"/>
      <c r="M102" s="45"/>
      <c r="N102" s="45"/>
      <c r="O102" s="45"/>
      <c r="Q102" s="3">
        <f t="shared" ref="Q102:X102" si="101">(Q101-AD101)/AD101</f>
        <v>-3.7903346466510397E-2</v>
      </c>
      <c r="R102" s="3">
        <f t="shared" si="101"/>
        <v>0.1</v>
      </c>
      <c r="S102" s="3">
        <f t="shared" si="101"/>
        <v>-3.4417383695493659E-2</v>
      </c>
      <c r="T102" s="3">
        <f t="shared" si="101"/>
        <v>6.0904193019442488E-3</v>
      </c>
      <c r="U102" s="3">
        <f t="shared" si="101"/>
        <v>2.9251170046801873E-3</v>
      </c>
      <c r="V102" s="3">
        <f t="shared" si="101"/>
        <v>-7.7287946428571425E-2</v>
      </c>
      <c r="W102" s="3">
        <f t="shared" si="101"/>
        <v>-4.625436667097943E-3</v>
      </c>
      <c r="X102" s="3">
        <f t="shared" si="101"/>
        <v>-1.6528444073261213E-2</v>
      </c>
      <c r="Y102" s="3"/>
      <c r="Z102" s="45"/>
      <c r="AA102" s="45"/>
      <c r="AB102" s="45"/>
      <c r="AD102" s="3"/>
      <c r="AE102" s="3"/>
      <c r="AF102" s="3"/>
      <c r="AG102" s="3"/>
      <c r="AH102" s="3"/>
      <c r="AI102" s="3"/>
      <c r="AJ102" s="3"/>
      <c r="AK102" s="3"/>
      <c r="AL102" s="3"/>
      <c r="AM102" s="45"/>
      <c r="AN102" s="45"/>
      <c r="AO102" s="45"/>
    </row>
    <row r="103" spans="1:41" x14ac:dyDescent="0.3">
      <c r="A103" s="25" t="s">
        <v>13</v>
      </c>
      <c r="B103" s="37"/>
      <c r="C103" s="18" t="s">
        <v>0</v>
      </c>
      <c r="D103" s="63">
        <v>16296</v>
      </c>
      <c r="E103" s="63">
        <v>479</v>
      </c>
      <c r="F103" s="8">
        <f>SUM(D103:E103)</f>
        <v>16775</v>
      </c>
      <c r="G103" s="63">
        <v>8455</v>
      </c>
      <c r="H103" s="63">
        <v>7295</v>
      </c>
      <c r="I103" s="74">
        <v>3360</v>
      </c>
      <c r="J103" s="8">
        <f>SUM(G103:I103)</f>
        <v>19110</v>
      </c>
      <c r="K103" s="8">
        <f>SUM(F103,J103)</f>
        <v>35885</v>
      </c>
      <c r="L103" s="8"/>
      <c r="M103" s="44"/>
      <c r="N103" s="44"/>
      <c r="O103" s="44"/>
      <c r="Q103" s="63">
        <v>14418</v>
      </c>
      <c r="R103" s="63">
        <v>466</v>
      </c>
      <c r="S103" s="8">
        <f>SUM(Q103:R103)</f>
        <v>14884</v>
      </c>
      <c r="T103" s="63">
        <v>8360</v>
      </c>
      <c r="U103" s="63">
        <v>7942</v>
      </c>
      <c r="V103" s="74">
        <v>3268</v>
      </c>
      <c r="W103" s="8">
        <f>SUM(T103:V103)</f>
        <v>19570</v>
      </c>
      <c r="X103" s="8">
        <f>SUM(S103,W103)</f>
        <v>34454</v>
      </c>
      <c r="Y103" s="8"/>
      <c r="Z103" s="44"/>
      <c r="AA103" s="44"/>
      <c r="AB103" s="44"/>
      <c r="AD103" s="63">
        <v>13974</v>
      </c>
      <c r="AE103" s="63">
        <v>458</v>
      </c>
      <c r="AF103" s="8">
        <f>SUM(AD103:AE103)</f>
        <v>14432</v>
      </c>
      <c r="AG103" s="63">
        <v>8134</v>
      </c>
      <c r="AH103" s="63">
        <v>7609</v>
      </c>
      <c r="AI103" s="63">
        <v>3234</v>
      </c>
      <c r="AJ103" s="8">
        <f>SUM(AG103:AI103)</f>
        <v>18977</v>
      </c>
      <c r="AK103" s="8">
        <f>SUM(AF103,AJ103)</f>
        <v>33409</v>
      </c>
      <c r="AL103" s="8"/>
      <c r="AM103" s="44"/>
      <c r="AN103" s="44"/>
      <c r="AO103" s="44"/>
    </row>
    <row r="104" spans="1:41" x14ac:dyDescent="0.3">
      <c r="A104" s="25"/>
      <c r="B104" s="37"/>
      <c r="C104" s="7" t="s">
        <v>151</v>
      </c>
      <c r="D104" s="3">
        <f t="shared" ref="D104:K104" si="102">(D103-Q103)/Q103</f>
        <v>0.13025384935497294</v>
      </c>
      <c r="E104" s="3">
        <f t="shared" si="102"/>
        <v>2.7896995708154508E-2</v>
      </c>
      <c r="F104" s="3">
        <f t="shared" si="102"/>
        <v>0.12704918032786885</v>
      </c>
      <c r="G104" s="3">
        <f t="shared" si="102"/>
        <v>1.1363636363636364E-2</v>
      </c>
      <c r="H104" s="3">
        <f t="shared" si="102"/>
        <v>-8.1465625786955431E-2</v>
      </c>
      <c r="I104" s="3">
        <f t="shared" si="102"/>
        <v>2.8151774785801713E-2</v>
      </c>
      <c r="J104" s="3">
        <f t="shared" si="102"/>
        <v>-2.3505365355135411E-2</v>
      </c>
      <c r="K104" s="3">
        <f t="shared" si="102"/>
        <v>4.1533639054971844E-2</v>
      </c>
      <c r="L104" s="3"/>
      <c r="M104" s="45"/>
      <c r="N104" s="45"/>
      <c r="O104" s="45"/>
      <c r="Q104" s="3">
        <f t="shared" ref="Q104:X104" si="103">(Q103-AD103)/AD103</f>
        <v>3.1773293258909402E-2</v>
      </c>
      <c r="R104" s="3">
        <f t="shared" si="103"/>
        <v>1.7467248908296942E-2</v>
      </c>
      <c r="S104" s="3">
        <f t="shared" si="103"/>
        <v>3.1319290465631928E-2</v>
      </c>
      <c r="T104" s="3">
        <f t="shared" si="103"/>
        <v>2.7784607819031228E-2</v>
      </c>
      <c r="U104" s="3">
        <f t="shared" si="103"/>
        <v>4.3763963727165199E-2</v>
      </c>
      <c r="V104" s="3">
        <f t="shared" si="103"/>
        <v>1.0513296227581941E-2</v>
      </c>
      <c r="W104" s="3">
        <f t="shared" si="103"/>
        <v>3.1248353269747588E-2</v>
      </c>
      <c r="X104" s="3">
        <f t="shared" si="103"/>
        <v>3.1278996677541977E-2</v>
      </c>
      <c r="Y104" s="3"/>
      <c r="Z104" s="45"/>
      <c r="AA104" s="45"/>
      <c r="AB104" s="45"/>
      <c r="AD104" s="3"/>
      <c r="AE104" s="3"/>
      <c r="AF104" s="3"/>
      <c r="AG104" s="3"/>
      <c r="AH104" s="3"/>
      <c r="AI104" s="3"/>
      <c r="AJ104" s="3"/>
      <c r="AK104" s="3"/>
      <c r="AL104" s="3"/>
      <c r="AM104" s="45"/>
      <c r="AN104" s="45"/>
      <c r="AO104" s="45"/>
    </row>
    <row r="105" spans="1:41" x14ac:dyDescent="0.3">
      <c r="A105" s="25" t="s">
        <v>14</v>
      </c>
      <c r="B105" s="37"/>
      <c r="C105" s="18" t="s">
        <v>0</v>
      </c>
      <c r="D105" s="63">
        <v>8319</v>
      </c>
      <c r="E105" s="63">
        <v>209</v>
      </c>
      <c r="F105" s="8">
        <f>SUM(D105:E105)</f>
        <v>8528</v>
      </c>
      <c r="G105" s="63">
        <v>2820</v>
      </c>
      <c r="H105" s="63">
        <v>1773</v>
      </c>
      <c r="I105" s="74">
        <v>1124</v>
      </c>
      <c r="J105" s="8">
        <f>SUM(G105:I105)</f>
        <v>5717</v>
      </c>
      <c r="K105" s="8">
        <f>SUM(F105,J105)</f>
        <v>14245</v>
      </c>
      <c r="L105" s="8"/>
      <c r="M105" s="44"/>
      <c r="N105" s="44"/>
      <c r="O105" s="44"/>
      <c r="Q105" s="63">
        <v>9793</v>
      </c>
      <c r="R105" s="63">
        <v>272</v>
      </c>
      <c r="S105" s="8">
        <f>SUM(Q105:R105)</f>
        <v>10065</v>
      </c>
      <c r="T105" s="63">
        <v>3309</v>
      </c>
      <c r="U105" s="63">
        <v>2334</v>
      </c>
      <c r="V105" s="74">
        <v>1271</v>
      </c>
      <c r="W105" s="8">
        <f>SUM(T105:V105)</f>
        <v>6914</v>
      </c>
      <c r="X105" s="8">
        <f>SUM(S105,W105)</f>
        <v>16979</v>
      </c>
      <c r="Y105" s="8"/>
      <c r="Z105" s="44"/>
      <c r="AA105" s="44"/>
      <c r="AB105" s="44"/>
      <c r="AD105" s="63">
        <v>8081</v>
      </c>
      <c r="AE105" s="63">
        <v>182</v>
      </c>
      <c r="AF105" s="8">
        <f>SUM(AD105:AE105)</f>
        <v>8263</v>
      </c>
      <c r="AG105" s="63">
        <v>2878</v>
      </c>
      <c r="AH105" s="63">
        <v>1762</v>
      </c>
      <c r="AI105" s="63">
        <v>1021</v>
      </c>
      <c r="AJ105" s="8">
        <f>SUM(AG105:AI105)</f>
        <v>5661</v>
      </c>
      <c r="AK105" s="8">
        <f>SUM(AF105,AJ105)</f>
        <v>13924</v>
      </c>
      <c r="AL105" s="8"/>
      <c r="AM105" s="44"/>
      <c r="AN105" s="44"/>
      <c r="AO105" s="44"/>
    </row>
    <row r="106" spans="1:41" x14ac:dyDescent="0.3">
      <c r="A106" s="25"/>
      <c r="B106" s="37"/>
      <c r="C106" s="7" t="s">
        <v>151</v>
      </c>
      <c r="D106" s="3">
        <f t="shared" ref="D106:K106" si="104">(D105-Q105)/Q105</f>
        <v>-0.15051567446134995</v>
      </c>
      <c r="E106" s="3">
        <f t="shared" si="104"/>
        <v>-0.23161764705882354</v>
      </c>
      <c r="F106" s="3">
        <f t="shared" si="104"/>
        <v>-0.15270740188772974</v>
      </c>
      <c r="G106" s="3">
        <f t="shared" si="104"/>
        <v>-0.14777878513145964</v>
      </c>
      <c r="H106" s="3">
        <f t="shared" si="104"/>
        <v>-0.24035989717223649</v>
      </c>
      <c r="I106" s="3">
        <f t="shared" si="104"/>
        <v>-0.11565696302124312</v>
      </c>
      <c r="J106" s="3">
        <f t="shared" si="104"/>
        <v>-0.1731269887185421</v>
      </c>
      <c r="K106" s="3">
        <f t="shared" si="104"/>
        <v>-0.16102243948406855</v>
      </c>
      <c r="L106" s="3"/>
      <c r="M106" s="45"/>
      <c r="N106" s="45"/>
      <c r="O106" s="45"/>
      <c r="Q106" s="3">
        <f t="shared" ref="Q106:X106" si="105">(Q105-AD105)/AD105</f>
        <v>0.21185496844449944</v>
      </c>
      <c r="R106" s="3">
        <f t="shared" si="105"/>
        <v>0.49450549450549453</v>
      </c>
      <c r="S106" s="3">
        <f t="shared" si="105"/>
        <v>0.21808060026624712</v>
      </c>
      <c r="T106" s="3">
        <f t="shared" si="105"/>
        <v>0.14975677553856845</v>
      </c>
      <c r="U106" s="3">
        <f t="shared" si="105"/>
        <v>0.32463110102156639</v>
      </c>
      <c r="V106" s="3">
        <f t="shared" si="105"/>
        <v>0.24485798237022527</v>
      </c>
      <c r="W106" s="3">
        <f t="shared" si="105"/>
        <v>0.2213389860448684</v>
      </c>
      <c r="X106" s="3">
        <f t="shared" si="105"/>
        <v>0.21940534329215744</v>
      </c>
      <c r="Y106" s="3"/>
      <c r="Z106" s="45"/>
      <c r="AA106" s="45"/>
      <c r="AB106" s="45"/>
      <c r="AD106" s="3"/>
      <c r="AE106" s="3"/>
      <c r="AF106" s="3"/>
      <c r="AG106" s="3"/>
      <c r="AH106" s="3"/>
      <c r="AI106" s="3"/>
      <c r="AJ106" s="3"/>
      <c r="AK106" s="3"/>
      <c r="AL106" s="3"/>
      <c r="AM106" s="45"/>
      <c r="AN106" s="45"/>
      <c r="AO106" s="45"/>
    </row>
    <row r="107" spans="1:41" ht="14.4" customHeight="1" x14ac:dyDescent="0.3">
      <c r="A107" s="25" t="s">
        <v>140</v>
      </c>
      <c r="B107" s="37"/>
      <c r="C107" s="18"/>
      <c r="D107" s="8">
        <f t="shared" ref="D107:K107" si="106">SUM(D105,D103,D101)</f>
        <v>45717</v>
      </c>
      <c r="E107" s="8">
        <f t="shared" si="106"/>
        <v>1186</v>
      </c>
      <c r="F107" s="8">
        <f t="shared" si="106"/>
        <v>46903</v>
      </c>
      <c r="G107" s="8">
        <f t="shared" si="106"/>
        <v>27236</v>
      </c>
      <c r="H107" s="8">
        <f t="shared" si="106"/>
        <v>18714</v>
      </c>
      <c r="I107" s="8">
        <f t="shared" si="106"/>
        <v>7902</v>
      </c>
      <c r="J107" s="8">
        <f t="shared" si="106"/>
        <v>53852</v>
      </c>
      <c r="K107" s="8">
        <f t="shared" si="106"/>
        <v>100755</v>
      </c>
      <c r="L107" s="8"/>
      <c r="M107" s="44"/>
      <c r="N107" s="44"/>
      <c r="O107" s="44"/>
      <c r="Q107" s="8">
        <f t="shared" ref="Q107:X107" si="107">SUM(Q105,Q103,Q101)</f>
        <v>43502</v>
      </c>
      <c r="R107" s="8">
        <f t="shared" si="107"/>
        <v>1310</v>
      </c>
      <c r="S107" s="8">
        <f t="shared" si="107"/>
        <v>44812</v>
      </c>
      <c r="T107" s="8">
        <f t="shared" si="107"/>
        <v>28849</v>
      </c>
      <c r="U107" s="8">
        <f t="shared" si="107"/>
        <v>20562</v>
      </c>
      <c r="V107" s="8">
        <f t="shared" si="107"/>
        <v>7846</v>
      </c>
      <c r="W107" s="8">
        <f t="shared" si="107"/>
        <v>57257</v>
      </c>
      <c r="X107" s="8">
        <f t="shared" si="107"/>
        <v>102069</v>
      </c>
      <c r="Y107" s="8"/>
      <c r="Z107" s="44"/>
      <c r="AA107" s="44"/>
      <c r="AB107" s="44"/>
      <c r="AD107" s="8">
        <f t="shared" ref="AD107:AK107" si="108">SUM(AD105,AD103,AD101)</f>
        <v>42106</v>
      </c>
      <c r="AE107" s="8">
        <f t="shared" si="108"/>
        <v>1160</v>
      </c>
      <c r="AF107" s="8">
        <f t="shared" si="108"/>
        <v>43266</v>
      </c>
      <c r="AG107" s="8">
        <f t="shared" si="108"/>
        <v>28088</v>
      </c>
      <c r="AH107" s="8">
        <f t="shared" si="108"/>
        <v>19627</v>
      </c>
      <c r="AI107" s="8">
        <f t="shared" si="108"/>
        <v>7839</v>
      </c>
      <c r="AJ107" s="8">
        <f t="shared" si="108"/>
        <v>55554</v>
      </c>
      <c r="AK107" s="8">
        <f t="shared" si="108"/>
        <v>98820</v>
      </c>
      <c r="AL107" s="8"/>
      <c r="AM107" s="44"/>
      <c r="AN107" s="44"/>
      <c r="AO107" s="44"/>
    </row>
    <row r="108" spans="1:41" x14ac:dyDescent="0.3">
      <c r="A108" s="25"/>
      <c r="B108" s="37"/>
      <c r="C108" s="7"/>
      <c r="D108" s="3">
        <f t="shared" ref="D108:K108" si="109">(D107-Q107)/Q107</f>
        <v>5.091719920923176E-2</v>
      </c>
      <c r="E108" s="3">
        <f t="shared" si="109"/>
        <v>-9.465648854961832E-2</v>
      </c>
      <c r="F108" s="3">
        <f t="shared" si="109"/>
        <v>4.6661608497723821E-2</v>
      </c>
      <c r="G108" s="3">
        <f t="shared" si="109"/>
        <v>-5.5911816700752195E-2</v>
      </c>
      <c r="H108" s="3">
        <f t="shared" si="109"/>
        <v>-8.9874525824336152E-2</v>
      </c>
      <c r="I108" s="3">
        <f t="shared" si="109"/>
        <v>7.1373948508794286E-3</v>
      </c>
      <c r="J108" s="3">
        <f t="shared" si="109"/>
        <v>-5.9468711249279563E-2</v>
      </c>
      <c r="K108" s="3">
        <f t="shared" si="109"/>
        <v>-1.2873644299444494E-2</v>
      </c>
      <c r="L108" s="3"/>
      <c r="M108" s="45"/>
      <c r="N108" s="45"/>
      <c r="O108" s="45"/>
      <c r="Q108" s="3">
        <f t="shared" ref="Q108:X108" si="110">(Q107-AD107)/AD107</f>
        <v>3.3154419797653538E-2</v>
      </c>
      <c r="R108" s="3">
        <f t="shared" si="110"/>
        <v>0.12931034482758622</v>
      </c>
      <c r="S108" s="3">
        <f t="shared" si="110"/>
        <v>3.5732445800397541E-2</v>
      </c>
      <c r="T108" s="3">
        <f t="shared" si="110"/>
        <v>2.7093420677869552E-2</v>
      </c>
      <c r="U108" s="3">
        <f t="shared" si="110"/>
        <v>4.763845722728894E-2</v>
      </c>
      <c r="V108" s="3">
        <f t="shared" si="110"/>
        <v>8.9297104222477359E-4</v>
      </c>
      <c r="W108" s="3">
        <f t="shared" si="110"/>
        <v>3.065485833603341E-2</v>
      </c>
      <c r="X108" s="3">
        <f t="shared" si="110"/>
        <v>3.2877959927140252E-2</v>
      </c>
      <c r="Y108" s="3"/>
      <c r="Z108" s="45"/>
      <c r="AA108" s="45"/>
      <c r="AB108" s="45"/>
      <c r="AD108" s="3"/>
      <c r="AE108" s="3"/>
      <c r="AF108" s="3"/>
      <c r="AG108" s="3"/>
      <c r="AH108" s="3"/>
      <c r="AI108" s="3"/>
      <c r="AJ108" s="3"/>
      <c r="AK108" s="3"/>
      <c r="AL108" s="3"/>
      <c r="AM108" s="45"/>
      <c r="AN108" s="45"/>
      <c r="AO108" s="45"/>
    </row>
    <row r="109" spans="1:41" x14ac:dyDescent="0.3">
      <c r="A109" s="32" t="s">
        <v>141</v>
      </c>
      <c r="B109" s="37"/>
      <c r="C109" s="7" t="s">
        <v>0</v>
      </c>
      <c r="D109" s="8">
        <f>SUM(D107,D99)</f>
        <v>71066</v>
      </c>
      <c r="E109" s="8">
        <f>SUM(E107,E99)</f>
        <v>3027</v>
      </c>
      <c r="F109" s="8">
        <f>SUM(D109:E109)</f>
        <v>74093</v>
      </c>
      <c r="G109" s="8">
        <f>SUM(G107,G99)</f>
        <v>41394</v>
      </c>
      <c r="H109" s="8">
        <f>SUM(H107,H99)</f>
        <v>29220</v>
      </c>
      <c r="I109" s="8">
        <f>SUM(I107,I99)</f>
        <v>16534</v>
      </c>
      <c r="J109" s="8">
        <f>SUM(G109:I109)</f>
        <v>87148</v>
      </c>
      <c r="K109" s="8">
        <f>SUM(F109,J109)</f>
        <v>161241</v>
      </c>
      <c r="L109" s="8"/>
      <c r="M109" s="44"/>
      <c r="N109" s="44"/>
      <c r="O109" s="44"/>
      <c r="Q109" s="8">
        <f>SUM(Q107,Q99)</f>
        <v>71417</v>
      </c>
      <c r="R109" s="8">
        <f>SUM(R107,R99)</f>
        <v>3172</v>
      </c>
      <c r="S109" s="8">
        <f>SUM(Q109:R109)</f>
        <v>74589</v>
      </c>
      <c r="T109" s="8">
        <f>SUM(T107,T99)</f>
        <v>45198</v>
      </c>
      <c r="U109" s="8">
        <f>SUM(U107,U99)</f>
        <v>32205</v>
      </c>
      <c r="V109" s="8">
        <f>SUM(V107,V99)</f>
        <v>16818</v>
      </c>
      <c r="W109" s="8">
        <f>SUM(T109:V109)</f>
        <v>94221</v>
      </c>
      <c r="X109" s="8">
        <f>SUM(S109,W109)</f>
        <v>168810</v>
      </c>
      <c r="Y109" s="8"/>
      <c r="Z109" s="44"/>
      <c r="AA109" s="44"/>
      <c r="AB109" s="44"/>
      <c r="AD109" s="8">
        <f>SUM(AD107,AD99)</f>
        <v>70883</v>
      </c>
      <c r="AE109" s="8">
        <f>SUM(AE107,AE99)</f>
        <v>3176</v>
      </c>
      <c r="AF109" s="8">
        <f>SUM(AD109:AE109)</f>
        <v>74059</v>
      </c>
      <c r="AG109" s="8">
        <f>SUM(AG107,AG99)</f>
        <v>44840</v>
      </c>
      <c r="AH109" s="8">
        <f>SUM(AH107,AH99)</f>
        <v>31561</v>
      </c>
      <c r="AI109" s="8">
        <f>SUM(AI107,AI99)</f>
        <v>17566</v>
      </c>
      <c r="AJ109" s="8">
        <f>SUM(AG109:AI109)</f>
        <v>93967</v>
      </c>
      <c r="AK109" s="8">
        <f>SUM(AF109,AJ109)</f>
        <v>168026</v>
      </c>
      <c r="AL109" s="8"/>
      <c r="AM109" s="44"/>
      <c r="AN109" s="44"/>
      <c r="AO109" s="44"/>
    </row>
    <row r="110" spans="1:41" x14ac:dyDescent="0.3">
      <c r="A110" s="32"/>
      <c r="B110" s="37"/>
      <c r="C110" s="7" t="s">
        <v>152</v>
      </c>
      <c r="D110" s="3">
        <f t="shared" ref="D110:K110" si="111">(D109-Q109)/Q109</f>
        <v>-4.9147961969839117E-3</v>
      </c>
      <c r="E110" s="3">
        <f t="shared" si="111"/>
        <v>-4.5712484237074399E-2</v>
      </c>
      <c r="F110" s="3">
        <f t="shared" si="111"/>
        <v>-6.6497740953759934E-3</v>
      </c>
      <c r="G110" s="3">
        <f t="shared" si="111"/>
        <v>-8.4163016062657636E-2</v>
      </c>
      <c r="H110" s="3">
        <f t="shared" si="111"/>
        <v>-9.2687470889613419E-2</v>
      </c>
      <c r="I110" s="3">
        <f t="shared" si="111"/>
        <v>-1.6886669045070756E-2</v>
      </c>
      <c r="J110" s="3">
        <f t="shared" si="111"/>
        <v>-7.5068190743040303E-2</v>
      </c>
      <c r="K110" s="3">
        <f t="shared" si="111"/>
        <v>-4.4837391149813402E-2</v>
      </c>
      <c r="L110" s="3"/>
      <c r="M110" s="11"/>
      <c r="N110" s="11"/>
      <c r="O110" s="11"/>
      <c r="Q110" s="3">
        <f t="shared" ref="Q110:X110" si="112">(Q109-AD109)/AD109</f>
        <v>7.5335411875908182E-3</v>
      </c>
      <c r="R110" s="3">
        <f t="shared" si="112"/>
        <v>-1.2594458438287153E-3</v>
      </c>
      <c r="S110" s="3">
        <f t="shared" si="112"/>
        <v>7.1564563388649589E-3</v>
      </c>
      <c r="T110" s="3">
        <f t="shared" si="112"/>
        <v>7.983942908117752E-3</v>
      </c>
      <c r="U110" s="3">
        <f t="shared" si="112"/>
        <v>2.0404930135293559E-2</v>
      </c>
      <c r="V110" s="3">
        <f t="shared" si="112"/>
        <v>-4.2582261186382787E-2</v>
      </c>
      <c r="W110" s="3">
        <f t="shared" si="112"/>
        <v>2.7030766120020857E-3</v>
      </c>
      <c r="X110" s="3">
        <f t="shared" si="112"/>
        <v>4.6659445561996358E-3</v>
      </c>
      <c r="Y110" s="3"/>
      <c r="Z110" s="11"/>
      <c r="AA110" s="11"/>
      <c r="AB110" s="11"/>
      <c r="AD110" s="3"/>
      <c r="AE110" s="3"/>
      <c r="AF110" s="3"/>
      <c r="AG110" s="3"/>
      <c r="AH110" s="3"/>
      <c r="AI110" s="3"/>
      <c r="AJ110" s="3"/>
      <c r="AK110" s="3"/>
      <c r="AL110" s="3"/>
      <c r="AM110" s="11"/>
      <c r="AN110" s="11"/>
      <c r="AO110" s="11"/>
    </row>
    <row r="111" spans="1:41" x14ac:dyDescent="0.3">
      <c r="A111" s="1"/>
    </row>
    <row r="112" spans="1:41" x14ac:dyDescent="0.3">
      <c r="C112" s="463" t="s">
        <v>79</v>
      </c>
      <c r="D112" s="454"/>
      <c r="E112" s="454"/>
      <c r="F112" s="463" t="s">
        <v>80</v>
      </c>
      <c r="G112" s="454"/>
      <c r="H112" s="454"/>
      <c r="I112" s="463" t="s">
        <v>81</v>
      </c>
      <c r="J112" s="454"/>
      <c r="K112" s="454"/>
      <c r="M112" s="463" t="s">
        <v>79</v>
      </c>
      <c r="N112" s="454"/>
      <c r="O112" s="454"/>
      <c r="P112" s="463" t="s">
        <v>80</v>
      </c>
      <c r="Q112" s="454"/>
      <c r="R112" s="454"/>
      <c r="S112" s="463" t="s">
        <v>81</v>
      </c>
      <c r="T112" s="454"/>
      <c r="U112" s="454"/>
      <c r="W112" s="463" t="s">
        <v>79</v>
      </c>
      <c r="X112" s="454"/>
      <c r="Y112" s="454"/>
      <c r="Z112" s="463" t="s">
        <v>80</v>
      </c>
      <c r="AA112" s="454"/>
      <c r="AB112" s="454"/>
      <c r="AC112" s="463" t="s">
        <v>81</v>
      </c>
      <c r="AD112" s="454"/>
      <c r="AE112" s="454"/>
    </row>
    <row r="113" spans="1:31" x14ac:dyDescent="0.3">
      <c r="C113" s="58" t="s">
        <v>0</v>
      </c>
      <c r="D113" s="31" t="s">
        <v>1</v>
      </c>
      <c r="E113" s="31" t="s">
        <v>2</v>
      </c>
      <c r="F113" s="58" t="s">
        <v>0</v>
      </c>
      <c r="G113" s="31" t="s">
        <v>1</v>
      </c>
      <c r="H113" s="31" t="s">
        <v>2</v>
      </c>
      <c r="I113" s="58" t="s">
        <v>0</v>
      </c>
      <c r="J113" s="31" t="s">
        <v>1</v>
      </c>
      <c r="K113" s="31" t="s">
        <v>2</v>
      </c>
      <c r="M113" s="58" t="s">
        <v>0</v>
      </c>
      <c r="N113" s="31" t="s">
        <v>1</v>
      </c>
      <c r="O113" s="31" t="s">
        <v>2</v>
      </c>
      <c r="P113" s="58" t="s">
        <v>0</v>
      </c>
      <c r="Q113" s="31" t="s">
        <v>1</v>
      </c>
      <c r="R113" s="31" t="s">
        <v>2</v>
      </c>
      <c r="S113" s="58" t="s">
        <v>0</v>
      </c>
      <c r="T113" s="31" t="s">
        <v>1</v>
      </c>
      <c r="U113" s="31" t="s">
        <v>2</v>
      </c>
      <c r="W113" s="58" t="s">
        <v>0</v>
      </c>
      <c r="X113" s="31" t="s">
        <v>1</v>
      </c>
      <c r="Y113" s="31" t="s">
        <v>2</v>
      </c>
      <c r="Z113" s="58" t="s">
        <v>0</v>
      </c>
      <c r="AA113" s="31" t="s">
        <v>1</v>
      </c>
      <c r="AB113" s="31" t="s">
        <v>2</v>
      </c>
      <c r="AC113" s="58" t="s">
        <v>0</v>
      </c>
      <c r="AD113" s="31" t="s">
        <v>1</v>
      </c>
      <c r="AE113" s="31" t="s">
        <v>2</v>
      </c>
    </row>
    <row r="114" spans="1:31" x14ac:dyDescent="0.3">
      <c r="A114" s="457" t="s">
        <v>157</v>
      </c>
      <c r="B114" s="457"/>
      <c r="C114" s="119"/>
      <c r="D114" s="119"/>
      <c r="E114" s="119"/>
      <c r="F114" s="119"/>
      <c r="G114" s="119"/>
      <c r="H114" s="119"/>
      <c r="I114" s="119"/>
      <c r="J114" s="119"/>
      <c r="K114" s="119"/>
      <c r="M114" s="119"/>
      <c r="N114" s="119"/>
      <c r="O114" s="119"/>
      <c r="P114" s="119"/>
      <c r="Q114" s="119"/>
      <c r="R114" s="119"/>
      <c r="S114" s="119"/>
      <c r="T114" s="119"/>
      <c r="U114" s="119"/>
      <c r="W114" s="119"/>
      <c r="X114" s="119"/>
      <c r="Y114" s="119"/>
      <c r="Z114" s="119"/>
      <c r="AA114" s="119"/>
      <c r="AB114" s="119"/>
      <c r="AC114" s="119"/>
      <c r="AD114" s="119"/>
      <c r="AE114" s="119"/>
    </row>
    <row r="115" spans="1:31" x14ac:dyDescent="0.3">
      <c r="A115" s="126" t="s">
        <v>158</v>
      </c>
      <c r="C115" s="119"/>
      <c r="D115" s="119"/>
      <c r="E115" s="119"/>
      <c r="F115" s="119"/>
      <c r="G115" s="119"/>
      <c r="H115" s="119"/>
      <c r="I115" s="119"/>
      <c r="J115" s="119"/>
      <c r="K115" s="119"/>
      <c r="M115" s="119"/>
      <c r="N115" s="119"/>
      <c r="O115" s="119"/>
      <c r="P115" s="119"/>
      <c r="Q115" s="119"/>
      <c r="R115" s="119"/>
      <c r="S115" s="119"/>
      <c r="T115" s="119"/>
      <c r="U115" s="119"/>
      <c r="W115" s="119"/>
      <c r="X115" s="119"/>
      <c r="Y115" s="119"/>
      <c r="Z115" s="119"/>
      <c r="AA115" s="119"/>
      <c r="AB115" s="119"/>
      <c r="AC115" s="119"/>
      <c r="AD115" s="119"/>
      <c r="AE115" s="119"/>
    </row>
    <row r="116" spans="1:31" x14ac:dyDescent="0.3">
      <c r="A116" s="456" t="s">
        <v>159</v>
      </c>
      <c r="B116" t="s">
        <v>160</v>
      </c>
      <c r="C116" s="119"/>
      <c r="D116" s="119"/>
      <c r="E116" s="119"/>
      <c r="F116" s="119"/>
      <c r="G116" s="119"/>
      <c r="H116" s="119"/>
      <c r="I116" s="119"/>
      <c r="J116" s="119"/>
      <c r="K116" s="119"/>
      <c r="M116" s="119"/>
      <c r="N116" s="119"/>
      <c r="O116" s="119"/>
      <c r="P116" s="119"/>
      <c r="Q116" s="119"/>
      <c r="R116" s="119"/>
      <c r="S116" s="119"/>
      <c r="T116" s="119"/>
      <c r="U116" s="119"/>
      <c r="W116" s="119"/>
      <c r="X116" s="119"/>
      <c r="Y116" s="119"/>
      <c r="Z116" s="119"/>
      <c r="AA116" s="119"/>
      <c r="AB116" s="119"/>
      <c r="AC116" s="119"/>
      <c r="AD116" s="119"/>
      <c r="AE116" s="119"/>
    </row>
    <row r="117" spans="1:31" x14ac:dyDescent="0.3">
      <c r="A117" s="456"/>
      <c r="B117" t="s">
        <v>161</v>
      </c>
      <c r="C117" s="119"/>
      <c r="D117" s="119"/>
      <c r="E117" s="119"/>
      <c r="F117" s="119"/>
      <c r="G117" s="119"/>
      <c r="H117" s="119"/>
      <c r="I117" s="119"/>
      <c r="J117" s="119"/>
      <c r="K117" s="119"/>
      <c r="M117" s="119"/>
      <c r="N117" s="119"/>
      <c r="O117" s="119"/>
      <c r="P117" s="119"/>
      <c r="Q117" s="119"/>
      <c r="R117" s="119"/>
      <c r="S117" s="119"/>
      <c r="T117" s="119"/>
      <c r="U117" s="119"/>
      <c r="W117" s="119"/>
      <c r="X117" s="119"/>
      <c r="Y117" s="119"/>
      <c r="Z117" s="119"/>
      <c r="AA117" s="119"/>
      <c r="AB117" s="119"/>
      <c r="AC117" s="119"/>
      <c r="AD117" s="119"/>
      <c r="AE117" s="119"/>
    </row>
    <row r="118" spans="1:31" x14ac:dyDescent="0.3">
      <c r="A118" s="456"/>
      <c r="B118" t="s">
        <v>162</v>
      </c>
      <c r="C118" s="119"/>
      <c r="D118" s="119"/>
      <c r="E118" s="119"/>
      <c r="F118" s="119"/>
      <c r="G118" s="119"/>
      <c r="H118" s="119"/>
      <c r="I118" s="119"/>
      <c r="J118" s="119"/>
      <c r="K118" s="119"/>
      <c r="M118" s="119"/>
      <c r="N118" s="119"/>
      <c r="O118" s="119"/>
      <c r="P118" s="119"/>
      <c r="Q118" s="119"/>
      <c r="R118" s="119"/>
      <c r="S118" s="119"/>
      <c r="T118" s="119"/>
      <c r="U118" s="119"/>
      <c r="W118" s="119"/>
      <c r="X118" s="119"/>
      <c r="Y118" s="119"/>
      <c r="Z118" s="119"/>
      <c r="AA118" s="119"/>
      <c r="AB118" s="119"/>
      <c r="AC118" s="119"/>
      <c r="AD118" s="119"/>
      <c r="AE118" s="119"/>
    </row>
    <row r="119" spans="1:31" x14ac:dyDescent="0.3">
      <c r="A119" s="126" t="s">
        <v>48</v>
      </c>
      <c r="B119" s="75"/>
      <c r="C119" s="119"/>
      <c r="D119" s="119"/>
      <c r="E119" s="119"/>
      <c r="F119" s="119"/>
      <c r="G119" s="119"/>
      <c r="H119" s="119"/>
      <c r="I119" s="119"/>
      <c r="J119" s="119"/>
      <c r="K119" s="119"/>
      <c r="M119" s="119"/>
      <c r="N119" s="119"/>
      <c r="O119" s="119"/>
      <c r="P119" s="119"/>
      <c r="Q119" s="119"/>
      <c r="R119" s="119"/>
      <c r="S119" s="119"/>
      <c r="T119" s="119"/>
      <c r="U119" s="119"/>
      <c r="W119" s="119"/>
      <c r="X119" s="119"/>
      <c r="Y119" s="119"/>
      <c r="Z119" s="119"/>
      <c r="AA119" s="119"/>
      <c r="AB119" s="119"/>
      <c r="AC119" s="119"/>
      <c r="AD119" s="119"/>
      <c r="AE119" s="119"/>
    </row>
    <row r="120" spans="1:31" x14ac:dyDescent="0.3">
      <c r="A120" s="75"/>
      <c r="B120" s="75"/>
      <c r="C120" s="119"/>
      <c r="D120" s="119"/>
      <c r="E120" s="119"/>
      <c r="F120" s="119"/>
      <c r="G120" s="119"/>
      <c r="H120" s="119"/>
      <c r="I120" s="119"/>
      <c r="J120" s="119"/>
      <c r="K120" s="119"/>
      <c r="M120" s="119"/>
      <c r="N120" s="119"/>
      <c r="O120" s="119"/>
      <c r="P120" s="119"/>
      <c r="Q120" s="119"/>
      <c r="R120" s="119"/>
      <c r="S120" s="119"/>
      <c r="T120" s="119"/>
      <c r="U120" s="119"/>
      <c r="W120" s="119"/>
      <c r="X120" s="119"/>
      <c r="Y120" s="119"/>
      <c r="Z120" s="119"/>
      <c r="AA120" s="119"/>
      <c r="AB120" s="119"/>
      <c r="AC120" s="119"/>
      <c r="AD120" s="119"/>
      <c r="AE120" s="119"/>
    </row>
    <row r="121" spans="1:31" x14ac:dyDescent="0.3">
      <c r="A121" s="451" t="s">
        <v>163</v>
      </c>
      <c r="B121" s="451"/>
      <c r="C121" s="119"/>
      <c r="D121" s="119"/>
      <c r="E121" s="119"/>
      <c r="F121" s="119"/>
      <c r="G121" s="119"/>
      <c r="H121" s="119"/>
      <c r="I121" s="119"/>
      <c r="J121" s="119"/>
      <c r="K121" s="119"/>
      <c r="M121" s="119"/>
      <c r="N121" s="119"/>
      <c r="O121" s="119"/>
      <c r="P121" s="119"/>
      <c r="Q121" s="119"/>
      <c r="R121" s="119"/>
      <c r="S121" s="119"/>
      <c r="T121" s="119"/>
      <c r="U121" s="119"/>
      <c r="W121" s="119"/>
      <c r="X121" s="119"/>
      <c r="Y121" s="119"/>
      <c r="Z121" s="119"/>
      <c r="AA121" s="119"/>
      <c r="AB121" s="119"/>
      <c r="AC121" s="119"/>
      <c r="AD121" s="119"/>
      <c r="AE121" s="119"/>
    </row>
    <row r="122" spans="1:31" x14ac:dyDescent="0.3">
      <c r="A122" s="452" t="s">
        <v>158</v>
      </c>
      <c r="B122" s="75" t="s">
        <v>164</v>
      </c>
      <c r="C122" s="119"/>
      <c r="D122" s="119"/>
      <c r="E122" s="119"/>
      <c r="F122" s="119"/>
      <c r="G122" s="119"/>
      <c r="H122" s="119"/>
      <c r="I122" s="119"/>
      <c r="J122" s="119"/>
      <c r="K122" s="119"/>
      <c r="M122" s="119"/>
      <c r="N122" s="119"/>
      <c r="O122" s="119"/>
      <c r="P122" s="119"/>
      <c r="Q122" s="119"/>
      <c r="R122" s="119"/>
      <c r="S122" s="119"/>
      <c r="T122" s="119"/>
      <c r="U122" s="119"/>
      <c r="W122" s="119"/>
      <c r="X122" s="119"/>
      <c r="Y122" s="119"/>
      <c r="Z122" s="119"/>
      <c r="AA122" s="119"/>
      <c r="AB122" s="119"/>
      <c r="AC122" s="119"/>
      <c r="AD122" s="119"/>
      <c r="AE122" s="119"/>
    </row>
    <row r="123" spans="1:31" x14ac:dyDescent="0.3">
      <c r="A123" s="452"/>
      <c r="B123" s="75" t="s">
        <v>165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M123" s="119"/>
      <c r="N123" s="119"/>
      <c r="O123" s="119"/>
      <c r="P123" s="119"/>
      <c r="Q123" s="119"/>
      <c r="R123" s="119"/>
      <c r="S123" s="119"/>
      <c r="T123" s="119"/>
      <c r="U123" s="119"/>
      <c r="W123" s="119"/>
      <c r="X123" s="119"/>
      <c r="Y123" s="119"/>
      <c r="Z123" s="119"/>
      <c r="AA123" s="119"/>
      <c r="AB123" s="119"/>
      <c r="AC123" s="119"/>
      <c r="AD123" s="119"/>
      <c r="AE123" s="119"/>
    </row>
    <row r="124" spans="1:31" x14ac:dyDescent="0.3">
      <c r="A124" s="452"/>
      <c r="B124" s="75" t="s">
        <v>166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M124" s="119"/>
      <c r="N124" s="119"/>
      <c r="O124" s="119"/>
      <c r="P124" s="119"/>
      <c r="Q124" s="119"/>
      <c r="R124" s="119"/>
      <c r="S124" s="119"/>
      <c r="T124" s="119"/>
      <c r="U124" s="119"/>
      <c r="W124" s="119"/>
      <c r="X124" s="119"/>
      <c r="Y124" s="119"/>
      <c r="Z124" s="119"/>
      <c r="AA124" s="119"/>
      <c r="AB124" s="119"/>
      <c r="AC124" s="119"/>
      <c r="AD124" s="119"/>
      <c r="AE124" s="119"/>
    </row>
    <row r="125" spans="1:31" x14ac:dyDescent="0.3">
      <c r="A125" s="452"/>
      <c r="B125" s="75" t="s">
        <v>7</v>
      </c>
      <c r="C125" s="119"/>
      <c r="D125" s="119"/>
      <c r="E125" s="119"/>
      <c r="F125" s="119"/>
      <c r="G125" s="119"/>
      <c r="H125" s="119"/>
      <c r="I125" s="119"/>
      <c r="J125" s="119"/>
      <c r="K125" s="119"/>
      <c r="M125" s="119"/>
      <c r="N125" s="119"/>
      <c r="O125" s="119"/>
      <c r="P125" s="119"/>
      <c r="Q125" s="119"/>
      <c r="R125" s="119"/>
      <c r="S125" s="119"/>
      <c r="T125" s="119"/>
      <c r="U125" s="119"/>
      <c r="W125" s="119"/>
      <c r="X125" s="119"/>
      <c r="Y125" s="119"/>
      <c r="Z125" s="119"/>
      <c r="AA125" s="119"/>
      <c r="AB125" s="119"/>
      <c r="AC125" s="119"/>
      <c r="AD125" s="119"/>
      <c r="AE125" s="119"/>
    </row>
    <row r="126" spans="1:31" x14ac:dyDescent="0.3">
      <c r="A126" s="452" t="s">
        <v>167</v>
      </c>
      <c r="B126" s="75" t="s">
        <v>164</v>
      </c>
      <c r="C126" s="119"/>
      <c r="D126" s="119"/>
      <c r="E126" s="119"/>
      <c r="F126" s="119"/>
      <c r="G126" s="119"/>
      <c r="H126" s="119"/>
      <c r="I126" s="119"/>
      <c r="J126" s="119"/>
      <c r="K126" s="119"/>
      <c r="M126" s="119"/>
      <c r="N126" s="119"/>
      <c r="O126" s="119"/>
      <c r="P126" s="119"/>
      <c r="Q126" s="119"/>
      <c r="R126" s="119"/>
      <c r="S126" s="119"/>
      <c r="T126" s="119"/>
      <c r="U126" s="119"/>
      <c r="W126" s="119"/>
      <c r="X126" s="119"/>
      <c r="Y126" s="119"/>
      <c r="Z126" s="119"/>
      <c r="AA126" s="119"/>
      <c r="AB126" s="119"/>
      <c r="AC126" s="119"/>
      <c r="AD126" s="119"/>
      <c r="AE126" s="119"/>
    </row>
    <row r="127" spans="1:31" x14ac:dyDescent="0.3">
      <c r="A127" s="452"/>
      <c r="B127" s="75" t="s">
        <v>165</v>
      </c>
      <c r="C127" s="119"/>
      <c r="D127" s="119"/>
      <c r="E127" s="119"/>
      <c r="F127" s="119"/>
      <c r="G127" s="119"/>
      <c r="H127" s="119"/>
      <c r="I127" s="119"/>
      <c r="J127" s="119"/>
      <c r="K127" s="119"/>
      <c r="M127" s="119"/>
      <c r="N127" s="119"/>
      <c r="O127" s="119"/>
      <c r="P127" s="119"/>
      <c r="Q127" s="119"/>
      <c r="R127" s="119"/>
      <c r="S127" s="119"/>
      <c r="T127" s="119"/>
      <c r="U127" s="119"/>
      <c r="W127" s="119"/>
      <c r="X127" s="119"/>
      <c r="Y127" s="119"/>
      <c r="Z127" s="119"/>
      <c r="AA127" s="119"/>
      <c r="AB127" s="119"/>
      <c r="AC127" s="119"/>
      <c r="AD127" s="119"/>
      <c r="AE127" s="119"/>
    </row>
    <row r="128" spans="1:31" x14ac:dyDescent="0.3">
      <c r="A128" s="452"/>
      <c r="B128" s="75" t="s">
        <v>166</v>
      </c>
      <c r="C128" s="119"/>
      <c r="D128" s="119"/>
      <c r="E128" s="119"/>
      <c r="F128" s="119"/>
      <c r="G128" s="119"/>
      <c r="H128" s="119"/>
      <c r="I128" s="119"/>
      <c r="J128" s="119"/>
      <c r="K128" s="119"/>
      <c r="M128" s="119"/>
      <c r="N128" s="119"/>
      <c r="O128" s="119"/>
      <c r="P128" s="119"/>
      <c r="Q128" s="119"/>
      <c r="R128" s="119"/>
      <c r="S128" s="119"/>
      <c r="T128" s="119"/>
      <c r="U128" s="119"/>
      <c r="W128" s="119"/>
      <c r="X128" s="119"/>
      <c r="Y128" s="119"/>
      <c r="Z128" s="119"/>
      <c r="AA128" s="119"/>
      <c r="AB128" s="119"/>
      <c r="AC128" s="119"/>
      <c r="AD128" s="119"/>
      <c r="AE128" s="119"/>
    </row>
    <row r="129" spans="1:31" x14ac:dyDescent="0.3">
      <c r="A129" s="452"/>
      <c r="B129" s="75" t="s">
        <v>168</v>
      </c>
      <c r="C129" s="119"/>
      <c r="D129" s="119"/>
      <c r="E129" s="119"/>
      <c r="F129" s="119"/>
      <c r="G129" s="119"/>
      <c r="H129" s="119"/>
      <c r="I129" s="119"/>
      <c r="J129" s="119"/>
      <c r="K129" s="119"/>
      <c r="M129" s="119"/>
      <c r="N129" s="119"/>
      <c r="O129" s="119"/>
      <c r="P129" s="119"/>
      <c r="Q129" s="119"/>
      <c r="R129" s="119"/>
      <c r="S129" s="119"/>
      <c r="T129" s="119"/>
      <c r="U129" s="119"/>
      <c r="W129" s="119"/>
      <c r="X129" s="119"/>
      <c r="Y129" s="119"/>
      <c r="Z129" s="119"/>
      <c r="AA129" s="119"/>
      <c r="AB129" s="119"/>
      <c r="AC129" s="119"/>
      <c r="AD129" s="119"/>
      <c r="AE129" s="119"/>
    </row>
    <row r="130" spans="1:31" x14ac:dyDescent="0.3">
      <c r="A130" s="452"/>
      <c r="B130" s="75" t="s">
        <v>169</v>
      </c>
      <c r="C130" s="119"/>
      <c r="D130" s="119"/>
      <c r="E130" s="119"/>
      <c r="F130" s="119"/>
      <c r="G130" s="119"/>
      <c r="H130" s="119"/>
      <c r="I130" s="119"/>
      <c r="J130" s="119"/>
      <c r="K130" s="119"/>
      <c r="M130" s="119"/>
      <c r="N130" s="119"/>
      <c r="O130" s="119"/>
      <c r="P130" s="119"/>
      <c r="Q130" s="119"/>
      <c r="R130" s="119"/>
      <c r="S130" s="119"/>
      <c r="T130" s="119"/>
      <c r="U130" s="119"/>
      <c r="W130" s="119"/>
      <c r="X130" s="119"/>
      <c r="Y130" s="119"/>
      <c r="Z130" s="119"/>
      <c r="AA130" s="119"/>
      <c r="AB130" s="119"/>
      <c r="AC130" s="119"/>
      <c r="AD130" s="119"/>
      <c r="AE130" s="119"/>
    </row>
    <row r="131" spans="1:31" x14ac:dyDescent="0.3">
      <c r="A131" s="452"/>
      <c r="B131" s="75" t="s">
        <v>170</v>
      </c>
      <c r="C131" s="119"/>
      <c r="D131" s="119"/>
      <c r="E131" s="119"/>
      <c r="F131" s="119"/>
      <c r="G131" s="119"/>
      <c r="H131" s="119"/>
      <c r="I131" s="119"/>
      <c r="J131" s="119"/>
      <c r="K131" s="119"/>
      <c r="M131" s="119"/>
      <c r="N131" s="119"/>
      <c r="O131" s="119"/>
      <c r="P131" s="119"/>
      <c r="Q131" s="119"/>
      <c r="R131" s="119"/>
      <c r="S131" s="119"/>
      <c r="T131" s="119"/>
      <c r="U131" s="119"/>
      <c r="W131" s="119"/>
      <c r="X131" s="119"/>
      <c r="Y131" s="119"/>
      <c r="Z131" s="119"/>
      <c r="AA131" s="119"/>
      <c r="AB131" s="119"/>
      <c r="AC131" s="119"/>
      <c r="AD131" s="119"/>
      <c r="AE131" s="119"/>
    </row>
    <row r="132" spans="1:31" x14ac:dyDescent="0.3">
      <c r="A132" s="452"/>
      <c r="B132" s="75" t="s">
        <v>7</v>
      </c>
      <c r="C132" s="119"/>
      <c r="D132" s="119"/>
      <c r="E132" s="119"/>
      <c r="F132" s="119"/>
      <c r="G132" s="119"/>
      <c r="H132" s="119"/>
      <c r="I132" s="119"/>
      <c r="J132" s="119"/>
      <c r="K132" s="119"/>
      <c r="M132" s="119"/>
      <c r="N132" s="119"/>
      <c r="O132" s="119"/>
      <c r="P132" s="119"/>
      <c r="Q132" s="119"/>
      <c r="R132" s="119"/>
      <c r="S132" s="119"/>
      <c r="T132" s="119"/>
      <c r="U132" s="119"/>
      <c r="W132" s="119"/>
      <c r="X132" s="119"/>
      <c r="Y132" s="119"/>
      <c r="Z132" s="119"/>
      <c r="AA132" s="119"/>
      <c r="AB132" s="119"/>
      <c r="AC132" s="119"/>
      <c r="AD132" s="119"/>
      <c r="AE132" s="119"/>
    </row>
    <row r="133" spans="1:31" x14ac:dyDescent="0.3">
      <c r="A133" s="452" t="s">
        <v>171</v>
      </c>
      <c r="B133" s="75" t="s">
        <v>164</v>
      </c>
      <c r="C133" s="119"/>
      <c r="D133" s="119"/>
      <c r="E133" s="119"/>
      <c r="F133" s="119"/>
      <c r="G133" s="119"/>
      <c r="H133" s="119"/>
      <c r="I133" s="119"/>
      <c r="J133" s="119"/>
      <c r="K133" s="119"/>
      <c r="M133" s="119"/>
      <c r="N133" s="119"/>
      <c r="O133" s="119"/>
      <c r="P133" s="119"/>
      <c r="Q133" s="119"/>
      <c r="R133" s="119"/>
      <c r="S133" s="119"/>
      <c r="T133" s="119"/>
      <c r="U133" s="119"/>
      <c r="W133" s="119"/>
      <c r="X133" s="119"/>
      <c r="Y133" s="119"/>
      <c r="Z133" s="119"/>
      <c r="AA133" s="119"/>
      <c r="AB133" s="119"/>
      <c r="AC133" s="119"/>
      <c r="AD133" s="119"/>
      <c r="AE133" s="119"/>
    </row>
    <row r="134" spans="1:31" x14ac:dyDescent="0.3">
      <c r="A134" s="452"/>
      <c r="B134" s="75" t="s">
        <v>165</v>
      </c>
      <c r="C134" s="119"/>
      <c r="D134" s="119"/>
      <c r="E134" s="119"/>
      <c r="F134" s="119"/>
      <c r="G134" s="119"/>
      <c r="H134" s="119"/>
      <c r="I134" s="119"/>
      <c r="J134" s="119"/>
      <c r="K134" s="119"/>
      <c r="M134" s="119"/>
      <c r="N134" s="119"/>
      <c r="O134" s="119"/>
      <c r="P134" s="119"/>
      <c r="Q134" s="119"/>
      <c r="R134" s="119"/>
      <c r="S134" s="119"/>
      <c r="T134" s="119"/>
      <c r="U134" s="119"/>
      <c r="W134" s="119"/>
      <c r="X134" s="119"/>
      <c r="Y134" s="119"/>
      <c r="Z134" s="119"/>
      <c r="AA134" s="119"/>
      <c r="AB134" s="119"/>
      <c r="AC134" s="119"/>
      <c r="AD134" s="119"/>
      <c r="AE134" s="119"/>
    </row>
    <row r="135" spans="1:31" x14ac:dyDescent="0.3">
      <c r="A135" s="452"/>
      <c r="B135" s="75" t="s">
        <v>166</v>
      </c>
      <c r="C135" s="119"/>
      <c r="D135" s="119"/>
      <c r="E135" s="119"/>
      <c r="F135" s="119"/>
      <c r="G135" s="119"/>
      <c r="H135" s="119"/>
      <c r="I135" s="119"/>
      <c r="J135" s="119"/>
      <c r="K135" s="119"/>
      <c r="M135" s="119"/>
      <c r="N135" s="119"/>
      <c r="O135" s="119"/>
      <c r="P135" s="119"/>
      <c r="Q135" s="119"/>
      <c r="R135" s="119"/>
      <c r="S135" s="119"/>
      <c r="T135" s="119"/>
      <c r="U135" s="119"/>
      <c r="W135" s="119"/>
      <c r="X135" s="119"/>
      <c r="Y135" s="119"/>
      <c r="Z135" s="119"/>
      <c r="AA135" s="119"/>
      <c r="AB135" s="119"/>
      <c r="AC135" s="119"/>
      <c r="AD135" s="119"/>
      <c r="AE135" s="119"/>
    </row>
    <row r="136" spans="1:31" x14ac:dyDescent="0.3">
      <c r="A136" s="452"/>
      <c r="B136" s="75" t="s">
        <v>7</v>
      </c>
      <c r="C136" s="119"/>
      <c r="D136" s="119"/>
      <c r="E136" s="119"/>
      <c r="F136" s="119"/>
      <c r="G136" s="119"/>
      <c r="H136" s="119"/>
      <c r="I136" s="119"/>
      <c r="J136" s="119"/>
      <c r="K136" s="119"/>
      <c r="M136" s="119"/>
      <c r="N136" s="119"/>
      <c r="O136" s="119"/>
      <c r="P136" s="119"/>
      <c r="Q136" s="119"/>
      <c r="R136" s="119"/>
      <c r="S136" s="119"/>
      <c r="T136" s="119"/>
      <c r="U136" s="119"/>
      <c r="W136" s="119"/>
      <c r="X136" s="119"/>
      <c r="Y136" s="119"/>
      <c r="Z136" s="119"/>
      <c r="AA136" s="119"/>
      <c r="AB136" s="119"/>
      <c r="AC136" s="119"/>
      <c r="AD136" s="119"/>
      <c r="AE136" s="119"/>
    </row>
    <row r="137" spans="1:31" x14ac:dyDescent="0.3">
      <c r="A137" s="452" t="s">
        <v>161</v>
      </c>
      <c r="B137" s="75" t="s">
        <v>168</v>
      </c>
      <c r="C137" s="119"/>
      <c r="D137" s="119"/>
      <c r="E137" s="119"/>
      <c r="F137" s="119"/>
      <c r="G137" s="119"/>
      <c r="H137" s="119"/>
      <c r="I137" s="119"/>
      <c r="J137" s="119"/>
      <c r="K137" s="119"/>
      <c r="M137" s="119"/>
      <c r="N137" s="119"/>
      <c r="O137" s="119"/>
      <c r="P137" s="119"/>
      <c r="Q137" s="119"/>
      <c r="R137" s="119"/>
      <c r="S137" s="119"/>
      <c r="T137" s="119"/>
      <c r="U137" s="119"/>
      <c r="W137" s="119"/>
      <c r="X137" s="119"/>
      <c r="Y137" s="119"/>
      <c r="Z137" s="119"/>
      <c r="AA137" s="119"/>
      <c r="AB137" s="119"/>
      <c r="AC137" s="119"/>
      <c r="AD137" s="119"/>
      <c r="AE137" s="119"/>
    </row>
    <row r="138" spans="1:31" x14ac:dyDescent="0.3">
      <c r="A138" s="452"/>
      <c r="B138" s="75" t="s">
        <v>169</v>
      </c>
      <c r="C138" s="119"/>
      <c r="D138" s="119"/>
      <c r="E138" s="119"/>
      <c r="F138" s="119"/>
      <c r="G138" s="119"/>
      <c r="H138" s="119"/>
      <c r="I138" s="119"/>
      <c r="J138" s="119"/>
      <c r="K138" s="119"/>
      <c r="M138" s="119"/>
      <c r="N138" s="119"/>
      <c r="O138" s="119"/>
      <c r="P138" s="119"/>
      <c r="Q138" s="119"/>
      <c r="R138" s="119"/>
      <c r="S138" s="119"/>
      <c r="T138" s="119"/>
      <c r="U138" s="119"/>
      <c r="W138" s="119"/>
      <c r="X138" s="119"/>
      <c r="Y138" s="119"/>
      <c r="Z138" s="119"/>
      <c r="AA138" s="119"/>
      <c r="AB138" s="119"/>
      <c r="AC138" s="119"/>
      <c r="AD138" s="119"/>
      <c r="AE138" s="119"/>
    </row>
    <row r="139" spans="1:31" x14ac:dyDescent="0.3">
      <c r="A139" s="452"/>
      <c r="B139" s="75" t="s">
        <v>170</v>
      </c>
      <c r="C139" s="119"/>
      <c r="D139" s="119"/>
      <c r="E139" s="119"/>
      <c r="F139" s="119"/>
      <c r="G139" s="119"/>
      <c r="H139" s="119"/>
      <c r="I139" s="119"/>
      <c r="J139" s="119"/>
      <c r="K139" s="119"/>
      <c r="M139" s="119"/>
      <c r="N139" s="119"/>
      <c r="O139" s="119"/>
      <c r="P139" s="119"/>
      <c r="Q139" s="119"/>
      <c r="R139" s="119"/>
      <c r="S139" s="119"/>
      <c r="T139" s="119"/>
      <c r="U139" s="119"/>
      <c r="W139" s="119"/>
      <c r="X139" s="119"/>
      <c r="Y139" s="119"/>
      <c r="Z139" s="119"/>
      <c r="AA139" s="119"/>
      <c r="AB139" s="119"/>
      <c r="AC139" s="119"/>
      <c r="AD139" s="119"/>
      <c r="AE139" s="119"/>
    </row>
    <row r="140" spans="1:31" x14ac:dyDescent="0.3">
      <c r="A140" s="452"/>
      <c r="B140" s="75" t="s">
        <v>7</v>
      </c>
      <c r="C140" s="119"/>
      <c r="D140" s="119"/>
      <c r="E140" s="119"/>
      <c r="F140" s="119"/>
      <c r="G140" s="119"/>
      <c r="H140" s="119"/>
      <c r="I140" s="119"/>
      <c r="J140" s="119"/>
      <c r="K140" s="119"/>
      <c r="M140" s="119"/>
      <c r="N140" s="119"/>
      <c r="O140" s="119"/>
      <c r="P140" s="119"/>
      <c r="Q140" s="119"/>
      <c r="R140" s="119"/>
      <c r="S140" s="119"/>
      <c r="T140" s="119"/>
      <c r="U140" s="119"/>
      <c r="W140" s="119"/>
      <c r="X140" s="119"/>
      <c r="Y140" s="119"/>
      <c r="Z140" s="119"/>
      <c r="AA140" s="119"/>
      <c r="AB140" s="119"/>
      <c r="AC140" s="119"/>
      <c r="AD140" s="119"/>
      <c r="AE140" s="119"/>
    </row>
    <row r="141" spans="1:31" x14ac:dyDescent="0.3">
      <c r="A141" s="452" t="s">
        <v>48</v>
      </c>
      <c r="B141" s="75" t="s">
        <v>168</v>
      </c>
      <c r="C141" s="119"/>
      <c r="D141" s="119"/>
      <c r="E141" s="119"/>
      <c r="F141" s="119"/>
      <c r="G141" s="119"/>
      <c r="H141" s="119"/>
      <c r="I141" s="119"/>
      <c r="J141" s="119"/>
      <c r="K141" s="119"/>
      <c r="M141" s="119"/>
      <c r="N141" s="119"/>
      <c r="O141" s="119"/>
      <c r="P141" s="119"/>
      <c r="Q141" s="119"/>
      <c r="R141" s="119"/>
      <c r="S141" s="119"/>
      <c r="T141" s="119"/>
      <c r="U141" s="119"/>
      <c r="W141" s="119"/>
      <c r="X141" s="119"/>
      <c r="Y141" s="119"/>
      <c r="Z141" s="119"/>
      <c r="AA141" s="119"/>
      <c r="AB141" s="119"/>
      <c r="AC141" s="119"/>
      <c r="AD141" s="119"/>
      <c r="AE141" s="119"/>
    </row>
    <row r="142" spans="1:31" x14ac:dyDescent="0.3">
      <c r="A142" s="452"/>
      <c r="B142" s="75" t="s">
        <v>169</v>
      </c>
      <c r="C142" s="119"/>
      <c r="D142" s="119"/>
      <c r="E142" s="119"/>
      <c r="F142" s="119"/>
      <c r="G142" s="119"/>
      <c r="H142" s="119"/>
      <c r="I142" s="119"/>
      <c r="J142" s="119"/>
      <c r="K142" s="119"/>
      <c r="M142" s="119"/>
      <c r="N142" s="119"/>
      <c r="O142" s="119"/>
      <c r="P142" s="119"/>
      <c r="Q142" s="119"/>
      <c r="R142" s="119"/>
      <c r="S142" s="119"/>
      <c r="T142" s="119"/>
      <c r="U142" s="119"/>
      <c r="W142" s="119"/>
      <c r="X142" s="119"/>
      <c r="Y142" s="119"/>
      <c r="Z142" s="119"/>
      <c r="AA142" s="119"/>
      <c r="AB142" s="119"/>
      <c r="AC142" s="119"/>
      <c r="AD142" s="119"/>
      <c r="AE142" s="119"/>
    </row>
    <row r="143" spans="1:31" x14ac:dyDescent="0.3">
      <c r="A143" s="452"/>
      <c r="B143" s="75" t="s">
        <v>170</v>
      </c>
      <c r="C143" s="119"/>
      <c r="D143" s="119"/>
      <c r="E143" s="119"/>
      <c r="F143" s="119"/>
      <c r="G143" s="119"/>
      <c r="H143" s="119"/>
      <c r="I143" s="119"/>
      <c r="J143" s="119"/>
      <c r="K143" s="119"/>
      <c r="M143" s="119"/>
      <c r="N143" s="119"/>
      <c r="O143" s="119"/>
      <c r="P143" s="119"/>
      <c r="Q143" s="119"/>
      <c r="R143" s="119"/>
      <c r="S143" s="119"/>
      <c r="T143" s="119"/>
      <c r="U143" s="119"/>
      <c r="W143" s="119"/>
      <c r="X143" s="119"/>
      <c r="Y143" s="119"/>
      <c r="Z143" s="119"/>
      <c r="AA143" s="119"/>
      <c r="AB143" s="119"/>
      <c r="AC143" s="119"/>
      <c r="AD143" s="119"/>
      <c r="AE143" s="119"/>
    </row>
    <row r="144" spans="1:31" x14ac:dyDescent="0.3">
      <c r="A144" s="452"/>
      <c r="B144" s="75" t="s">
        <v>7</v>
      </c>
      <c r="C144" s="119"/>
      <c r="D144" s="119"/>
      <c r="E144" s="119"/>
      <c r="F144" s="119"/>
      <c r="G144" s="119"/>
      <c r="H144" s="119"/>
      <c r="I144" s="119"/>
      <c r="J144" s="119"/>
      <c r="K144" s="119"/>
      <c r="M144" s="119"/>
      <c r="N144" s="119"/>
      <c r="O144" s="119"/>
      <c r="P144" s="119"/>
      <c r="Q144" s="119"/>
      <c r="R144" s="119"/>
      <c r="S144" s="119"/>
      <c r="T144" s="119"/>
      <c r="U144" s="119"/>
      <c r="W144" s="119"/>
      <c r="X144" s="119"/>
      <c r="Y144" s="119"/>
      <c r="Z144" s="119"/>
      <c r="AA144" s="119"/>
      <c r="AB144" s="119"/>
      <c r="AC144" s="119"/>
      <c r="AD144" s="119"/>
      <c r="AE144" s="119"/>
    </row>
    <row r="145" spans="1:31" x14ac:dyDescent="0.3">
      <c r="A145" s="103"/>
      <c r="B145" s="75"/>
      <c r="C145" s="119"/>
      <c r="D145" s="119"/>
      <c r="E145" s="119"/>
      <c r="F145" s="119"/>
      <c r="G145" s="119"/>
      <c r="H145" s="119"/>
      <c r="I145" s="119"/>
      <c r="J145" s="119"/>
      <c r="K145" s="119"/>
      <c r="M145" s="119"/>
      <c r="N145" s="119"/>
      <c r="O145" s="119"/>
      <c r="P145" s="119"/>
      <c r="Q145" s="119"/>
      <c r="R145" s="119"/>
      <c r="S145" s="119"/>
      <c r="T145" s="119"/>
      <c r="U145" s="119"/>
      <c r="W145" s="119"/>
      <c r="X145" s="119"/>
      <c r="Y145" s="119"/>
      <c r="Z145" s="119"/>
      <c r="AA145" s="119"/>
      <c r="AB145" s="119"/>
      <c r="AC145" s="119"/>
      <c r="AD145" s="119"/>
      <c r="AE145" s="119"/>
    </row>
    <row r="146" spans="1:31" x14ac:dyDescent="0.3">
      <c r="A146" s="451" t="s">
        <v>172</v>
      </c>
      <c r="B146" s="451"/>
      <c r="C146" s="119"/>
      <c r="D146" s="119"/>
      <c r="E146" s="119"/>
      <c r="F146" s="119"/>
      <c r="G146" s="119"/>
      <c r="H146" s="119"/>
      <c r="I146" s="119"/>
      <c r="J146" s="119"/>
      <c r="K146" s="119"/>
      <c r="M146" s="119"/>
      <c r="N146" s="119"/>
      <c r="O146" s="119"/>
      <c r="P146" s="119"/>
      <c r="Q146" s="119"/>
      <c r="R146" s="119"/>
      <c r="S146" s="119"/>
      <c r="T146" s="119"/>
      <c r="U146" s="119"/>
      <c r="W146" s="119"/>
      <c r="X146" s="119"/>
      <c r="Y146" s="119"/>
      <c r="Z146" s="119"/>
      <c r="AA146" s="119"/>
      <c r="AB146" s="119"/>
      <c r="AC146" s="119"/>
      <c r="AD146" s="119"/>
      <c r="AE146" s="119"/>
    </row>
    <row r="147" spans="1:31" x14ac:dyDescent="0.3">
      <c r="A147" s="452" t="s">
        <v>158</v>
      </c>
      <c r="B147" s="75" t="s">
        <v>168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M147" s="119"/>
      <c r="N147" s="119"/>
      <c r="O147" s="119"/>
      <c r="P147" s="119"/>
      <c r="Q147" s="119"/>
      <c r="R147" s="119"/>
      <c r="S147" s="119"/>
      <c r="T147" s="119"/>
      <c r="U147" s="119"/>
      <c r="W147" s="119"/>
      <c r="X147" s="119"/>
      <c r="Y147" s="119"/>
      <c r="Z147" s="119"/>
      <c r="AA147" s="119"/>
      <c r="AB147" s="119"/>
      <c r="AC147" s="119"/>
      <c r="AD147" s="119"/>
      <c r="AE147" s="119"/>
    </row>
    <row r="148" spans="1:31" x14ac:dyDescent="0.3">
      <c r="A148" s="452"/>
      <c r="B148" s="75" t="s">
        <v>169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M148" s="119"/>
      <c r="N148" s="119"/>
      <c r="O148" s="119"/>
      <c r="P148" s="119"/>
      <c r="Q148" s="119"/>
      <c r="R148" s="119"/>
      <c r="S148" s="119"/>
      <c r="T148" s="119"/>
      <c r="U148" s="119"/>
      <c r="W148" s="119"/>
      <c r="X148" s="119"/>
      <c r="Y148" s="119"/>
      <c r="Z148" s="119"/>
      <c r="AA148" s="119"/>
      <c r="AB148" s="119"/>
      <c r="AC148" s="119"/>
      <c r="AD148" s="119"/>
      <c r="AE148" s="119"/>
    </row>
    <row r="149" spans="1:31" x14ac:dyDescent="0.3">
      <c r="A149" s="452"/>
      <c r="B149" s="75" t="s">
        <v>170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M149" s="119"/>
      <c r="N149" s="119"/>
      <c r="O149" s="119"/>
      <c r="P149" s="119"/>
      <c r="Q149" s="119"/>
      <c r="R149" s="119"/>
      <c r="S149" s="119"/>
      <c r="T149" s="119"/>
      <c r="U149" s="119"/>
      <c r="W149" s="119"/>
      <c r="X149" s="119"/>
      <c r="Y149" s="119"/>
      <c r="Z149" s="119"/>
      <c r="AA149" s="119"/>
      <c r="AB149" s="119"/>
      <c r="AC149" s="119"/>
      <c r="AD149" s="119"/>
      <c r="AE149" s="119"/>
    </row>
    <row r="150" spans="1:31" x14ac:dyDescent="0.3">
      <c r="A150" s="452"/>
      <c r="B150" s="75" t="s">
        <v>7</v>
      </c>
      <c r="C150" s="119"/>
      <c r="D150" s="119"/>
      <c r="E150" s="119"/>
      <c r="F150" s="119"/>
      <c r="G150" s="119"/>
      <c r="H150" s="119"/>
      <c r="I150" s="119"/>
      <c r="J150" s="119"/>
      <c r="K150" s="119"/>
      <c r="M150" s="119"/>
      <c r="N150" s="119"/>
      <c r="O150" s="119"/>
      <c r="P150" s="119"/>
      <c r="Q150" s="119"/>
      <c r="R150" s="119"/>
      <c r="S150" s="119"/>
      <c r="T150" s="119"/>
      <c r="U150" s="119"/>
      <c r="W150" s="119"/>
      <c r="X150" s="119"/>
      <c r="Y150" s="119"/>
      <c r="Z150" s="119"/>
      <c r="AA150" s="119"/>
      <c r="AB150" s="119"/>
      <c r="AC150" s="119"/>
      <c r="AD150" s="119"/>
      <c r="AE150" s="119"/>
    </row>
    <row r="151" spans="1:31" x14ac:dyDescent="0.3">
      <c r="A151" s="452" t="s">
        <v>167</v>
      </c>
      <c r="B151" s="75" t="s">
        <v>164</v>
      </c>
      <c r="C151" s="119"/>
      <c r="D151" s="119"/>
      <c r="E151" s="119"/>
      <c r="F151" s="119"/>
      <c r="G151" s="119"/>
      <c r="H151" s="119"/>
      <c r="I151" s="119"/>
      <c r="J151" s="119"/>
      <c r="K151" s="119"/>
      <c r="M151" s="119"/>
      <c r="N151" s="119"/>
      <c r="O151" s="119"/>
      <c r="P151" s="119"/>
      <c r="Q151" s="119"/>
      <c r="R151" s="119"/>
      <c r="S151" s="119"/>
      <c r="T151" s="119"/>
      <c r="U151" s="119"/>
      <c r="W151" s="119"/>
      <c r="X151" s="119"/>
      <c r="Y151" s="119"/>
      <c r="Z151" s="119"/>
      <c r="AA151" s="119"/>
      <c r="AB151" s="119"/>
      <c r="AC151" s="119"/>
      <c r="AD151" s="119"/>
      <c r="AE151" s="119"/>
    </row>
    <row r="152" spans="1:31" x14ac:dyDescent="0.3">
      <c r="A152" s="452"/>
      <c r="B152" s="75" t="s">
        <v>165</v>
      </c>
      <c r="C152" s="119"/>
      <c r="D152" s="119"/>
      <c r="E152" s="119"/>
      <c r="F152" s="119"/>
      <c r="G152" s="119"/>
      <c r="H152" s="119"/>
      <c r="I152" s="119"/>
      <c r="J152" s="119"/>
      <c r="K152" s="119"/>
      <c r="M152" s="119"/>
      <c r="N152" s="119"/>
      <c r="O152" s="119"/>
      <c r="P152" s="119"/>
      <c r="Q152" s="119"/>
      <c r="R152" s="119"/>
      <c r="S152" s="119"/>
      <c r="T152" s="119"/>
      <c r="U152" s="119"/>
      <c r="W152" s="119"/>
      <c r="X152" s="119"/>
      <c r="Y152" s="119"/>
      <c r="Z152" s="119"/>
      <c r="AA152" s="119"/>
      <c r="AB152" s="119"/>
      <c r="AC152" s="119"/>
      <c r="AD152" s="119"/>
      <c r="AE152" s="119"/>
    </row>
    <row r="153" spans="1:31" x14ac:dyDescent="0.3">
      <c r="A153" s="452"/>
      <c r="B153" s="75" t="s">
        <v>166</v>
      </c>
      <c r="C153" s="119"/>
      <c r="D153" s="119"/>
      <c r="E153" s="119"/>
      <c r="F153" s="119"/>
      <c r="G153" s="119"/>
      <c r="H153" s="119"/>
      <c r="I153" s="119"/>
      <c r="J153" s="119"/>
      <c r="K153" s="119"/>
      <c r="M153" s="119"/>
      <c r="N153" s="119"/>
      <c r="O153" s="119"/>
      <c r="P153" s="119"/>
      <c r="Q153" s="119"/>
      <c r="R153" s="119"/>
      <c r="S153" s="119"/>
      <c r="T153" s="119"/>
      <c r="U153" s="119"/>
      <c r="W153" s="119"/>
      <c r="X153" s="119"/>
      <c r="Y153" s="119"/>
      <c r="Z153" s="119"/>
      <c r="AA153" s="119"/>
      <c r="AB153" s="119"/>
      <c r="AC153" s="119"/>
      <c r="AD153" s="119"/>
      <c r="AE153" s="119"/>
    </row>
    <row r="154" spans="1:31" x14ac:dyDescent="0.3">
      <c r="A154" s="452"/>
      <c r="B154" s="75" t="s">
        <v>168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M154" s="119"/>
      <c r="N154" s="119"/>
      <c r="O154" s="119"/>
      <c r="P154" s="119"/>
      <c r="Q154" s="119"/>
      <c r="R154" s="119"/>
      <c r="S154" s="119"/>
      <c r="T154" s="119"/>
      <c r="U154" s="119"/>
      <c r="W154" s="119"/>
      <c r="X154" s="119"/>
      <c r="Y154" s="119"/>
      <c r="Z154" s="119"/>
      <c r="AA154" s="119"/>
      <c r="AB154" s="119"/>
      <c r="AC154" s="119"/>
      <c r="AD154" s="119"/>
      <c r="AE154" s="119"/>
    </row>
    <row r="155" spans="1:31" x14ac:dyDescent="0.3">
      <c r="A155" s="452"/>
      <c r="B155" s="75" t="s">
        <v>169</v>
      </c>
      <c r="C155" s="119"/>
      <c r="D155" s="119"/>
      <c r="E155" s="119"/>
      <c r="F155" s="119"/>
      <c r="G155" s="119"/>
      <c r="H155" s="119"/>
      <c r="I155" s="119"/>
      <c r="J155" s="119"/>
      <c r="K155" s="119"/>
      <c r="M155" s="119"/>
      <c r="N155" s="119"/>
      <c r="O155" s="119"/>
      <c r="P155" s="119"/>
      <c r="Q155" s="119"/>
      <c r="R155" s="119"/>
      <c r="S155" s="119"/>
      <c r="T155" s="119"/>
      <c r="U155" s="119"/>
      <c r="W155" s="119"/>
      <c r="X155" s="119"/>
      <c r="Y155" s="119"/>
      <c r="Z155" s="119"/>
      <c r="AA155" s="119"/>
      <c r="AB155" s="119"/>
      <c r="AC155" s="119"/>
      <c r="AD155" s="119"/>
      <c r="AE155" s="119"/>
    </row>
    <row r="156" spans="1:31" x14ac:dyDescent="0.3">
      <c r="A156" s="452"/>
      <c r="B156" s="75" t="s">
        <v>170</v>
      </c>
      <c r="C156" s="119"/>
      <c r="D156" s="119"/>
      <c r="E156" s="119"/>
      <c r="F156" s="119"/>
      <c r="G156" s="119"/>
      <c r="H156" s="119"/>
      <c r="I156" s="119"/>
      <c r="J156" s="119"/>
      <c r="K156" s="119"/>
      <c r="M156" s="119"/>
      <c r="N156" s="119"/>
      <c r="O156" s="119"/>
      <c r="P156" s="119"/>
      <c r="Q156" s="119"/>
      <c r="R156" s="119"/>
      <c r="S156" s="119"/>
      <c r="T156" s="119"/>
      <c r="U156" s="119"/>
      <c r="W156" s="119"/>
      <c r="X156" s="119"/>
      <c r="Y156" s="119"/>
      <c r="Z156" s="119"/>
      <c r="AA156" s="119"/>
      <c r="AB156" s="119"/>
      <c r="AC156" s="119"/>
      <c r="AD156" s="119"/>
      <c r="AE156" s="119"/>
    </row>
    <row r="157" spans="1:31" x14ac:dyDescent="0.3">
      <c r="A157" s="452"/>
      <c r="B157" s="75" t="s">
        <v>7</v>
      </c>
      <c r="C157" s="119"/>
      <c r="D157" s="119"/>
      <c r="E157" s="119"/>
      <c r="F157" s="119"/>
      <c r="G157" s="119"/>
      <c r="H157" s="119"/>
      <c r="I157" s="119"/>
      <c r="J157" s="119"/>
      <c r="K157" s="119"/>
      <c r="M157" s="119"/>
      <c r="N157" s="119"/>
      <c r="O157" s="119"/>
      <c r="P157" s="119"/>
      <c r="Q157" s="119"/>
      <c r="R157" s="119"/>
      <c r="S157" s="119"/>
      <c r="T157" s="119"/>
      <c r="U157" s="119"/>
      <c r="W157" s="119"/>
      <c r="X157" s="119"/>
      <c r="Y157" s="119"/>
      <c r="Z157" s="119"/>
      <c r="AA157" s="119"/>
      <c r="AB157" s="119"/>
      <c r="AC157" s="119"/>
      <c r="AD157" s="119"/>
      <c r="AE157" s="119"/>
    </row>
    <row r="158" spans="1:31" x14ac:dyDescent="0.3">
      <c r="A158" s="452" t="s">
        <v>171</v>
      </c>
      <c r="B158" s="75" t="s">
        <v>164</v>
      </c>
      <c r="C158" s="119"/>
      <c r="D158" s="119"/>
      <c r="E158" s="119"/>
      <c r="F158" s="119"/>
      <c r="G158" s="119"/>
      <c r="H158" s="119"/>
      <c r="I158" s="119"/>
      <c r="J158" s="119"/>
      <c r="K158" s="119"/>
      <c r="M158" s="119"/>
      <c r="N158" s="119"/>
      <c r="O158" s="119"/>
      <c r="P158" s="119"/>
      <c r="Q158" s="119"/>
      <c r="R158" s="119"/>
      <c r="S158" s="119"/>
      <c r="T158" s="119"/>
      <c r="U158" s="119"/>
      <c r="W158" s="119"/>
      <c r="X158" s="119"/>
      <c r="Y158" s="119"/>
      <c r="Z158" s="119"/>
      <c r="AA158" s="119"/>
      <c r="AB158" s="119"/>
      <c r="AC158" s="119"/>
      <c r="AD158" s="119"/>
      <c r="AE158" s="119"/>
    </row>
    <row r="159" spans="1:31" x14ac:dyDescent="0.3">
      <c r="A159" s="452"/>
      <c r="B159" s="75" t="s">
        <v>165</v>
      </c>
      <c r="C159" s="119"/>
      <c r="D159" s="119"/>
      <c r="E159" s="119"/>
      <c r="F159" s="119"/>
      <c r="G159" s="119"/>
      <c r="H159" s="119"/>
      <c r="I159" s="119"/>
      <c r="J159" s="119"/>
      <c r="K159" s="119"/>
      <c r="M159" s="119"/>
      <c r="N159" s="119"/>
      <c r="O159" s="119"/>
      <c r="P159" s="119"/>
      <c r="Q159" s="119"/>
      <c r="R159" s="119"/>
      <c r="S159" s="119"/>
      <c r="T159" s="119"/>
      <c r="U159" s="119"/>
      <c r="W159" s="119"/>
      <c r="X159" s="119"/>
      <c r="Y159" s="119"/>
      <c r="Z159" s="119"/>
      <c r="AA159" s="119"/>
      <c r="AB159" s="119"/>
      <c r="AC159" s="119"/>
      <c r="AD159" s="119"/>
      <c r="AE159" s="119"/>
    </row>
    <row r="160" spans="1:31" x14ac:dyDescent="0.3">
      <c r="A160" s="452"/>
      <c r="B160" s="75" t="s">
        <v>166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M160" s="119"/>
      <c r="N160" s="119"/>
      <c r="O160" s="119"/>
      <c r="P160" s="119"/>
      <c r="Q160" s="119"/>
      <c r="R160" s="119"/>
      <c r="S160" s="119"/>
      <c r="T160" s="119"/>
      <c r="U160" s="119"/>
      <c r="W160" s="119"/>
      <c r="X160" s="119"/>
      <c r="Y160" s="119"/>
      <c r="Z160" s="119"/>
      <c r="AA160" s="119"/>
      <c r="AB160" s="119"/>
      <c r="AC160" s="119"/>
      <c r="AD160" s="119"/>
      <c r="AE160" s="119"/>
    </row>
    <row r="161" spans="1:31" x14ac:dyDescent="0.3">
      <c r="A161" s="452"/>
      <c r="B161" s="75" t="s">
        <v>7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M161" s="119"/>
      <c r="N161" s="119"/>
      <c r="O161" s="119"/>
      <c r="P161" s="119"/>
      <c r="Q161" s="119"/>
      <c r="R161" s="119"/>
      <c r="S161" s="119"/>
      <c r="T161" s="119"/>
      <c r="U161" s="119"/>
      <c r="W161" s="119"/>
      <c r="X161" s="119"/>
      <c r="Y161" s="119"/>
      <c r="Z161" s="119"/>
      <c r="AA161" s="119"/>
      <c r="AB161" s="119"/>
      <c r="AC161" s="119"/>
      <c r="AD161" s="119"/>
      <c r="AE161" s="119"/>
    </row>
    <row r="162" spans="1:31" x14ac:dyDescent="0.3">
      <c r="A162" s="452" t="s">
        <v>161</v>
      </c>
      <c r="B162" s="75" t="s">
        <v>168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M162" s="119"/>
      <c r="N162" s="119"/>
      <c r="O162" s="119"/>
      <c r="P162" s="119"/>
      <c r="Q162" s="119"/>
      <c r="R162" s="119"/>
      <c r="S162" s="119"/>
      <c r="T162" s="119"/>
      <c r="U162" s="119"/>
      <c r="W162" s="119"/>
      <c r="X162" s="119"/>
      <c r="Y162" s="119"/>
      <c r="Z162" s="119"/>
      <c r="AA162" s="119"/>
      <c r="AB162" s="119"/>
      <c r="AC162" s="119"/>
      <c r="AD162" s="119"/>
      <c r="AE162" s="119"/>
    </row>
    <row r="163" spans="1:31" x14ac:dyDescent="0.3">
      <c r="A163" s="452"/>
      <c r="B163" s="75" t="s">
        <v>169</v>
      </c>
      <c r="C163" s="119"/>
      <c r="D163" s="119"/>
      <c r="E163" s="119"/>
      <c r="F163" s="119"/>
      <c r="G163" s="119"/>
      <c r="H163" s="119"/>
      <c r="I163" s="119"/>
      <c r="J163" s="119"/>
      <c r="K163" s="119"/>
      <c r="M163" s="119"/>
      <c r="N163" s="119"/>
      <c r="O163" s="119"/>
      <c r="P163" s="119"/>
      <c r="Q163" s="119"/>
      <c r="R163" s="119"/>
      <c r="S163" s="119"/>
      <c r="T163" s="119"/>
      <c r="U163" s="119"/>
      <c r="W163" s="119"/>
      <c r="X163" s="119"/>
      <c r="Y163" s="119"/>
      <c r="Z163" s="119"/>
      <c r="AA163" s="119"/>
      <c r="AB163" s="119"/>
      <c r="AC163" s="119"/>
      <c r="AD163" s="119"/>
      <c r="AE163" s="119"/>
    </row>
    <row r="164" spans="1:31" x14ac:dyDescent="0.3">
      <c r="A164" s="452"/>
      <c r="B164" s="75" t="s">
        <v>170</v>
      </c>
      <c r="C164" s="119"/>
      <c r="D164" s="119"/>
      <c r="E164" s="119"/>
      <c r="F164" s="119"/>
      <c r="G164" s="119"/>
      <c r="H164" s="119"/>
      <c r="I164" s="119"/>
      <c r="J164" s="119"/>
      <c r="K164" s="119"/>
      <c r="M164" s="119"/>
      <c r="N164" s="119"/>
      <c r="O164" s="119"/>
      <c r="P164" s="119"/>
      <c r="Q164" s="119"/>
      <c r="R164" s="119"/>
      <c r="S164" s="119"/>
      <c r="T164" s="119"/>
      <c r="U164" s="119"/>
      <c r="W164" s="119"/>
      <c r="X164" s="119"/>
      <c r="Y164" s="119"/>
      <c r="Z164" s="119"/>
      <c r="AA164" s="119"/>
      <c r="AB164" s="119"/>
      <c r="AC164" s="119"/>
      <c r="AD164" s="119"/>
      <c r="AE164" s="119"/>
    </row>
    <row r="165" spans="1:31" x14ac:dyDescent="0.3">
      <c r="A165" s="452"/>
      <c r="B165" s="75" t="s">
        <v>7</v>
      </c>
      <c r="C165" s="119"/>
      <c r="D165" s="119"/>
      <c r="E165" s="119"/>
      <c r="F165" s="119"/>
      <c r="G165" s="119"/>
      <c r="H165" s="119"/>
      <c r="I165" s="119"/>
      <c r="J165" s="119"/>
      <c r="K165" s="119"/>
      <c r="M165" s="119"/>
      <c r="N165" s="119"/>
      <c r="O165" s="119"/>
      <c r="P165" s="119"/>
      <c r="Q165" s="119"/>
      <c r="R165" s="119"/>
      <c r="S165" s="119"/>
      <c r="T165" s="119"/>
      <c r="U165" s="119"/>
      <c r="W165" s="119"/>
      <c r="X165" s="119"/>
      <c r="Y165" s="119"/>
      <c r="Z165" s="119"/>
      <c r="AA165" s="119"/>
      <c r="AB165" s="119"/>
      <c r="AC165" s="119"/>
      <c r="AD165" s="119"/>
      <c r="AE165" s="119"/>
    </row>
    <row r="166" spans="1:31" x14ac:dyDescent="0.3">
      <c r="A166" s="452" t="s">
        <v>48</v>
      </c>
      <c r="B166" s="75" t="s">
        <v>164</v>
      </c>
      <c r="C166" s="119"/>
      <c r="D166" s="119"/>
      <c r="E166" s="119"/>
      <c r="F166" s="119"/>
      <c r="G166" s="119"/>
      <c r="H166" s="119"/>
      <c r="I166" s="119"/>
      <c r="J166" s="119"/>
      <c r="K166" s="119"/>
      <c r="M166" s="119"/>
      <c r="N166" s="119"/>
      <c r="O166" s="119"/>
      <c r="P166" s="119"/>
      <c r="Q166" s="119"/>
      <c r="R166" s="119"/>
      <c r="S166" s="119"/>
      <c r="T166" s="119"/>
      <c r="U166" s="119"/>
      <c r="W166" s="119"/>
      <c r="X166" s="119"/>
      <c r="Y166" s="119"/>
      <c r="Z166" s="119"/>
      <c r="AA166" s="119"/>
      <c r="AB166" s="119"/>
      <c r="AC166" s="119"/>
      <c r="AD166" s="119"/>
      <c r="AE166" s="119"/>
    </row>
    <row r="167" spans="1:31" x14ac:dyDescent="0.3">
      <c r="A167" s="452"/>
      <c r="B167" s="75" t="s">
        <v>165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M167" s="119"/>
      <c r="N167" s="119"/>
      <c r="O167" s="119"/>
      <c r="P167" s="119"/>
      <c r="Q167" s="119"/>
      <c r="R167" s="119"/>
      <c r="S167" s="119"/>
      <c r="T167" s="119"/>
      <c r="U167" s="119"/>
      <c r="W167" s="119"/>
      <c r="X167" s="119"/>
      <c r="Y167" s="119"/>
      <c r="Z167" s="119"/>
      <c r="AA167" s="119"/>
      <c r="AB167" s="119"/>
      <c r="AC167" s="119"/>
      <c r="AD167" s="119"/>
      <c r="AE167" s="119"/>
    </row>
    <row r="168" spans="1:31" x14ac:dyDescent="0.3">
      <c r="A168" s="452"/>
      <c r="B168" s="75" t="s">
        <v>166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M168" s="119"/>
      <c r="N168" s="119"/>
      <c r="O168" s="119"/>
      <c r="P168" s="119"/>
      <c r="Q168" s="119"/>
      <c r="R168" s="119"/>
      <c r="S168" s="119"/>
      <c r="T168" s="119"/>
      <c r="U168" s="119"/>
      <c r="W168" s="119"/>
      <c r="X168" s="119"/>
      <c r="Y168" s="119"/>
      <c r="Z168" s="119"/>
      <c r="AA168" s="119"/>
      <c r="AB168" s="119"/>
      <c r="AC168" s="119"/>
      <c r="AD168" s="119"/>
      <c r="AE168" s="119"/>
    </row>
    <row r="169" spans="1:31" x14ac:dyDescent="0.3">
      <c r="A169" s="452"/>
      <c r="B169" s="75" t="s">
        <v>7</v>
      </c>
      <c r="C169" s="119"/>
      <c r="D169" s="119"/>
      <c r="E169" s="119"/>
      <c r="F169" s="119"/>
      <c r="G169" s="119"/>
      <c r="H169" s="119"/>
      <c r="I169" s="119"/>
      <c r="J169" s="119"/>
      <c r="K169" s="119"/>
      <c r="M169" s="119"/>
      <c r="N169" s="119"/>
      <c r="O169" s="119"/>
      <c r="P169" s="119"/>
      <c r="Q169" s="119"/>
      <c r="R169" s="119"/>
      <c r="S169" s="119"/>
      <c r="T169" s="119"/>
      <c r="U169" s="119"/>
      <c r="W169" s="119"/>
      <c r="X169" s="119"/>
      <c r="Y169" s="119"/>
      <c r="Z169" s="119"/>
      <c r="AA169" s="119"/>
      <c r="AB169" s="119"/>
      <c r="AC169" s="119"/>
      <c r="AD169" s="119"/>
      <c r="AE169" s="119"/>
    </row>
    <row r="170" spans="1:31" x14ac:dyDescent="0.3">
      <c r="A170" s="103"/>
      <c r="B170" s="75"/>
      <c r="C170" s="119"/>
      <c r="D170" s="119"/>
      <c r="E170" s="119"/>
      <c r="F170" s="119"/>
      <c r="G170" s="119"/>
      <c r="H170" s="119"/>
      <c r="I170" s="119"/>
      <c r="J170" s="119"/>
      <c r="K170" s="119"/>
      <c r="M170" s="119"/>
      <c r="N170" s="119"/>
      <c r="O170" s="119"/>
      <c r="P170" s="119"/>
      <c r="Q170" s="119"/>
      <c r="R170" s="119"/>
      <c r="S170" s="119"/>
      <c r="T170" s="119"/>
      <c r="U170" s="119"/>
      <c r="W170" s="119"/>
      <c r="X170" s="119"/>
      <c r="Y170" s="119"/>
      <c r="Z170" s="119"/>
      <c r="AA170" s="119"/>
      <c r="AB170" s="119"/>
      <c r="AC170" s="119"/>
      <c r="AD170" s="119"/>
      <c r="AE170" s="119"/>
    </row>
    <row r="171" spans="1:31" x14ac:dyDescent="0.3">
      <c r="A171" s="75"/>
      <c r="B171" s="75"/>
      <c r="C171" s="119"/>
      <c r="D171" s="119"/>
      <c r="E171" s="119"/>
      <c r="F171" s="119"/>
      <c r="G171" s="119"/>
      <c r="H171" s="119"/>
      <c r="I171" s="119"/>
      <c r="J171" s="119"/>
      <c r="K171" s="119"/>
      <c r="M171" s="119"/>
      <c r="N171" s="119"/>
      <c r="O171" s="119"/>
      <c r="P171" s="119"/>
      <c r="Q171" s="119"/>
      <c r="R171" s="119"/>
      <c r="S171" s="119"/>
      <c r="T171" s="119"/>
      <c r="U171" s="119"/>
      <c r="W171" s="119"/>
      <c r="X171" s="119"/>
      <c r="Y171" s="119"/>
      <c r="Z171" s="119"/>
      <c r="AA171" s="119"/>
      <c r="AB171" s="119"/>
      <c r="AC171" s="119"/>
      <c r="AD171" s="119"/>
      <c r="AE171" s="119"/>
    </row>
    <row r="172" spans="1:31" x14ac:dyDescent="0.3">
      <c r="A172" s="451" t="s">
        <v>173</v>
      </c>
      <c r="B172" s="451"/>
      <c r="C172" s="119"/>
      <c r="D172" s="119"/>
      <c r="E172" s="119"/>
      <c r="F172" s="119"/>
      <c r="G172" s="119"/>
      <c r="H172" s="119"/>
      <c r="I172" s="119"/>
      <c r="J172" s="119"/>
      <c r="K172" s="119"/>
      <c r="M172" s="119"/>
      <c r="N172" s="119"/>
      <c r="O172" s="119"/>
      <c r="P172" s="119"/>
      <c r="Q172" s="119"/>
      <c r="R172" s="119"/>
      <c r="S172" s="119"/>
      <c r="T172" s="119"/>
      <c r="U172" s="119"/>
      <c r="W172" s="119"/>
      <c r="X172" s="119"/>
      <c r="Y172" s="119"/>
      <c r="Z172" s="119"/>
      <c r="AA172" s="119"/>
      <c r="AB172" s="119"/>
      <c r="AC172" s="119"/>
      <c r="AD172" s="119"/>
      <c r="AE172" s="119"/>
    </row>
    <row r="173" spans="1:31" x14ac:dyDescent="0.3">
      <c r="A173" s="453" t="s">
        <v>158</v>
      </c>
      <c r="B173" s="118" t="s">
        <v>174</v>
      </c>
      <c r="C173" s="63"/>
      <c r="D173" s="59"/>
      <c r="E173" s="59"/>
      <c r="F173" s="63"/>
      <c r="G173" s="59"/>
      <c r="H173" s="59"/>
      <c r="I173" s="63"/>
      <c r="J173" s="59"/>
      <c r="K173" s="59"/>
      <c r="L173" s="30"/>
      <c r="M173" s="30"/>
      <c r="N173" s="30"/>
    </row>
    <row r="174" spans="1:31" x14ac:dyDescent="0.3">
      <c r="A174" s="454"/>
      <c r="B174" s="118" t="s">
        <v>175</v>
      </c>
      <c r="C174" s="63"/>
      <c r="D174" s="59"/>
      <c r="E174" s="59"/>
      <c r="F174" s="63"/>
      <c r="G174" s="59"/>
      <c r="H174" s="59"/>
      <c r="I174" s="63"/>
      <c r="J174" s="59"/>
      <c r="K174" s="59"/>
    </row>
    <row r="175" spans="1:31" x14ac:dyDescent="0.3">
      <c r="A175" s="454"/>
      <c r="B175" s="118" t="s">
        <v>7</v>
      </c>
      <c r="C175" s="63"/>
      <c r="D175" s="59"/>
      <c r="E175" s="59"/>
      <c r="F175" s="63"/>
      <c r="G175" s="59"/>
      <c r="H175" s="59"/>
      <c r="I175" s="63"/>
      <c r="J175" s="59"/>
      <c r="K175" s="59"/>
    </row>
    <row r="176" spans="1:31" x14ac:dyDescent="0.3">
      <c r="A176" s="453" t="s">
        <v>167</v>
      </c>
      <c r="B176" s="118" t="s">
        <v>174</v>
      </c>
      <c r="C176" s="63"/>
      <c r="D176" s="59"/>
      <c r="E176" s="59"/>
      <c r="F176" s="63"/>
      <c r="G176" s="59"/>
      <c r="H176" s="59"/>
      <c r="I176" s="63"/>
      <c r="J176" s="59"/>
      <c r="K176" s="59"/>
      <c r="L176" s="30"/>
      <c r="M176" s="30"/>
      <c r="N176" s="30"/>
    </row>
    <row r="177" spans="1:41" x14ac:dyDescent="0.3">
      <c r="A177" s="454"/>
      <c r="B177" s="118" t="s">
        <v>175</v>
      </c>
      <c r="C177" s="63"/>
      <c r="D177" s="59"/>
      <c r="E177" s="59"/>
      <c r="F177" s="63"/>
      <c r="G177" s="59"/>
      <c r="H177" s="59"/>
      <c r="I177" s="63"/>
      <c r="J177" s="59"/>
      <c r="K177" s="59"/>
    </row>
    <row r="178" spans="1:41" x14ac:dyDescent="0.3">
      <c r="A178" s="454"/>
      <c r="B178" s="118" t="s">
        <v>7</v>
      </c>
      <c r="C178" s="63"/>
      <c r="D178" s="59"/>
      <c r="E178" s="59"/>
      <c r="F178" s="63"/>
      <c r="G178" s="59"/>
      <c r="H178" s="59"/>
      <c r="I178" s="63"/>
      <c r="J178" s="59"/>
      <c r="K178" s="59"/>
    </row>
    <row r="179" spans="1:41" x14ac:dyDescent="0.3">
      <c r="A179" s="459" t="s">
        <v>161</v>
      </c>
      <c r="B179" s="118" t="s">
        <v>174</v>
      </c>
      <c r="C179" s="63"/>
      <c r="D179" s="59"/>
      <c r="E179" s="59"/>
      <c r="F179" s="63"/>
      <c r="G179" s="59"/>
      <c r="H179" s="59"/>
      <c r="I179" s="63"/>
      <c r="J179" s="59"/>
      <c r="K179" s="59"/>
      <c r="L179" s="30"/>
      <c r="M179" s="30"/>
      <c r="N179" s="30"/>
    </row>
    <row r="180" spans="1:41" x14ac:dyDescent="0.3">
      <c r="A180" s="460"/>
      <c r="B180" s="118" t="s">
        <v>175</v>
      </c>
      <c r="C180" s="63"/>
      <c r="D180" s="59"/>
      <c r="E180" s="59"/>
      <c r="F180" s="63"/>
      <c r="G180" s="59"/>
      <c r="H180" s="59"/>
      <c r="I180" s="63"/>
      <c r="J180" s="59"/>
      <c r="K180" s="59"/>
    </row>
    <row r="181" spans="1:41" x14ac:dyDescent="0.3">
      <c r="A181" s="460"/>
      <c r="B181" s="118" t="s">
        <v>7</v>
      </c>
      <c r="C181" s="63"/>
      <c r="D181" s="59"/>
      <c r="E181" s="59"/>
      <c r="F181" s="63"/>
      <c r="G181" s="59"/>
      <c r="H181" s="59"/>
      <c r="I181" s="63"/>
      <c r="J181" s="59"/>
      <c r="K181" s="59"/>
    </row>
    <row r="182" spans="1:41" x14ac:dyDescent="0.3">
      <c r="A182" s="459" t="s">
        <v>171</v>
      </c>
      <c r="B182" s="118" t="s">
        <v>174</v>
      </c>
      <c r="C182" s="63"/>
      <c r="D182" s="59"/>
      <c r="E182" s="59"/>
      <c r="F182" s="63"/>
      <c r="G182" s="59"/>
      <c r="H182" s="59"/>
      <c r="I182" s="63"/>
      <c r="J182" s="59"/>
      <c r="K182" s="59"/>
      <c r="L182" s="30"/>
      <c r="M182" s="30"/>
      <c r="N182" s="30"/>
    </row>
    <row r="183" spans="1:41" x14ac:dyDescent="0.3">
      <c r="A183" s="460"/>
      <c r="B183" s="118" t="s">
        <v>175</v>
      </c>
      <c r="C183" s="63"/>
      <c r="D183" s="59"/>
      <c r="E183" s="59"/>
      <c r="F183" s="63"/>
      <c r="G183" s="59"/>
      <c r="H183" s="59"/>
      <c r="I183" s="63"/>
      <c r="J183" s="59"/>
      <c r="K183" s="59"/>
    </row>
    <row r="184" spans="1:41" x14ac:dyDescent="0.3">
      <c r="A184" s="460"/>
      <c r="B184" s="118" t="s">
        <v>7</v>
      </c>
      <c r="C184" s="63"/>
      <c r="D184" s="59"/>
      <c r="E184" s="59"/>
      <c r="F184" s="63"/>
      <c r="G184" s="59"/>
      <c r="H184" s="59"/>
      <c r="I184" s="63"/>
      <c r="J184" s="59"/>
      <c r="K184" s="59"/>
    </row>
    <row r="185" spans="1:41" x14ac:dyDescent="0.3">
      <c r="A185" s="453" t="s">
        <v>48</v>
      </c>
      <c r="B185" s="118" t="s">
        <v>174</v>
      </c>
      <c r="C185" s="63"/>
      <c r="D185" s="59"/>
      <c r="E185" s="59"/>
      <c r="F185" s="63"/>
      <c r="G185" s="59"/>
      <c r="H185" s="59"/>
      <c r="I185" s="63"/>
      <c r="J185" s="59"/>
      <c r="K185" s="59"/>
      <c r="L185" s="30"/>
      <c r="M185" s="30"/>
      <c r="N185" s="30"/>
    </row>
    <row r="186" spans="1:41" x14ac:dyDescent="0.3">
      <c r="A186" s="454"/>
      <c r="B186" s="118" t="s">
        <v>175</v>
      </c>
      <c r="C186" s="63"/>
      <c r="D186" s="59"/>
      <c r="E186" s="59"/>
      <c r="F186" s="63"/>
      <c r="G186" s="59"/>
      <c r="H186" s="59"/>
      <c r="I186" s="63"/>
      <c r="J186" s="59"/>
      <c r="K186" s="59"/>
    </row>
    <row r="187" spans="1:41" x14ac:dyDescent="0.3">
      <c r="A187" s="454"/>
      <c r="B187" s="118" t="s">
        <v>7</v>
      </c>
      <c r="C187" s="63"/>
      <c r="D187" s="59"/>
      <c r="E187" s="59"/>
      <c r="F187" s="63"/>
      <c r="G187" s="59"/>
      <c r="H187" s="59"/>
      <c r="I187" s="63"/>
      <c r="J187" s="59"/>
      <c r="K187" s="59"/>
    </row>
    <row r="188" spans="1:41" x14ac:dyDescent="0.3">
      <c r="A188" s="453" t="s">
        <v>18</v>
      </c>
      <c r="B188" s="454"/>
      <c r="C188" s="63"/>
      <c r="D188" s="59"/>
      <c r="E188" s="59"/>
      <c r="F188" s="63"/>
      <c r="G188" s="59"/>
      <c r="H188" s="59"/>
      <c r="I188" s="63"/>
      <c r="J188" s="59"/>
      <c r="K188" s="59"/>
    </row>
    <row r="189" spans="1:41" x14ac:dyDescent="0.3">
      <c r="A189" s="21"/>
      <c r="C189" s="7"/>
      <c r="D189" s="3"/>
      <c r="E189" s="3"/>
      <c r="F189" s="3"/>
      <c r="G189" s="3"/>
      <c r="H189" s="3"/>
      <c r="I189" s="3"/>
      <c r="J189" s="3"/>
      <c r="K189" s="11"/>
      <c r="L189" s="11"/>
      <c r="M189" s="11"/>
      <c r="N189" s="11"/>
      <c r="O189" s="11"/>
      <c r="Q189" s="3"/>
      <c r="R189" s="3"/>
      <c r="S189" s="3"/>
      <c r="T189" s="3"/>
      <c r="U189" s="3"/>
      <c r="V189" s="11"/>
      <c r="W189" s="11"/>
      <c r="X189" s="11"/>
      <c r="Y189" s="11"/>
      <c r="Z189" s="11"/>
      <c r="AA189" s="11"/>
      <c r="AB189" s="11"/>
      <c r="AD189" s="3"/>
      <c r="AE189" s="3"/>
      <c r="AF189" s="3"/>
      <c r="AG189" s="3"/>
      <c r="AH189" s="3"/>
      <c r="AI189" s="11"/>
      <c r="AJ189" s="11"/>
      <c r="AK189" s="11"/>
      <c r="AL189" s="11"/>
      <c r="AM189" s="11"/>
      <c r="AN189" s="11"/>
      <c r="AO189" s="11"/>
    </row>
    <row r="190" spans="1:41" x14ac:dyDescent="0.3">
      <c r="C190" s="463"/>
      <c r="D190" s="454"/>
      <c r="E190" s="454"/>
      <c r="F190" s="463"/>
      <c r="G190" s="454"/>
      <c r="H190" s="454"/>
      <c r="I190" s="463"/>
      <c r="J190" s="454"/>
      <c r="K190" s="454"/>
    </row>
    <row r="191" spans="1:41" x14ac:dyDescent="0.3">
      <c r="A191" s="451" t="s">
        <v>176</v>
      </c>
      <c r="B191" s="451"/>
      <c r="C191" s="119"/>
      <c r="D191" s="119"/>
      <c r="E191" s="119"/>
      <c r="F191" s="119"/>
      <c r="G191" s="119"/>
      <c r="H191" s="119"/>
      <c r="I191" s="119"/>
      <c r="J191" s="119"/>
      <c r="K191" s="119"/>
    </row>
    <row r="192" spans="1:41" x14ac:dyDescent="0.3">
      <c r="A192" s="453" t="s">
        <v>158</v>
      </c>
      <c r="B192" s="118" t="s">
        <v>177</v>
      </c>
      <c r="C192" s="63"/>
      <c r="D192" s="59"/>
      <c r="E192" s="59"/>
      <c r="F192" s="63"/>
      <c r="G192" s="59"/>
      <c r="H192" s="59"/>
      <c r="I192" s="63"/>
      <c r="J192" s="59"/>
      <c r="K192" s="59"/>
      <c r="L192" s="30"/>
      <c r="M192" s="30"/>
      <c r="N192" s="30"/>
    </row>
    <row r="193" spans="1:41" x14ac:dyDescent="0.3">
      <c r="A193" s="454"/>
      <c r="B193" s="118" t="s">
        <v>156</v>
      </c>
      <c r="C193" s="63"/>
      <c r="D193" s="59"/>
      <c r="E193" s="59"/>
      <c r="F193" s="63"/>
      <c r="G193" s="59"/>
      <c r="H193" s="59"/>
      <c r="I193" s="63"/>
      <c r="J193" s="59"/>
      <c r="K193" s="59"/>
    </row>
    <row r="194" spans="1:41" x14ac:dyDescent="0.3">
      <c r="A194" s="454"/>
      <c r="B194" s="118" t="s">
        <v>7</v>
      </c>
      <c r="C194" s="63"/>
      <c r="D194" s="59"/>
      <c r="E194" s="59"/>
      <c r="F194" s="63"/>
      <c r="G194" s="59"/>
      <c r="H194" s="59"/>
      <c r="I194" s="63"/>
      <c r="J194" s="59"/>
      <c r="K194" s="59"/>
    </row>
    <row r="195" spans="1:41" x14ac:dyDescent="0.3">
      <c r="A195" s="453" t="s">
        <v>167</v>
      </c>
      <c r="B195" s="118" t="s">
        <v>177</v>
      </c>
      <c r="C195" s="63"/>
      <c r="D195" s="59"/>
      <c r="E195" s="59"/>
      <c r="F195" s="63"/>
      <c r="G195" s="59"/>
      <c r="H195" s="59"/>
      <c r="I195" s="63"/>
      <c r="J195" s="59"/>
      <c r="K195" s="59"/>
      <c r="L195" s="30"/>
      <c r="M195" s="30"/>
      <c r="N195" s="30"/>
    </row>
    <row r="196" spans="1:41" x14ac:dyDescent="0.3">
      <c r="A196" s="454"/>
      <c r="B196" s="118" t="s">
        <v>156</v>
      </c>
      <c r="C196" s="63"/>
      <c r="D196" s="59"/>
      <c r="E196" s="59"/>
      <c r="F196" s="63"/>
      <c r="G196" s="59"/>
      <c r="H196" s="59"/>
      <c r="I196" s="63"/>
      <c r="J196" s="59"/>
      <c r="K196" s="59"/>
    </row>
    <row r="197" spans="1:41" x14ac:dyDescent="0.3">
      <c r="A197" s="454"/>
      <c r="B197" s="118" t="s">
        <v>7</v>
      </c>
      <c r="C197" s="63"/>
      <c r="D197" s="59"/>
      <c r="E197" s="59"/>
      <c r="F197" s="63"/>
      <c r="G197" s="59"/>
      <c r="H197" s="59"/>
      <c r="I197" s="63"/>
      <c r="J197" s="59"/>
      <c r="K197" s="59"/>
    </row>
    <row r="198" spans="1:41" x14ac:dyDescent="0.3">
      <c r="A198" s="459" t="s">
        <v>161</v>
      </c>
      <c r="B198" s="118" t="s">
        <v>177</v>
      </c>
      <c r="C198" s="63"/>
      <c r="D198" s="59"/>
      <c r="E198" s="59"/>
      <c r="F198" s="63"/>
      <c r="G198" s="59"/>
      <c r="H198" s="59"/>
      <c r="I198" s="63"/>
      <c r="J198" s="59"/>
      <c r="K198" s="59"/>
      <c r="L198" s="30"/>
      <c r="M198" s="30"/>
      <c r="N198" s="30"/>
    </row>
    <row r="199" spans="1:41" x14ac:dyDescent="0.3">
      <c r="A199" s="460"/>
      <c r="B199" s="118" t="s">
        <v>156</v>
      </c>
      <c r="C199" s="63"/>
      <c r="D199" s="59"/>
      <c r="E199" s="59"/>
      <c r="F199" s="63"/>
      <c r="G199" s="59"/>
      <c r="H199" s="59"/>
      <c r="I199" s="63"/>
      <c r="J199" s="59"/>
      <c r="K199" s="59"/>
    </row>
    <row r="200" spans="1:41" x14ac:dyDescent="0.3">
      <c r="A200" s="460"/>
      <c r="B200" s="118" t="s">
        <v>7</v>
      </c>
      <c r="C200" s="63"/>
      <c r="D200" s="59"/>
      <c r="E200" s="59"/>
      <c r="F200" s="63"/>
      <c r="G200" s="59"/>
      <c r="H200" s="59"/>
      <c r="I200" s="63"/>
      <c r="J200" s="59"/>
      <c r="K200" s="59"/>
    </row>
    <row r="201" spans="1:41" x14ac:dyDescent="0.3">
      <c r="A201" s="459" t="s">
        <v>171</v>
      </c>
      <c r="B201" s="118" t="s">
        <v>177</v>
      </c>
      <c r="C201" s="63"/>
      <c r="D201" s="59"/>
      <c r="E201" s="59"/>
      <c r="F201" s="63"/>
      <c r="G201" s="59"/>
      <c r="H201" s="59"/>
      <c r="I201" s="63"/>
      <c r="J201" s="59"/>
      <c r="K201" s="59"/>
      <c r="L201" s="30"/>
      <c r="M201" s="30"/>
      <c r="N201" s="30"/>
    </row>
    <row r="202" spans="1:41" x14ac:dyDescent="0.3">
      <c r="A202" s="460"/>
      <c r="B202" s="118" t="s">
        <v>156</v>
      </c>
      <c r="C202" s="63"/>
      <c r="D202" s="59"/>
      <c r="E202" s="59"/>
      <c r="F202" s="63"/>
      <c r="G202" s="59"/>
      <c r="H202" s="59"/>
      <c r="I202" s="63"/>
      <c r="J202" s="59"/>
      <c r="K202" s="59"/>
    </row>
    <row r="203" spans="1:41" x14ac:dyDescent="0.3">
      <c r="A203" s="460"/>
      <c r="B203" s="118" t="s">
        <v>7</v>
      </c>
      <c r="C203" s="63"/>
      <c r="D203" s="59"/>
      <c r="E203" s="59"/>
      <c r="F203" s="63"/>
      <c r="G203" s="59"/>
      <c r="H203" s="59"/>
      <c r="I203" s="63"/>
      <c r="J203" s="59"/>
      <c r="K203" s="59"/>
    </row>
    <row r="204" spans="1:41" x14ac:dyDescent="0.3">
      <c r="A204" s="453" t="s">
        <v>48</v>
      </c>
      <c r="B204" s="118" t="s">
        <v>177</v>
      </c>
      <c r="C204" s="63"/>
      <c r="D204" s="59"/>
      <c r="E204" s="59"/>
      <c r="F204" s="63"/>
      <c r="G204" s="59"/>
      <c r="H204" s="59"/>
      <c r="I204" s="63"/>
      <c r="J204" s="59"/>
      <c r="K204" s="59"/>
      <c r="L204" s="30"/>
      <c r="M204" s="30"/>
      <c r="N204" s="30"/>
    </row>
    <row r="205" spans="1:41" x14ac:dyDescent="0.3">
      <c r="A205" s="454"/>
      <c r="B205" s="118" t="s">
        <v>156</v>
      </c>
      <c r="C205" s="63"/>
      <c r="D205" s="59"/>
      <c r="E205" s="59"/>
      <c r="F205" s="63"/>
      <c r="G205" s="59"/>
      <c r="H205" s="59"/>
      <c r="I205" s="63"/>
      <c r="J205" s="59"/>
      <c r="K205" s="59"/>
    </row>
    <row r="206" spans="1:41" x14ac:dyDescent="0.3">
      <c r="A206" s="454"/>
      <c r="B206" s="118" t="s">
        <v>7</v>
      </c>
      <c r="C206" s="63"/>
      <c r="D206" s="59"/>
      <c r="E206" s="59"/>
      <c r="F206" s="63"/>
      <c r="G206" s="59"/>
      <c r="H206" s="59"/>
      <c r="I206" s="63"/>
      <c r="J206" s="59"/>
      <c r="K206" s="59"/>
    </row>
    <row r="207" spans="1:41" x14ac:dyDescent="0.3">
      <c r="A207" s="453" t="s">
        <v>18</v>
      </c>
      <c r="B207" s="454"/>
      <c r="C207" s="63"/>
      <c r="D207" s="59"/>
      <c r="E207" s="59"/>
      <c r="F207" s="63"/>
      <c r="G207" s="59"/>
      <c r="H207" s="59"/>
      <c r="I207" s="63"/>
      <c r="J207" s="59"/>
      <c r="K207" s="59"/>
    </row>
    <row r="208" spans="1:41" x14ac:dyDescent="0.3">
      <c r="A208" s="21"/>
      <c r="C208" s="7"/>
      <c r="D208" s="3"/>
      <c r="E208" s="3"/>
      <c r="F208" s="5"/>
      <c r="G208" s="3"/>
      <c r="H208" s="3"/>
      <c r="I208" s="3"/>
      <c r="J208" s="5"/>
      <c r="K208" s="11"/>
      <c r="L208" s="11"/>
      <c r="M208" s="11"/>
      <c r="N208" s="11"/>
      <c r="O208" s="11"/>
      <c r="Q208" s="3"/>
      <c r="R208" s="3"/>
      <c r="S208" s="5"/>
      <c r="T208" s="3"/>
      <c r="U208" s="3"/>
      <c r="V208" s="11"/>
      <c r="W208" s="81"/>
      <c r="X208" s="11"/>
      <c r="Y208" s="11"/>
      <c r="Z208" s="11"/>
      <c r="AA208" s="11"/>
      <c r="AB208" s="11"/>
      <c r="AD208" s="3"/>
      <c r="AE208" s="3"/>
      <c r="AF208" s="5"/>
      <c r="AG208" s="3"/>
      <c r="AH208" s="3"/>
      <c r="AI208" s="11"/>
      <c r="AJ208" s="81"/>
      <c r="AK208" s="11"/>
      <c r="AL208" s="11"/>
      <c r="AM208" s="11"/>
      <c r="AN208" s="11"/>
      <c r="AO208" s="11"/>
    </row>
    <row r="209" spans="1:41" x14ac:dyDescent="0.3">
      <c r="A209" s="21"/>
      <c r="C209" s="7"/>
      <c r="D209" s="3"/>
      <c r="E209" s="3"/>
      <c r="F209" s="5"/>
      <c r="G209" s="3"/>
      <c r="H209" s="3"/>
      <c r="I209" s="3"/>
      <c r="J209" s="5"/>
      <c r="K209" s="11"/>
      <c r="L209" s="11"/>
      <c r="M209" s="11"/>
      <c r="N209" s="11"/>
      <c r="O209" s="11"/>
      <c r="Q209" s="3"/>
      <c r="R209" s="3"/>
      <c r="S209" s="5"/>
      <c r="T209" s="3"/>
      <c r="U209" s="3"/>
      <c r="V209" s="11"/>
      <c r="W209" s="81"/>
      <c r="X209" s="11"/>
      <c r="Y209" s="11"/>
      <c r="Z209" s="11"/>
      <c r="AA209" s="11"/>
      <c r="AB209" s="11"/>
      <c r="AD209" s="3"/>
      <c r="AE209" s="3"/>
      <c r="AF209" s="5"/>
      <c r="AG209" s="3"/>
      <c r="AH209" s="3"/>
      <c r="AI209" s="11"/>
      <c r="AJ209" s="81"/>
      <c r="AK209" s="11"/>
      <c r="AL209" s="11"/>
      <c r="AM209" s="11"/>
      <c r="AN209" s="11"/>
      <c r="AO209" s="11"/>
    </row>
    <row r="211" spans="1:41" x14ac:dyDescent="0.3">
      <c r="A211" s="458" t="s">
        <v>178</v>
      </c>
      <c r="B211" s="458"/>
    </row>
    <row r="212" spans="1:41" x14ac:dyDescent="0.3">
      <c r="A212" s="453" t="s">
        <v>158</v>
      </c>
      <c r="B212" s="118" t="s">
        <v>28</v>
      </c>
      <c r="C212" s="63"/>
      <c r="D212" s="59"/>
      <c r="E212" s="59"/>
      <c r="F212" s="63"/>
      <c r="G212" s="59"/>
      <c r="H212" s="59"/>
      <c r="I212" s="63"/>
      <c r="J212" s="59"/>
      <c r="K212" s="59"/>
      <c r="L212" s="30"/>
      <c r="M212" s="30"/>
      <c r="N212" s="30"/>
    </row>
    <row r="213" spans="1:41" x14ac:dyDescent="0.3">
      <c r="A213" s="453"/>
      <c r="B213" s="118" t="s">
        <v>29</v>
      </c>
      <c r="C213" s="63"/>
      <c r="D213" s="59"/>
      <c r="E213" s="59"/>
      <c r="F213" s="63"/>
      <c r="G213" s="59"/>
      <c r="H213" s="59"/>
      <c r="I213" s="63"/>
      <c r="J213" s="59"/>
      <c r="K213" s="59"/>
    </row>
    <row r="214" spans="1:41" x14ac:dyDescent="0.3">
      <c r="A214" s="453"/>
      <c r="B214" s="118" t="s">
        <v>30</v>
      </c>
      <c r="C214" s="63"/>
      <c r="D214" s="59"/>
      <c r="E214" s="59"/>
      <c r="F214" s="63"/>
      <c r="G214" s="59"/>
      <c r="H214" s="59"/>
      <c r="I214" s="63"/>
      <c r="J214" s="59"/>
      <c r="K214" s="59"/>
    </row>
    <row r="215" spans="1:41" x14ac:dyDescent="0.3">
      <c r="A215" s="453"/>
      <c r="B215" s="118" t="s">
        <v>7</v>
      </c>
      <c r="C215" s="63"/>
      <c r="D215" s="59"/>
      <c r="E215" s="59"/>
      <c r="F215" s="63"/>
      <c r="G215" s="59"/>
      <c r="H215" s="59"/>
      <c r="I215" s="63"/>
      <c r="J215" s="59"/>
      <c r="K215" s="59"/>
    </row>
    <row r="216" spans="1:41" x14ac:dyDescent="0.3">
      <c r="A216" s="453" t="s">
        <v>167</v>
      </c>
      <c r="B216" s="118" t="s">
        <v>28</v>
      </c>
      <c r="C216" s="63"/>
      <c r="D216" s="59"/>
      <c r="E216" s="59"/>
      <c r="F216" s="63"/>
      <c r="G216" s="59"/>
      <c r="H216" s="59"/>
      <c r="I216" s="63"/>
      <c r="J216" s="59"/>
      <c r="K216" s="59"/>
      <c r="L216" s="30"/>
      <c r="M216" s="30"/>
      <c r="N216" s="30"/>
    </row>
    <row r="217" spans="1:41" x14ac:dyDescent="0.3">
      <c r="A217" s="453"/>
      <c r="B217" s="118" t="s">
        <v>29</v>
      </c>
      <c r="C217" s="63"/>
      <c r="D217" s="59"/>
      <c r="E217" s="59"/>
      <c r="F217" s="63"/>
      <c r="G217" s="59"/>
      <c r="H217" s="59"/>
      <c r="I217" s="63"/>
      <c r="J217" s="59"/>
      <c r="K217" s="59"/>
    </row>
    <row r="218" spans="1:41" x14ac:dyDescent="0.3">
      <c r="A218" s="453"/>
      <c r="B218" s="118" t="s">
        <v>30</v>
      </c>
      <c r="C218" s="63"/>
      <c r="D218" s="59"/>
      <c r="E218" s="59"/>
      <c r="F218" s="63"/>
      <c r="G218" s="59"/>
      <c r="H218" s="59"/>
      <c r="I218" s="63"/>
      <c r="J218" s="59"/>
      <c r="K218" s="59"/>
    </row>
    <row r="219" spans="1:41" x14ac:dyDescent="0.3">
      <c r="A219" s="453"/>
      <c r="B219" s="118" t="s">
        <v>7</v>
      </c>
      <c r="C219" s="63"/>
      <c r="D219" s="59"/>
      <c r="E219" s="59"/>
      <c r="F219" s="63"/>
      <c r="G219" s="59"/>
      <c r="H219" s="59"/>
      <c r="I219" s="63"/>
      <c r="J219" s="59"/>
      <c r="K219" s="59"/>
    </row>
    <row r="220" spans="1:41" x14ac:dyDescent="0.3">
      <c r="A220" s="453" t="s">
        <v>161</v>
      </c>
      <c r="B220" s="118" t="s">
        <v>28</v>
      </c>
      <c r="C220" s="63"/>
      <c r="D220" s="59"/>
      <c r="E220" s="59"/>
      <c r="F220" s="63"/>
      <c r="G220" s="59"/>
      <c r="H220" s="59"/>
      <c r="I220" s="63"/>
      <c r="J220" s="59"/>
      <c r="K220" s="59"/>
      <c r="L220" s="30"/>
      <c r="M220" s="30"/>
      <c r="N220" s="30"/>
    </row>
    <row r="221" spans="1:41" x14ac:dyDescent="0.3">
      <c r="A221" s="453"/>
      <c r="B221" s="118" t="s">
        <v>29</v>
      </c>
      <c r="C221" s="63"/>
      <c r="D221" s="59"/>
      <c r="E221" s="59"/>
      <c r="F221" s="63"/>
      <c r="G221" s="59"/>
      <c r="H221" s="59"/>
      <c r="I221" s="63"/>
      <c r="J221" s="59"/>
      <c r="K221" s="59"/>
    </row>
    <row r="222" spans="1:41" x14ac:dyDescent="0.3">
      <c r="A222" s="453"/>
      <c r="B222" s="118" t="s">
        <v>30</v>
      </c>
      <c r="C222" s="63"/>
      <c r="D222" s="59"/>
      <c r="E222" s="59"/>
      <c r="F222" s="63"/>
      <c r="G222" s="59"/>
      <c r="H222" s="59"/>
      <c r="I222" s="63"/>
      <c r="J222" s="59"/>
      <c r="K222" s="59"/>
    </row>
    <row r="223" spans="1:41" x14ac:dyDescent="0.3">
      <c r="A223" s="453"/>
      <c r="B223" s="118" t="s">
        <v>7</v>
      </c>
      <c r="C223" s="63"/>
      <c r="D223" s="59"/>
      <c r="E223" s="59"/>
      <c r="F223" s="63"/>
      <c r="G223" s="59"/>
      <c r="H223" s="59"/>
      <c r="I223" s="63"/>
      <c r="J223" s="59"/>
      <c r="K223" s="59"/>
    </row>
    <row r="224" spans="1:41" x14ac:dyDescent="0.3">
      <c r="A224" s="453" t="s">
        <v>171</v>
      </c>
      <c r="B224" s="118" t="s">
        <v>28</v>
      </c>
      <c r="C224" s="63"/>
      <c r="D224" s="59"/>
      <c r="E224" s="59"/>
      <c r="F224" s="63"/>
      <c r="G224" s="59"/>
      <c r="H224" s="59"/>
      <c r="I224" s="63"/>
      <c r="J224" s="59"/>
      <c r="K224" s="59"/>
      <c r="L224" s="30"/>
      <c r="M224" s="30"/>
      <c r="N224" s="30"/>
    </row>
    <row r="225" spans="1:14" x14ac:dyDescent="0.3">
      <c r="A225" s="453"/>
      <c r="B225" s="118" t="s">
        <v>29</v>
      </c>
      <c r="C225" s="63"/>
      <c r="D225" s="59"/>
      <c r="E225" s="59"/>
      <c r="F225" s="63"/>
      <c r="G225" s="59"/>
      <c r="H225" s="59"/>
      <c r="I225" s="63"/>
      <c r="J225" s="59"/>
      <c r="K225" s="59"/>
    </row>
    <row r="226" spans="1:14" x14ac:dyDescent="0.3">
      <c r="A226" s="453"/>
      <c r="B226" s="118" t="s">
        <v>30</v>
      </c>
      <c r="C226" s="63"/>
      <c r="D226" s="59"/>
      <c r="E226" s="59"/>
      <c r="F226" s="63"/>
      <c r="G226" s="59"/>
      <c r="H226" s="59"/>
      <c r="I226" s="63"/>
      <c r="J226" s="59"/>
      <c r="K226" s="59"/>
    </row>
    <row r="227" spans="1:14" x14ac:dyDescent="0.3">
      <c r="A227" s="453"/>
      <c r="B227" s="118" t="s">
        <v>7</v>
      </c>
      <c r="C227" s="63"/>
      <c r="D227" s="59"/>
      <c r="E227" s="59"/>
      <c r="F227" s="63"/>
      <c r="G227" s="59"/>
      <c r="H227" s="59"/>
      <c r="I227" s="63"/>
      <c r="J227" s="59"/>
      <c r="K227" s="59"/>
    </row>
    <row r="228" spans="1:14" x14ac:dyDescent="0.3">
      <c r="A228" s="453" t="s">
        <v>48</v>
      </c>
      <c r="B228" s="118" t="s">
        <v>28</v>
      </c>
      <c r="C228" s="63"/>
      <c r="D228" s="59"/>
      <c r="E228" s="59"/>
      <c r="F228" s="63"/>
      <c r="G228" s="59"/>
      <c r="H228" s="59"/>
      <c r="I228" s="63"/>
      <c r="J228" s="59"/>
      <c r="K228" s="59"/>
      <c r="L228" s="30"/>
      <c r="M228" s="30"/>
      <c r="N228" s="30"/>
    </row>
    <row r="229" spans="1:14" x14ac:dyDescent="0.3">
      <c r="A229" s="453"/>
      <c r="B229" s="118" t="s">
        <v>29</v>
      </c>
      <c r="C229" s="63"/>
      <c r="D229" s="59"/>
      <c r="E229" s="59"/>
      <c r="F229" s="63"/>
      <c r="G229" s="59"/>
      <c r="H229" s="59"/>
      <c r="I229" s="63"/>
      <c r="J229" s="59"/>
      <c r="K229" s="59"/>
    </row>
    <row r="230" spans="1:14" x14ac:dyDescent="0.3">
      <c r="A230" s="453"/>
      <c r="B230" s="118" t="s">
        <v>30</v>
      </c>
      <c r="C230" s="63"/>
      <c r="D230" s="59"/>
      <c r="E230" s="59"/>
      <c r="F230" s="63"/>
      <c r="G230" s="59"/>
      <c r="H230" s="59"/>
      <c r="I230" s="63"/>
      <c r="J230" s="59"/>
      <c r="K230" s="59"/>
    </row>
    <row r="231" spans="1:14" x14ac:dyDescent="0.3">
      <c r="A231" s="453"/>
      <c r="B231" s="118" t="s">
        <v>7</v>
      </c>
      <c r="C231" s="63"/>
      <c r="D231" s="59"/>
      <c r="E231" s="59"/>
      <c r="F231" s="63"/>
      <c r="G231" s="59"/>
      <c r="H231" s="59"/>
      <c r="I231" s="63"/>
      <c r="J231" s="59"/>
      <c r="K231" s="59"/>
    </row>
    <row r="232" spans="1:14" x14ac:dyDescent="0.3">
      <c r="A232" s="453" t="s">
        <v>18</v>
      </c>
      <c r="B232" s="454"/>
      <c r="C232" s="63"/>
      <c r="D232" s="59"/>
      <c r="E232" s="59"/>
      <c r="F232" s="63"/>
      <c r="G232" s="59"/>
      <c r="H232" s="59"/>
      <c r="I232" s="63"/>
      <c r="J232" s="59"/>
      <c r="K232" s="59"/>
    </row>
    <row r="234" spans="1:14" x14ac:dyDescent="0.3">
      <c r="A234" s="458" t="s">
        <v>179</v>
      </c>
      <c r="B234" s="458"/>
    </row>
    <row r="235" spans="1:14" x14ac:dyDescent="0.3">
      <c r="A235" s="453" t="s">
        <v>158</v>
      </c>
      <c r="B235" s="118" t="s">
        <v>32</v>
      </c>
      <c r="C235" s="63"/>
      <c r="D235" s="59"/>
      <c r="E235" s="59"/>
      <c r="F235" s="63"/>
      <c r="G235" s="59"/>
      <c r="H235" s="59"/>
      <c r="I235" s="63"/>
      <c r="J235" s="59"/>
      <c r="K235" s="59"/>
      <c r="L235" s="29"/>
      <c r="M235" s="29"/>
    </row>
    <row r="236" spans="1:14" x14ac:dyDescent="0.3">
      <c r="A236" s="453"/>
      <c r="B236" s="118" t="s">
        <v>33</v>
      </c>
      <c r="C236" s="63"/>
      <c r="D236" s="59"/>
      <c r="E236" s="59"/>
      <c r="F236" s="63"/>
      <c r="G236" s="59"/>
      <c r="H236" s="59"/>
      <c r="I236" s="63"/>
      <c r="J236" s="59"/>
      <c r="K236" s="59"/>
      <c r="L236" s="82"/>
      <c r="M236" s="29"/>
    </row>
    <row r="237" spans="1:14" x14ac:dyDescent="0.3">
      <c r="A237" s="453"/>
      <c r="B237" s="118" t="s">
        <v>34</v>
      </c>
      <c r="C237" s="63"/>
      <c r="D237" s="59"/>
      <c r="E237" s="59"/>
      <c r="F237" s="63"/>
      <c r="G237" s="59"/>
      <c r="H237" s="59"/>
      <c r="I237" s="63"/>
      <c r="J237" s="59"/>
      <c r="K237" s="59"/>
      <c r="M237" s="29"/>
    </row>
    <row r="238" spans="1:14" x14ac:dyDescent="0.3">
      <c r="A238" s="453"/>
      <c r="B238" s="118" t="s">
        <v>73</v>
      </c>
      <c r="C238" s="63"/>
      <c r="D238" s="59"/>
      <c r="E238" s="59"/>
      <c r="F238" s="63"/>
      <c r="G238" s="59"/>
      <c r="H238" s="59"/>
      <c r="I238" s="63"/>
      <c r="J238" s="59"/>
      <c r="K238" s="59"/>
      <c r="M238" s="29"/>
    </row>
    <row r="239" spans="1:14" x14ac:dyDescent="0.3">
      <c r="A239" s="453"/>
      <c r="B239" s="118" t="s">
        <v>76</v>
      </c>
      <c r="C239" s="63"/>
      <c r="D239" s="59"/>
      <c r="E239" s="59"/>
      <c r="F239" s="63"/>
      <c r="G239" s="59"/>
      <c r="H239" s="59"/>
      <c r="I239" s="63"/>
      <c r="J239" s="59"/>
      <c r="K239" s="59"/>
    </row>
    <row r="240" spans="1:14" x14ac:dyDescent="0.3">
      <c r="A240" s="453"/>
      <c r="B240" s="118" t="s">
        <v>7</v>
      </c>
      <c r="C240" s="63"/>
      <c r="D240" s="59"/>
      <c r="E240" s="59"/>
      <c r="F240" s="63"/>
      <c r="G240" s="59"/>
      <c r="H240" s="59"/>
      <c r="I240" s="63"/>
      <c r="J240" s="59"/>
      <c r="K240" s="59"/>
    </row>
    <row r="241" spans="1:11" x14ac:dyDescent="0.3">
      <c r="A241" s="453" t="s">
        <v>167</v>
      </c>
      <c r="B241" s="118" t="s">
        <v>32</v>
      </c>
      <c r="C241" s="63"/>
      <c r="D241" s="59"/>
      <c r="E241" s="59"/>
      <c r="F241" s="63"/>
      <c r="G241" s="59"/>
      <c r="H241" s="59"/>
      <c r="I241" s="63"/>
      <c r="J241" s="59"/>
      <c r="K241" s="59"/>
    </row>
    <row r="242" spans="1:11" x14ac:dyDescent="0.3">
      <c r="A242" s="453"/>
      <c r="B242" s="118" t="s">
        <v>33</v>
      </c>
      <c r="C242" s="63"/>
      <c r="D242" s="59"/>
      <c r="E242" s="59"/>
      <c r="F242" s="63"/>
      <c r="G242" s="59"/>
      <c r="H242" s="59"/>
      <c r="I242" s="63"/>
      <c r="J242" s="59"/>
      <c r="K242" s="59"/>
    </row>
    <row r="243" spans="1:11" x14ac:dyDescent="0.3">
      <c r="A243" s="453"/>
      <c r="B243" s="118" t="s">
        <v>34</v>
      </c>
      <c r="C243" s="63"/>
      <c r="D243" s="59"/>
      <c r="E243" s="59"/>
      <c r="F243" s="63"/>
      <c r="G243" s="59"/>
      <c r="H243" s="59"/>
      <c r="I243" s="63"/>
      <c r="J243" s="59"/>
      <c r="K243" s="59"/>
    </row>
    <row r="244" spans="1:11" x14ac:dyDescent="0.3">
      <c r="A244" s="453"/>
      <c r="B244" s="118" t="s">
        <v>73</v>
      </c>
      <c r="C244" s="63"/>
      <c r="D244" s="59"/>
      <c r="E244" s="59"/>
      <c r="F244" s="63"/>
      <c r="G244" s="59"/>
      <c r="H244" s="59"/>
      <c r="I244" s="63"/>
      <c r="J244" s="59"/>
      <c r="K244" s="59"/>
    </row>
    <row r="245" spans="1:11" x14ac:dyDescent="0.3">
      <c r="A245" s="453"/>
      <c r="B245" s="118" t="s">
        <v>76</v>
      </c>
      <c r="C245" s="63"/>
      <c r="D245" s="59"/>
      <c r="E245" s="59"/>
      <c r="F245" s="63"/>
      <c r="G245" s="59"/>
      <c r="H245" s="59"/>
      <c r="I245" s="63"/>
      <c r="J245" s="59"/>
      <c r="K245" s="59"/>
    </row>
    <row r="246" spans="1:11" x14ac:dyDescent="0.3">
      <c r="A246" s="453"/>
      <c r="B246" s="118" t="s">
        <v>7</v>
      </c>
      <c r="C246" s="63"/>
      <c r="D246" s="59"/>
      <c r="E246" s="59"/>
      <c r="F246" s="63"/>
      <c r="G246" s="59"/>
      <c r="H246" s="59"/>
      <c r="I246" s="63"/>
      <c r="J246" s="59"/>
      <c r="K246" s="59"/>
    </row>
    <row r="247" spans="1:11" x14ac:dyDescent="0.3">
      <c r="A247" s="453" t="s">
        <v>180</v>
      </c>
      <c r="B247" s="118" t="s">
        <v>32</v>
      </c>
      <c r="C247" s="63"/>
      <c r="D247" s="59"/>
      <c r="E247" s="59"/>
      <c r="F247" s="63"/>
      <c r="G247" s="59"/>
      <c r="H247" s="59"/>
      <c r="I247" s="63"/>
      <c r="J247" s="59"/>
      <c r="K247" s="59"/>
    </row>
    <row r="248" spans="1:11" x14ac:dyDescent="0.3">
      <c r="A248" s="453"/>
      <c r="B248" s="118" t="s">
        <v>33</v>
      </c>
      <c r="C248" s="63"/>
      <c r="D248" s="59"/>
      <c r="E248" s="59"/>
      <c r="F248" s="63"/>
      <c r="G248" s="59"/>
      <c r="H248" s="59"/>
      <c r="I248" s="63"/>
      <c r="J248" s="59"/>
      <c r="K248" s="59"/>
    </row>
    <row r="249" spans="1:11" x14ac:dyDescent="0.3">
      <c r="A249" s="453"/>
      <c r="B249" s="118" t="s">
        <v>34</v>
      </c>
      <c r="C249" s="63"/>
      <c r="D249" s="59"/>
      <c r="E249" s="59"/>
      <c r="F249" s="63"/>
      <c r="G249" s="59"/>
      <c r="H249" s="59"/>
      <c r="I249" s="63"/>
      <c r="J249" s="59"/>
      <c r="K249" s="59"/>
    </row>
    <row r="250" spans="1:11" x14ac:dyDescent="0.3">
      <c r="A250" s="453"/>
      <c r="B250" s="118" t="s">
        <v>73</v>
      </c>
      <c r="C250" s="63"/>
      <c r="D250" s="59"/>
      <c r="E250" s="59"/>
      <c r="F250" s="63"/>
      <c r="G250" s="59"/>
      <c r="H250" s="59"/>
      <c r="I250" s="63"/>
      <c r="J250" s="59"/>
      <c r="K250" s="59"/>
    </row>
    <row r="251" spans="1:11" x14ac:dyDescent="0.3">
      <c r="A251" s="453"/>
      <c r="B251" s="118" t="s">
        <v>76</v>
      </c>
      <c r="C251" s="63"/>
      <c r="D251" s="59"/>
      <c r="E251" s="59"/>
      <c r="F251" s="63"/>
      <c r="G251" s="59"/>
      <c r="H251" s="59"/>
      <c r="I251" s="63"/>
      <c r="J251" s="59"/>
      <c r="K251" s="59"/>
    </row>
    <row r="252" spans="1:11" x14ac:dyDescent="0.3">
      <c r="A252" s="453"/>
      <c r="B252" s="118" t="s">
        <v>7</v>
      </c>
      <c r="C252" s="63"/>
      <c r="D252" s="59"/>
      <c r="E252" s="59"/>
      <c r="F252" s="63"/>
      <c r="G252" s="59"/>
      <c r="H252" s="59"/>
      <c r="I252" s="63"/>
      <c r="J252" s="59"/>
      <c r="K252" s="59"/>
    </row>
    <row r="253" spans="1:11" x14ac:dyDescent="0.3">
      <c r="A253" s="453" t="s">
        <v>181</v>
      </c>
      <c r="B253" s="118" t="s">
        <v>32</v>
      </c>
      <c r="C253" s="63"/>
      <c r="D253" s="59"/>
      <c r="E253" s="59"/>
      <c r="F253" s="63"/>
      <c r="G253" s="59"/>
      <c r="H253" s="59"/>
      <c r="I253" s="63"/>
      <c r="J253" s="59"/>
      <c r="K253" s="59"/>
    </row>
    <row r="254" spans="1:11" x14ac:dyDescent="0.3">
      <c r="A254" s="453"/>
      <c r="B254" s="118" t="s">
        <v>33</v>
      </c>
      <c r="C254" s="63"/>
      <c r="D254" s="59"/>
      <c r="E254" s="59"/>
      <c r="F254" s="63"/>
      <c r="G254" s="59"/>
      <c r="H254" s="59"/>
      <c r="I254" s="63"/>
      <c r="J254" s="59"/>
      <c r="K254" s="59"/>
    </row>
    <row r="255" spans="1:11" x14ac:dyDescent="0.3">
      <c r="A255" s="453"/>
      <c r="B255" s="118" t="s">
        <v>34</v>
      </c>
      <c r="C255" s="63"/>
      <c r="D255" s="59"/>
      <c r="E255" s="59"/>
      <c r="F255" s="63"/>
      <c r="G255" s="59"/>
      <c r="H255" s="59"/>
      <c r="I255" s="63"/>
      <c r="J255" s="59"/>
      <c r="K255" s="59"/>
    </row>
    <row r="256" spans="1:11" x14ac:dyDescent="0.3">
      <c r="A256" s="453"/>
      <c r="B256" s="118" t="s">
        <v>73</v>
      </c>
      <c r="C256" s="63"/>
      <c r="D256" s="59"/>
      <c r="E256" s="59"/>
      <c r="F256" s="63"/>
      <c r="G256" s="59"/>
      <c r="H256" s="59"/>
      <c r="I256" s="63"/>
      <c r="J256" s="59"/>
      <c r="K256" s="59"/>
    </row>
    <row r="257" spans="1:11" ht="14.4" customHeight="1" x14ac:dyDescent="0.3">
      <c r="A257" s="453"/>
      <c r="B257" s="118" t="s">
        <v>76</v>
      </c>
      <c r="C257" s="63"/>
      <c r="D257" s="59"/>
      <c r="E257" s="59"/>
      <c r="F257" s="63"/>
      <c r="G257" s="59"/>
      <c r="H257" s="59"/>
      <c r="I257" s="63"/>
      <c r="J257" s="59"/>
      <c r="K257" s="59"/>
    </row>
    <row r="258" spans="1:11" x14ac:dyDescent="0.3">
      <c r="A258" s="453"/>
      <c r="B258" s="118" t="s">
        <v>7</v>
      </c>
      <c r="C258" s="63"/>
      <c r="D258" s="59"/>
      <c r="E258" s="59"/>
      <c r="F258" s="63"/>
      <c r="G258" s="59"/>
      <c r="H258" s="59"/>
      <c r="I258" s="63"/>
      <c r="J258" s="59"/>
      <c r="K258" s="59"/>
    </row>
    <row r="259" spans="1:11" x14ac:dyDescent="0.3">
      <c r="A259" s="453" t="s">
        <v>48</v>
      </c>
      <c r="B259" s="118" t="s">
        <v>32</v>
      </c>
      <c r="C259" s="63"/>
      <c r="D259" s="59"/>
      <c r="E259" s="59"/>
      <c r="F259" s="63"/>
      <c r="G259" s="59"/>
      <c r="H259" s="59"/>
      <c r="I259" s="63"/>
      <c r="J259" s="59"/>
      <c r="K259" s="59"/>
    </row>
    <row r="260" spans="1:11" x14ac:dyDescent="0.3">
      <c r="A260" s="453"/>
      <c r="B260" s="118" t="s">
        <v>33</v>
      </c>
      <c r="C260" s="63"/>
      <c r="D260" s="59"/>
      <c r="E260" s="59"/>
      <c r="F260" s="63"/>
      <c r="G260" s="59"/>
      <c r="H260" s="59"/>
      <c r="I260" s="63"/>
      <c r="J260" s="59"/>
      <c r="K260" s="59"/>
    </row>
    <row r="261" spans="1:11" x14ac:dyDescent="0.3">
      <c r="A261" s="453"/>
      <c r="B261" s="118" t="s">
        <v>34</v>
      </c>
      <c r="C261" s="63"/>
      <c r="D261" s="59"/>
      <c r="E261" s="59"/>
      <c r="F261" s="63"/>
      <c r="G261" s="59"/>
      <c r="H261" s="59"/>
      <c r="I261" s="63"/>
      <c r="J261" s="59"/>
      <c r="K261" s="59"/>
    </row>
    <row r="262" spans="1:11" x14ac:dyDescent="0.3">
      <c r="A262" s="453"/>
      <c r="B262" s="118" t="s">
        <v>73</v>
      </c>
      <c r="C262" s="63"/>
      <c r="D262" s="59"/>
      <c r="E262" s="59"/>
      <c r="F262" s="63"/>
      <c r="G262" s="59"/>
      <c r="H262" s="59"/>
      <c r="I262" s="63"/>
      <c r="J262" s="59"/>
      <c r="K262" s="59"/>
    </row>
    <row r="263" spans="1:11" x14ac:dyDescent="0.3">
      <c r="A263" s="453"/>
      <c r="B263" s="118" t="s">
        <v>76</v>
      </c>
      <c r="C263" s="63"/>
      <c r="D263" s="59"/>
      <c r="E263" s="59"/>
      <c r="F263" s="63"/>
      <c r="G263" s="59"/>
      <c r="H263" s="59"/>
      <c r="I263" s="63"/>
      <c r="J263" s="59"/>
      <c r="K263" s="59"/>
    </row>
    <row r="264" spans="1:11" x14ac:dyDescent="0.3">
      <c r="A264" s="453"/>
      <c r="B264" s="118" t="s">
        <v>7</v>
      </c>
      <c r="C264" s="63"/>
      <c r="D264" s="59"/>
      <c r="E264" s="59"/>
      <c r="F264" s="63"/>
      <c r="G264" s="59"/>
      <c r="H264" s="59"/>
      <c r="I264" s="63"/>
      <c r="J264" s="59"/>
      <c r="K264" s="59"/>
    </row>
    <row r="265" spans="1:11" x14ac:dyDescent="0.3">
      <c r="A265" s="453" t="s">
        <v>18</v>
      </c>
      <c r="B265" s="454"/>
      <c r="C265" s="63"/>
      <c r="D265" s="59"/>
      <c r="E265" s="59"/>
      <c r="F265" s="63"/>
      <c r="G265" s="59"/>
      <c r="H265" s="59"/>
      <c r="I265" s="63"/>
      <c r="J265" s="59"/>
      <c r="K265" s="59"/>
    </row>
    <row r="267" spans="1:11" x14ac:dyDescent="0.3">
      <c r="A267" s="458" t="s">
        <v>182</v>
      </c>
      <c r="B267" s="458"/>
      <c r="C267" s="463"/>
      <c r="D267" s="454"/>
      <c r="E267" s="454"/>
      <c r="F267" s="463"/>
      <c r="G267" s="454"/>
      <c r="H267" s="454"/>
      <c r="I267" s="463"/>
      <c r="J267" s="454"/>
      <c r="K267" s="454"/>
    </row>
    <row r="268" spans="1:11" x14ac:dyDescent="0.3">
      <c r="A268" s="453" t="s">
        <v>158</v>
      </c>
      <c r="B268" s="118" t="s">
        <v>38</v>
      </c>
      <c r="C268" s="63"/>
      <c r="D268" s="59"/>
      <c r="E268" s="59"/>
      <c r="F268" s="63"/>
      <c r="G268" s="59"/>
      <c r="H268" s="59"/>
      <c r="I268" s="63"/>
      <c r="J268" s="59"/>
      <c r="K268" s="66"/>
    </row>
    <row r="269" spans="1:11" x14ac:dyDescent="0.3">
      <c r="A269" s="453"/>
      <c r="B269" s="118" t="s">
        <v>39</v>
      </c>
      <c r="C269" s="63"/>
      <c r="D269" s="59"/>
      <c r="E269" s="59"/>
      <c r="F269" s="63"/>
      <c r="G269" s="59"/>
      <c r="H269" s="59"/>
      <c r="I269" s="63"/>
      <c r="J269" s="59"/>
      <c r="K269" s="59"/>
    </row>
    <row r="270" spans="1:11" x14ac:dyDescent="0.3">
      <c r="A270" s="453"/>
      <c r="B270" s="118" t="s">
        <v>40</v>
      </c>
      <c r="C270" s="63"/>
      <c r="D270" s="59"/>
      <c r="E270" s="59"/>
      <c r="F270" s="63"/>
      <c r="G270" s="59"/>
      <c r="H270" s="59"/>
      <c r="I270" s="63"/>
      <c r="J270" s="59"/>
      <c r="K270" s="59"/>
    </row>
    <row r="271" spans="1:11" x14ac:dyDescent="0.3">
      <c r="A271" s="453"/>
      <c r="B271" s="118" t="s">
        <v>41</v>
      </c>
      <c r="C271" s="63"/>
      <c r="D271" s="59"/>
      <c r="E271" s="59"/>
      <c r="F271" s="63"/>
      <c r="G271" s="59"/>
      <c r="H271" s="59"/>
      <c r="I271" s="63"/>
      <c r="J271" s="59"/>
      <c r="K271" s="59"/>
    </row>
    <row r="272" spans="1:11" x14ac:dyDescent="0.3">
      <c r="A272" s="453"/>
      <c r="B272" s="118" t="s">
        <v>42</v>
      </c>
      <c r="C272" s="63"/>
      <c r="D272" s="59"/>
      <c r="E272" s="59"/>
      <c r="F272" s="63"/>
      <c r="G272" s="59"/>
      <c r="H272" s="59"/>
      <c r="I272" s="63"/>
      <c r="J272" s="59"/>
      <c r="K272" s="59"/>
    </row>
    <row r="273" spans="1:11" x14ac:dyDescent="0.3">
      <c r="A273" s="453"/>
      <c r="B273" s="118" t="s">
        <v>77</v>
      </c>
      <c r="C273" s="63"/>
      <c r="D273" s="59"/>
      <c r="E273" s="59"/>
      <c r="F273" s="63"/>
      <c r="G273" s="59"/>
      <c r="H273" s="59"/>
      <c r="I273" s="63"/>
      <c r="J273" s="59"/>
      <c r="K273" s="59"/>
    </row>
    <row r="274" spans="1:11" x14ac:dyDescent="0.3">
      <c r="A274" s="453"/>
      <c r="B274" s="118" t="s">
        <v>183</v>
      </c>
      <c r="C274" s="63"/>
      <c r="D274" s="59"/>
      <c r="E274" s="59"/>
      <c r="F274" s="63"/>
      <c r="G274" s="59"/>
      <c r="H274" s="59"/>
      <c r="I274" s="63"/>
      <c r="J274" s="59"/>
      <c r="K274" s="59"/>
    </row>
    <row r="275" spans="1:11" x14ac:dyDescent="0.3">
      <c r="A275" s="453"/>
      <c r="B275" s="118" t="s">
        <v>7</v>
      </c>
      <c r="C275" s="63"/>
      <c r="D275" s="59"/>
      <c r="E275" s="59"/>
      <c r="F275" s="63"/>
      <c r="G275" s="59"/>
      <c r="H275" s="59"/>
      <c r="I275" s="63"/>
      <c r="J275" s="59"/>
      <c r="K275" s="59"/>
    </row>
    <row r="276" spans="1:11" x14ac:dyDescent="0.3">
      <c r="A276" s="453" t="s">
        <v>167</v>
      </c>
      <c r="B276" s="118" t="s">
        <v>38</v>
      </c>
      <c r="C276" s="63"/>
      <c r="D276" s="59"/>
      <c r="E276" s="59"/>
      <c r="F276" s="63"/>
      <c r="G276" s="59"/>
      <c r="H276" s="59"/>
      <c r="I276" s="63"/>
      <c r="J276" s="59"/>
      <c r="K276" s="66"/>
    </row>
    <row r="277" spans="1:11" x14ac:dyDescent="0.3">
      <c r="A277" s="453"/>
      <c r="B277" s="118" t="s">
        <v>39</v>
      </c>
      <c r="C277" s="63"/>
      <c r="D277" s="59"/>
      <c r="E277" s="59"/>
      <c r="F277" s="63"/>
      <c r="G277" s="59"/>
      <c r="H277" s="59"/>
      <c r="I277" s="63"/>
      <c r="J277" s="59"/>
      <c r="K277" s="59"/>
    </row>
    <row r="278" spans="1:11" x14ac:dyDescent="0.3">
      <c r="A278" s="453"/>
      <c r="B278" s="118" t="s">
        <v>40</v>
      </c>
      <c r="C278" s="63"/>
      <c r="D278" s="59"/>
      <c r="E278" s="59"/>
      <c r="F278" s="63"/>
      <c r="G278" s="59"/>
      <c r="H278" s="59"/>
      <c r="I278" s="63"/>
      <c r="J278" s="59"/>
      <c r="K278" s="59"/>
    </row>
    <row r="279" spans="1:11" x14ac:dyDescent="0.3">
      <c r="A279" s="453"/>
      <c r="B279" s="118" t="s">
        <v>41</v>
      </c>
      <c r="C279" s="63"/>
      <c r="D279" s="59"/>
      <c r="E279" s="59"/>
      <c r="F279" s="63"/>
      <c r="G279" s="59"/>
      <c r="H279" s="59"/>
      <c r="I279" s="63"/>
      <c r="J279" s="59"/>
      <c r="K279" s="59"/>
    </row>
    <row r="280" spans="1:11" x14ac:dyDescent="0.3">
      <c r="A280" s="453"/>
      <c r="B280" s="118" t="s">
        <v>42</v>
      </c>
      <c r="C280" s="63"/>
      <c r="D280" s="59"/>
      <c r="E280" s="59"/>
      <c r="F280" s="63"/>
      <c r="G280" s="59"/>
      <c r="H280" s="59"/>
      <c r="I280" s="63"/>
      <c r="J280" s="59"/>
      <c r="K280" s="59"/>
    </row>
    <row r="281" spans="1:11" x14ac:dyDescent="0.3">
      <c r="A281" s="453"/>
      <c r="B281" s="118" t="s">
        <v>77</v>
      </c>
      <c r="C281" s="63"/>
      <c r="D281" s="59"/>
      <c r="E281" s="59"/>
      <c r="F281" s="63"/>
      <c r="G281" s="59"/>
      <c r="H281" s="59"/>
      <c r="I281" s="63"/>
      <c r="J281" s="59"/>
      <c r="K281" s="59"/>
    </row>
    <row r="282" spans="1:11" x14ac:dyDescent="0.3">
      <c r="A282" s="453"/>
      <c r="B282" s="118" t="s">
        <v>183</v>
      </c>
      <c r="C282" s="63"/>
      <c r="D282" s="59"/>
      <c r="E282" s="59"/>
      <c r="F282" s="63"/>
      <c r="G282" s="59"/>
      <c r="H282" s="59"/>
      <c r="I282" s="63"/>
      <c r="J282" s="59"/>
      <c r="K282" s="59"/>
    </row>
    <row r="283" spans="1:11" x14ac:dyDescent="0.3">
      <c r="A283" s="453"/>
      <c r="B283" s="118" t="s">
        <v>7</v>
      </c>
      <c r="C283" s="63"/>
      <c r="D283" s="59"/>
      <c r="E283" s="59"/>
      <c r="F283" s="63"/>
      <c r="G283" s="59"/>
      <c r="H283" s="59"/>
      <c r="I283" s="63"/>
      <c r="J283" s="59"/>
      <c r="K283" s="59"/>
    </row>
    <row r="284" spans="1:11" x14ac:dyDescent="0.3">
      <c r="A284" s="453" t="s">
        <v>180</v>
      </c>
      <c r="B284" s="118" t="s">
        <v>38</v>
      </c>
      <c r="C284" s="63"/>
      <c r="D284" s="59"/>
      <c r="E284" s="59"/>
      <c r="F284" s="63"/>
      <c r="G284" s="59"/>
      <c r="H284" s="59"/>
      <c r="I284" s="63"/>
      <c r="J284" s="59"/>
      <c r="K284" s="66"/>
    </row>
    <row r="285" spans="1:11" x14ac:dyDescent="0.3">
      <c r="A285" s="453"/>
      <c r="B285" s="118" t="s">
        <v>39</v>
      </c>
      <c r="C285" s="63"/>
      <c r="D285" s="59"/>
      <c r="E285" s="59"/>
      <c r="F285" s="63"/>
      <c r="G285" s="59"/>
      <c r="H285" s="59"/>
      <c r="I285" s="63"/>
      <c r="J285" s="59"/>
      <c r="K285" s="59"/>
    </row>
    <row r="286" spans="1:11" x14ac:dyDescent="0.3">
      <c r="A286" s="453"/>
      <c r="B286" s="118" t="s">
        <v>40</v>
      </c>
      <c r="C286" s="63"/>
      <c r="D286" s="59"/>
      <c r="E286" s="59"/>
      <c r="F286" s="63"/>
      <c r="G286" s="59"/>
      <c r="H286" s="59"/>
      <c r="I286" s="63"/>
      <c r="J286" s="59"/>
      <c r="K286" s="59"/>
    </row>
    <row r="287" spans="1:11" x14ac:dyDescent="0.3">
      <c r="A287" s="453"/>
      <c r="B287" s="118" t="s">
        <v>41</v>
      </c>
      <c r="C287" s="63"/>
      <c r="D287" s="59"/>
      <c r="E287" s="59"/>
      <c r="F287" s="63"/>
      <c r="G287" s="59"/>
      <c r="H287" s="59"/>
      <c r="I287" s="63"/>
      <c r="J287" s="59"/>
      <c r="K287" s="59"/>
    </row>
    <row r="288" spans="1:11" x14ac:dyDescent="0.3">
      <c r="A288" s="453"/>
      <c r="B288" s="118" t="s">
        <v>42</v>
      </c>
      <c r="C288" s="63"/>
      <c r="D288" s="59"/>
      <c r="E288" s="59"/>
      <c r="F288" s="63"/>
      <c r="G288" s="59"/>
      <c r="H288" s="59"/>
      <c r="I288" s="63"/>
      <c r="J288" s="59"/>
      <c r="K288" s="59"/>
    </row>
    <row r="289" spans="1:11" x14ac:dyDescent="0.3">
      <c r="A289" s="453"/>
      <c r="B289" s="118" t="s">
        <v>77</v>
      </c>
      <c r="C289" s="63"/>
      <c r="D289" s="59"/>
      <c r="E289" s="59"/>
      <c r="F289" s="63"/>
      <c r="G289" s="59"/>
      <c r="H289" s="59"/>
      <c r="I289" s="63"/>
      <c r="J289" s="59"/>
      <c r="K289" s="59"/>
    </row>
    <row r="290" spans="1:11" x14ac:dyDescent="0.3">
      <c r="A290" s="453"/>
      <c r="B290" s="118" t="s">
        <v>183</v>
      </c>
      <c r="C290" s="63"/>
      <c r="D290" s="59"/>
      <c r="E290" s="59"/>
      <c r="F290" s="63"/>
      <c r="G290" s="59"/>
      <c r="H290" s="59"/>
      <c r="I290" s="63"/>
      <c r="J290" s="59"/>
      <c r="K290" s="59"/>
    </row>
    <row r="291" spans="1:11" x14ac:dyDescent="0.3">
      <c r="A291" s="453"/>
      <c r="B291" s="118" t="s">
        <v>7</v>
      </c>
      <c r="C291" s="63"/>
      <c r="D291" s="59"/>
      <c r="E291" s="59"/>
      <c r="F291" s="63"/>
      <c r="G291" s="59"/>
      <c r="H291" s="59"/>
      <c r="I291" s="63"/>
      <c r="J291" s="59"/>
      <c r="K291" s="59"/>
    </row>
    <row r="292" spans="1:11" x14ac:dyDescent="0.3">
      <c r="A292" s="453" t="s">
        <v>181</v>
      </c>
      <c r="B292" s="118" t="s">
        <v>38</v>
      </c>
      <c r="C292" s="63"/>
      <c r="D292" s="59"/>
      <c r="E292" s="59"/>
      <c r="F292" s="63"/>
      <c r="G292" s="59"/>
      <c r="H292" s="59"/>
      <c r="I292" s="63"/>
      <c r="J292" s="59"/>
      <c r="K292" s="66"/>
    </row>
    <row r="293" spans="1:11" x14ac:dyDescent="0.3">
      <c r="A293" s="453"/>
      <c r="B293" s="118" t="s">
        <v>39</v>
      </c>
      <c r="C293" s="63"/>
      <c r="D293" s="59"/>
      <c r="E293" s="59"/>
      <c r="F293" s="63"/>
      <c r="G293" s="59"/>
      <c r="H293" s="59"/>
      <c r="I293" s="63"/>
      <c r="J293" s="59"/>
      <c r="K293" s="59"/>
    </row>
    <row r="294" spans="1:11" x14ac:dyDescent="0.3">
      <c r="A294" s="453"/>
      <c r="B294" s="118" t="s">
        <v>40</v>
      </c>
      <c r="C294" s="63"/>
      <c r="D294" s="59"/>
      <c r="E294" s="59"/>
      <c r="F294" s="63"/>
      <c r="G294" s="59"/>
      <c r="H294" s="59"/>
      <c r="I294" s="63"/>
      <c r="J294" s="59"/>
      <c r="K294" s="59"/>
    </row>
    <row r="295" spans="1:11" x14ac:dyDescent="0.3">
      <c r="A295" s="453"/>
      <c r="B295" s="118" t="s">
        <v>41</v>
      </c>
      <c r="C295" s="63"/>
      <c r="D295" s="59"/>
      <c r="E295" s="59"/>
      <c r="F295" s="63"/>
      <c r="G295" s="59"/>
      <c r="H295" s="59"/>
      <c r="I295" s="63"/>
      <c r="J295" s="59"/>
      <c r="K295" s="59"/>
    </row>
    <row r="296" spans="1:11" x14ac:dyDescent="0.3">
      <c r="A296" s="453"/>
      <c r="B296" s="118" t="s">
        <v>42</v>
      </c>
      <c r="C296" s="63"/>
      <c r="D296" s="59"/>
      <c r="E296" s="59"/>
      <c r="F296" s="63"/>
      <c r="G296" s="59"/>
      <c r="H296" s="59"/>
      <c r="I296" s="63"/>
      <c r="J296" s="59"/>
      <c r="K296" s="59"/>
    </row>
    <row r="297" spans="1:11" x14ac:dyDescent="0.3">
      <c r="A297" s="453"/>
      <c r="B297" s="118" t="s">
        <v>77</v>
      </c>
      <c r="C297" s="63"/>
      <c r="D297" s="59"/>
      <c r="E297" s="59"/>
      <c r="F297" s="63"/>
      <c r="G297" s="59"/>
      <c r="H297" s="59"/>
      <c r="I297" s="63"/>
      <c r="J297" s="59"/>
      <c r="K297" s="59"/>
    </row>
    <row r="298" spans="1:11" x14ac:dyDescent="0.3">
      <c r="A298" s="453"/>
      <c r="B298" s="118" t="s">
        <v>183</v>
      </c>
      <c r="C298" s="63"/>
      <c r="D298" s="59"/>
      <c r="E298" s="59"/>
      <c r="F298" s="63"/>
      <c r="G298" s="59"/>
      <c r="H298" s="59"/>
      <c r="I298" s="63"/>
      <c r="J298" s="59"/>
      <c r="K298" s="59"/>
    </row>
    <row r="299" spans="1:11" x14ac:dyDescent="0.3">
      <c r="A299" s="453"/>
      <c r="B299" s="118" t="s">
        <v>7</v>
      </c>
      <c r="C299" s="63"/>
      <c r="D299" s="59"/>
      <c r="E299" s="59"/>
      <c r="F299" s="63"/>
      <c r="G299" s="59"/>
      <c r="H299" s="59"/>
      <c r="I299" s="63"/>
      <c r="J299" s="59"/>
      <c r="K299" s="59"/>
    </row>
    <row r="300" spans="1:11" x14ac:dyDescent="0.3">
      <c r="A300" s="453" t="s">
        <v>48</v>
      </c>
      <c r="B300" s="118" t="s">
        <v>38</v>
      </c>
      <c r="C300" s="63"/>
      <c r="D300" s="59"/>
      <c r="E300" s="59"/>
      <c r="F300" s="63"/>
      <c r="G300" s="59"/>
      <c r="H300" s="59"/>
      <c r="I300" s="63"/>
      <c r="J300" s="59"/>
      <c r="K300" s="59"/>
    </row>
    <row r="301" spans="1:11" x14ac:dyDescent="0.3">
      <c r="A301" s="453"/>
      <c r="B301" s="118" t="s">
        <v>39</v>
      </c>
      <c r="C301" s="63"/>
      <c r="D301" s="59"/>
      <c r="E301" s="59"/>
      <c r="F301" s="63"/>
      <c r="G301" s="59"/>
      <c r="H301" s="59"/>
      <c r="I301" s="63"/>
      <c r="J301" s="59"/>
      <c r="K301" s="59"/>
    </row>
    <row r="302" spans="1:11" x14ac:dyDescent="0.3">
      <c r="A302" s="453"/>
      <c r="B302" s="118" t="s">
        <v>40</v>
      </c>
      <c r="C302" s="63"/>
      <c r="D302" s="59"/>
      <c r="E302" s="59"/>
      <c r="F302" s="63"/>
      <c r="G302" s="59"/>
      <c r="H302" s="59"/>
      <c r="I302" s="63"/>
      <c r="J302" s="59"/>
      <c r="K302" s="59"/>
    </row>
    <row r="303" spans="1:11" x14ac:dyDescent="0.3">
      <c r="A303" s="453"/>
      <c r="B303" s="118" t="s">
        <v>41</v>
      </c>
      <c r="C303" s="63"/>
      <c r="D303" s="59"/>
      <c r="E303" s="59"/>
      <c r="F303" s="63"/>
      <c r="G303" s="59"/>
      <c r="H303" s="59"/>
      <c r="I303" s="63"/>
      <c r="J303" s="59"/>
      <c r="K303" s="59"/>
    </row>
    <row r="304" spans="1:11" x14ac:dyDescent="0.3">
      <c r="A304" s="453"/>
      <c r="B304" s="118" t="s">
        <v>42</v>
      </c>
      <c r="C304" s="63"/>
      <c r="D304" s="59"/>
      <c r="E304" s="59"/>
      <c r="F304" s="63"/>
      <c r="G304" s="59"/>
      <c r="H304" s="59"/>
      <c r="I304" s="63"/>
      <c r="J304" s="59"/>
      <c r="K304" s="59"/>
    </row>
    <row r="305" spans="1:11" x14ac:dyDescent="0.3">
      <c r="A305" s="453"/>
      <c r="B305" s="118" t="s">
        <v>77</v>
      </c>
      <c r="C305" s="63"/>
      <c r="D305" s="59"/>
      <c r="E305" s="59"/>
      <c r="F305" s="63"/>
      <c r="G305" s="59"/>
      <c r="H305" s="59"/>
      <c r="I305" s="63"/>
      <c r="J305" s="59"/>
      <c r="K305" s="59"/>
    </row>
    <row r="306" spans="1:11" x14ac:dyDescent="0.3">
      <c r="A306" s="453"/>
      <c r="B306" s="118" t="s">
        <v>183</v>
      </c>
      <c r="C306" s="63"/>
      <c r="D306" s="59"/>
      <c r="E306" s="59"/>
      <c r="F306" s="63"/>
      <c r="G306" s="59"/>
      <c r="H306" s="59"/>
      <c r="I306" s="63"/>
      <c r="J306" s="59"/>
      <c r="K306" s="59"/>
    </row>
    <row r="307" spans="1:11" x14ac:dyDescent="0.3">
      <c r="A307" s="453"/>
      <c r="B307" s="118" t="s">
        <v>7</v>
      </c>
      <c r="C307" s="63"/>
      <c r="D307" s="59"/>
      <c r="E307" s="59"/>
      <c r="F307" s="63"/>
      <c r="G307" s="59"/>
      <c r="H307" s="59"/>
      <c r="I307" s="63"/>
      <c r="J307" s="59"/>
      <c r="K307" s="59"/>
    </row>
    <row r="308" spans="1:11" x14ac:dyDescent="0.3">
      <c r="A308" s="453" t="s">
        <v>18</v>
      </c>
      <c r="B308" s="454"/>
      <c r="C308" s="63"/>
      <c r="D308" s="59"/>
      <c r="E308" s="59"/>
      <c r="F308" s="63"/>
      <c r="G308" s="59"/>
      <c r="H308" s="59"/>
      <c r="I308" s="63"/>
      <c r="J308" s="59"/>
      <c r="K308" s="59"/>
    </row>
    <row r="332" spans="1:41" x14ac:dyDescent="0.3">
      <c r="I332" s="3"/>
      <c r="J332" s="3"/>
      <c r="K332" s="11"/>
      <c r="L332" s="50"/>
      <c r="M332" s="11"/>
      <c r="N332" s="11"/>
      <c r="O332" s="11"/>
      <c r="Q332" s="3"/>
      <c r="R332" s="3"/>
      <c r="S332" s="3"/>
      <c r="T332" s="3"/>
      <c r="U332" s="3"/>
      <c r="V332" s="11"/>
      <c r="W332" s="11"/>
      <c r="X332" s="11"/>
      <c r="Y332" s="11"/>
      <c r="Z332" s="11"/>
      <c r="AA332" s="11"/>
      <c r="AB332" s="11"/>
      <c r="AD332" s="3"/>
      <c r="AE332" s="3"/>
      <c r="AF332" s="3"/>
      <c r="AG332" s="3"/>
      <c r="AH332" s="3"/>
      <c r="AI332" s="11"/>
      <c r="AJ332" s="11"/>
      <c r="AK332" s="11"/>
      <c r="AL332" s="11"/>
      <c r="AM332" s="11"/>
      <c r="AN332" s="11"/>
      <c r="AO332" s="11"/>
    </row>
    <row r="333" spans="1:41" x14ac:dyDescent="0.3">
      <c r="L333" s="29"/>
    </row>
    <row r="334" spans="1:41" hidden="1" x14ac:dyDescent="0.3">
      <c r="A334" s="1"/>
      <c r="B334" s="1" t="s">
        <v>184</v>
      </c>
      <c r="C334" s="1"/>
      <c r="D334" s="1"/>
      <c r="E334" s="1"/>
      <c r="F334" s="1"/>
      <c r="G334" s="1"/>
      <c r="H334" s="1"/>
      <c r="I334" s="1"/>
      <c r="J334" s="1"/>
      <c r="K334" s="1"/>
      <c r="L334" s="83"/>
      <c r="M334" s="120"/>
      <c r="N334" s="120"/>
      <c r="O334" s="120"/>
      <c r="Y334" s="120"/>
      <c r="Z334" s="120"/>
      <c r="AA334" s="120"/>
      <c r="AB334" s="120"/>
      <c r="AL334" s="120"/>
      <c r="AM334" s="120"/>
      <c r="AN334" s="120"/>
      <c r="AO334" s="120"/>
    </row>
    <row r="335" spans="1:41" hidden="1" x14ac:dyDescent="0.3">
      <c r="L335" s="29"/>
    </row>
    <row r="336" spans="1:41" hidden="1" x14ac:dyDescent="0.3">
      <c r="A336" s="25" t="s">
        <v>185</v>
      </c>
      <c r="B336" s="25" t="s">
        <v>186</v>
      </c>
      <c r="C336" s="7" t="s">
        <v>0</v>
      </c>
      <c r="D336" s="7"/>
      <c r="E336" s="7"/>
      <c r="F336" s="8"/>
      <c r="G336" s="8"/>
      <c r="H336" s="8"/>
      <c r="I336" s="8"/>
      <c r="J336" s="8"/>
      <c r="L336" s="29"/>
    </row>
    <row r="337" spans="1:12" hidden="1" x14ac:dyDescent="0.3">
      <c r="A337" s="25"/>
      <c r="B337" s="25"/>
      <c r="C337" s="7" t="s">
        <v>151</v>
      </c>
      <c r="D337" s="7"/>
      <c r="F337" s="5"/>
      <c r="G337" s="5"/>
      <c r="H337" s="5"/>
      <c r="I337" s="3"/>
      <c r="J337" s="3"/>
      <c r="L337" s="29"/>
    </row>
    <row r="338" spans="1:12" hidden="1" x14ac:dyDescent="0.3">
      <c r="A338" s="25" t="s">
        <v>187</v>
      </c>
      <c r="B338" s="25"/>
      <c r="C338" s="7" t="s">
        <v>0</v>
      </c>
      <c r="D338" s="7"/>
      <c r="E338" s="7"/>
      <c r="F338" s="23"/>
      <c r="G338" s="24"/>
      <c r="H338" s="24"/>
      <c r="I338" s="20"/>
      <c r="J338" s="20"/>
      <c r="L338" s="29"/>
    </row>
    <row r="339" spans="1:12" hidden="1" x14ac:dyDescent="0.3">
      <c r="A339" s="25"/>
      <c r="B339" s="25"/>
      <c r="C339" s="7" t="s">
        <v>151</v>
      </c>
      <c r="D339" s="7"/>
      <c r="F339" s="5"/>
      <c r="G339" s="5"/>
      <c r="H339" s="5"/>
      <c r="I339" s="6"/>
      <c r="J339" s="6"/>
      <c r="L339" s="29"/>
    </row>
    <row r="340" spans="1:12" hidden="1" x14ac:dyDescent="0.3">
      <c r="A340" s="25" t="s">
        <v>188</v>
      </c>
      <c r="B340" s="25"/>
      <c r="C340" s="7" t="s">
        <v>0</v>
      </c>
      <c r="D340" s="7"/>
      <c r="E340" s="7"/>
      <c r="F340" s="23"/>
      <c r="G340" s="23"/>
      <c r="H340" s="23"/>
      <c r="I340" s="8"/>
      <c r="J340" s="8"/>
      <c r="L340" s="29"/>
    </row>
    <row r="341" spans="1:12" hidden="1" x14ac:dyDescent="0.3">
      <c r="A341" s="25"/>
      <c r="B341" s="25"/>
      <c r="C341" s="7" t="s">
        <v>151</v>
      </c>
      <c r="D341" s="7"/>
      <c r="F341" s="3"/>
      <c r="G341" s="3"/>
      <c r="H341" s="3"/>
      <c r="I341" s="3"/>
      <c r="J341" s="3"/>
      <c r="L341" s="29"/>
    </row>
    <row r="342" spans="1:12" hidden="1" x14ac:dyDescent="0.3">
      <c r="A342" s="32" t="s">
        <v>7</v>
      </c>
      <c r="B342" s="25"/>
      <c r="C342" s="7" t="s">
        <v>0</v>
      </c>
      <c r="D342" s="3"/>
      <c r="E342" s="3"/>
      <c r="F342" s="3"/>
      <c r="G342" s="3"/>
      <c r="H342" s="3"/>
      <c r="I342" s="11"/>
      <c r="J342" s="11"/>
      <c r="L342" s="29"/>
    </row>
    <row r="343" spans="1:12" hidden="1" x14ac:dyDescent="0.3">
      <c r="A343" s="32"/>
      <c r="B343" s="25"/>
      <c r="C343" s="7" t="s">
        <v>152</v>
      </c>
      <c r="D343" s="3"/>
      <c r="E343" s="3"/>
      <c r="F343" s="3"/>
      <c r="G343" s="3"/>
      <c r="H343" s="3"/>
      <c r="I343" s="11"/>
      <c r="J343" s="11"/>
      <c r="L343" s="29"/>
    </row>
    <row r="344" spans="1:12" hidden="1" x14ac:dyDescent="0.3">
      <c r="A344" s="25" t="s">
        <v>185</v>
      </c>
      <c r="B344" s="25" t="s">
        <v>189</v>
      </c>
      <c r="C344" s="7" t="s">
        <v>0</v>
      </c>
      <c r="D344" s="7"/>
      <c r="E344" s="7"/>
      <c r="F344" s="8"/>
      <c r="G344" s="8"/>
      <c r="H344" s="8"/>
      <c r="I344" s="8"/>
      <c r="J344" s="8"/>
      <c r="L344" s="29"/>
    </row>
    <row r="345" spans="1:12" hidden="1" x14ac:dyDescent="0.3">
      <c r="A345" s="25"/>
      <c r="B345" s="25"/>
      <c r="C345" s="7" t="s">
        <v>151</v>
      </c>
      <c r="D345" s="7"/>
      <c r="F345" s="3"/>
      <c r="G345" s="3"/>
      <c r="H345" s="3"/>
      <c r="I345" s="3"/>
      <c r="J345" s="3"/>
      <c r="L345" s="29"/>
    </row>
    <row r="346" spans="1:12" hidden="1" x14ac:dyDescent="0.3">
      <c r="A346" s="25" t="s">
        <v>187</v>
      </c>
      <c r="B346" s="25"/>
      <c r="C346" s="7" t="s">
        <v>0</v>
      </c>
      <c r="D346" s="7"/>
      <c r="E346" s="7"/>
      <c r="F346" s="8"/>
      <c r="G346" s="20"/>
      <c r="H346" s="20"/>
      <c r="I346" s="20"/>
      <c r="J346" s="20"/>
      <c r="L346" s="29"/>
    </row>
    <row r="347" spans="1:12" hidden="1" x14ac:dyDescent="0.3">
      <c r="A347" s="25"/>
      <c r="B347" s="25"/>
      <c r="C347" s="7" t="s">
        <v>151</v>
      </c>
      <c r="D347" s="7"/>
      <c r="F347" s="3"/>
      <c r="G347" s="3"/>
      <c r="H347" s="3"/>
      <c r="I347" s="6"/>
      <c r="J347" s="6"/>
      <c r="L347" s="29"/>
    </row>
    <row r="348" spans="1:12" hidden="1" x14ac:dyDescent="0.3">
      <c r="A348" s="25" t="s">
        <v>188</v>
      </c>
      <c r="B348" s="25"/>
      <c r="C348" s="7" t="s">
        <v>0</v>
      </c>
      <c r="D348" s="7"/>
      <c r="E348" s="7"/>
      <c r="F348" s="19"/>
      <c r="G348" s="19"/>
      <c r="H348" s="19"/>
      <c r="I348" s="19"/>
      <c r="J348" s="19"/>
      <c r="L348" s="29"/>
    </row>
    <row r="349" spans="1:12" hidden="1" x14ac:dyDescent="0.3">
      <c r="A349" s="25"/>
      <c r="B349" s="25"/>
      <c r="C349" s="7" t="s">
        <v>151</v>
      </c>
      <c r="D349" s="7"/>
      <c r="F349" s="3"/>
      <c r="G349" s="3"/>
      <c r="H349" s="3"/>
      <c r="I349" s="84"/>
      <c r="J349" s="84"/>
      <c r="L349" s="29"/>
    </row>
    <row r="350" spans="1:12" hidden="1" x14ac:dyDescent="0.3">
      <c r="A350" s="32" t="s">
        <v>7</v>
      </c>
      <c r="B350" s="25"/>
      <c r="C350" s="7" t="s">
        <v>0</v>
      </c>
      <c r="D350" s="3"/>
      <c r="E350" s="3"/>
      <c r="F350" s="3"/>
      <c r="G350" s="3"/>
      <c r="H350" s="3"/>
      <c r="I350" s="11"/>
      <c r="J350" s="11"/>
      <c r="L350" s="29"/>
    </row>
    <row r="351" spans="1:12" hidden="1" x14ac:dyDescent="0.3">
      <c r="A351" s="32"/>
      <c r="B351" s="25"/>
      <c r="C351" s="7" t="s">
        <v>152</v>
      </c>
      <c r="D351" s="3"/>
      <c r="E351" s="3"/>
      <c r="F351" s="3"/>
      <c r="G351" s="3"/>
      <c r="H351" s="3"/>
      <c r="I351" s="11"/>
      <c r="J351" s="11"/>
      <c r="L351" s="29"/>
    </row>
    <row r="352" spans="1:12" hidden="1" x14ac:dyDescent="0.3">
      <c r="A352" s="25" t="s">
        <v>185</v>
      </c>
      <c r="B352" s="25" t="s">
        <v>190</v>
      </c>
      <c r="C352" s="7" t="s">
        <v>0</v>
      </c>
      <c r="D352" s="7"/>
      <c r="E352" s="7"/>
      <c r="F352" s="8"/>
      <c r="G352" s="8"/>
      <c r="H352" s="8"/>
      <c r="I352" s="8"/>
      <c r="J352" s="8"/>
      <c r="L352" s="29"/>
    </row>
    <row r="353" spans="1:12" hidden="1" x14ac:dyDescent="0.3">
      <c r="A353" s="25"/>
      <c r="B353" s="25"/>
      <c r="C353" s="7" t="s">
        <v>151</v>
      </c>
      <c r="D353" s="7"/>
      <c r="F353" s="3"/>
      <c r="G353" s="3"/>
      <c r="H353" s="3"/>
      <c r="I353" s="3"/>
      <c r="J353" s="3"/>
      <c r="L353" s="29"/>
    </row>
    <row r="354" spans="1:12" hidden="1" x14ac:dyDescent="0.3">
      <c r="A354" s="25" t="s">
        <v>187</v>
      </c>
      <c r="B354" s="25"/>
      <c r="C354" s="7" t="s">
        <v>0</v>
      </c>
      <c r="D354" s="7"/>
      <c r="E354" s="7"/>
      <c r="F354" s="8"/>
      <c r="G354" s="20"/>
      <c r="H354" s="20"/>
      <c r="I354" s="20"/>
      <c r="J354" s="20"/>
      <c r="L354" s="29"/>
    </row>
    <row r="355" spans="1:12" hidden="1" x14ac:dyDescent="0.3">
      <c r="A355" s="25"/>
      <c r="B355" s="25"/>
      <c r="C355" s="7" t="s">
        <v>151</v>
      </c>
      <c r="D355" s="7"/>
      <c r="F355" s="3"/>
      <c r="G355" s="3"/>
      <c r="H355" s="3"/>
      <c r="I355" s="6"/>
      <c r="J355" s="6"/>
      <c r="L355" s="29"/>
    </row>
    <row r="356" spans="1:12" hidden="1" x14ac:dyDescent="0.3">
      <c r="A356" s="25" t="s">
        <v>188</v>
      </c>
      <c r="B356" s="25"/>
      <c r="C356" s="7" t="s">
        <v>0</v>
      </c>
      <c r="D356" s="7"/>
      <c r="E356" s="7"/>
      <c r="F356" s="19"/>
      <c r="G356" s="19"/>
      <c r="H356" s="19"/>
      <c r="I356" s="19"/>
      <c r="J356" s="19"/>
      <c r="L356" s="29"/>
    </row>
    <row r="357" spans="1:12" hidden="1" x14ac:dyDescent="0.3">
      <c r="A357" s="25"/>
      <c r="B357" s="25"/>
      <c r="C357" s="7" t="s">
        <v>151</v>
      </c>
      <c r="D357" s="7"/>
      <c r="F357" s="3"/>
      <c r="G357" s="3"/>
      <c r="H357" s="3"/>
      <c r="I357" s="84"/>
      <c r="J357" s="84"/>
      <c r="L357" s="29"/>
    </row>
    <row r="358" spans="1:12" hidden="1" x14ac:dyDescent="0.3">
      <c r="A358" s="32" t="s">
        <v>7</v>
      </c>
      <c r="B358" s="25"/>
      <c r="C358" s="7" t="s">
        <v>0</v>
      </c>
      <c r="D358" s="3"/>
      <c r="E358" s="3"/>
      <c r="F358" s="3"/>
      <c r="G358" s="3"/>
      <c r="H358" s="3"/>
      <c r="I358" s="11"/>
      <c r="J358" s="11"/>
      <c r="L358" s="29"/>
    </row>
    <row r="359" spans="1:12" hidden="1" x14ac:dyDescent="0.3">
      <c r="A359" s="32"/>
      <c r="B359" s="25"/>
      <c r="C359" s="7" t="s">
        <v>152</v>
      </c>
      <c r="D359" s="3"/>
      <c r="E359" s="3"/>
      <c r="F359" s="3"/>
      <c r="G359" s="3"/>
      <c r="H359" s="3"/>
      <c r="I359" s="11"/>
      <c r="J359" s="11"/>
      <c r="L359" s="29"/>
    </row>
    <row r="360" spans="1:12" hidden="1" x14ac:dyDescent="0.3">
      <c r="A360" s="25" t="s">
        <v>185</v>
      </c>
      <c r="B360" s="25" t="s">
        <v>36</v>
      </c>
      <c r="C360" s="7" t="s">
        <v>0</v>
      </c>
      <c r="D360" s="7"/>
      <c r="E360" s="7"/>
      <c r="F360" s="8"/>
      <c r="G360" s="8"/>
      <c r="H360" s="8"/>
      <c r="I360" s="8"/>
      <c r="J360" s="8"/>
      <c r="L360" s="29"/>
    </row>
    <row r="361" spans="1:12" hidden="1" x14ac:dyDescent="0.3">
      <c r="A361" s="25"/>
      <c r="B361" s="25"/>
      <c r="C361" s="7" t="s">
        <v>151</v>
      </c>
      <c r="D361" s="7"/>
      <c r="F361" s="3"/>
      <c r="G361" s="3"/>
      <c r="H361" s="3"/>
      <c r="I361" s="3"/>
      <c r="J361" s="3"/>
      <c r="L361" s="29"/>
    </row>
    <row r="362" spans="1:12" hidden="1" x14ac:dyDescent="0.3">
      <c r="A362" s="25" t="s">
        <v>187</v>
      </c>
      <c r="B362" s="25"/>
      <c r="C362" s="7" t="s">
        <v>0</v>
      </c>
      <c r="D362" s="7"/>
      <c r="E362" s="7"/>
      <c r="F362" s="8"/>
      <c r="G362" s="20"/>
      <c r="H362" s="20"/>
      <c r="I362" s="20"/>
      <c r="J362" s="20"/>
      <c r="L362" s="29"/>
    </row>
    <row r="363" spans="1:12" hidden="1" x14ac:dyDescent="0.3">
      <c r="A363" s="25"/>
      <c r="B363" s="25"/>
      <c r="C363" s="7" t="s">
        <v>151</v>
      </c>
      <c r="D363" s="7"/>
      <c r="F363" s="3"/>
      <c r="G363" s="3"/>
      <c r="H363" s="3"/>
      <c r="I363" s="6"/>
      <c r="J363" s="6"/>
      <c r="L363" s="29"/>
    </row>
    <row r="364" spans="1:12" hidden="1" x14ac:dyDescent="0.3">
      <c r="A364" s="25" t="s">
        <v>188</v>
      </c>
      <c r="B364" s="25"/>
      <c r="C364" s="7" t="s">
        <v>0</v>
      </c>
      <c r="D364" s="7"/>
      <c r="E364" s="7"/>
      <c r="F364" s="19"/>
      <c r="G364" s="19"/>
      <c r="H364" s="19"/>
      <c r="I364" s="19"/>
      <c r="J364" s="19"/>
      <c r="L364" s="29"/>
    </row>
    <row r="365" spans="1:12" hidden="1" x14ac:dyDescent="0.3">
      <c r="A365" s="25"/>
      <c r="B365" s="25"/>
      <c r="C365" s="7" t="s">
        <v>151</v>
      </c>
      <c r="D365" s="7"/>
      <c r="F365" s="3"/>
      <c r="G365" s="3"/>
      <c r="H365" s="3"/>
      <c r="I365" s="84"/>
      <c r="J365" s="84"/>
      <c r="L365" s="29"/>
    </row>
    <row r="366" spans="1:12" hidden="1" x14ac:dyDescent="0.3">
      <c r="A366" s="32" t="s">
        <v>7</v>
      </c>
      <c r="B366" s="25"/>
      <c r="C366" s="7" t="s">
        <v>0</v>
      </c>
      <c r="D366" s="3"/>
      <c r="E366" s="3"/>
      <c r="F366" s="3"/>
      <c r="G366" s="3"/>
      <c r="H366" s="3"/>
      <c r="I366" s="11"/>
      <c r="J366" s="11"/>
      <c r="L366" s="29"/>
    </row>
    <row r="367" spans="1:12" hidden="1" x14ac:dyDescent="0.3">
      <c r="A367" s="32"/>
      <c r="B367" s="25"/>
      <c r="C367" s="7" t="s">
        <v>152</v>
      </c>
      <c r="D367" s="3"/>
      <c r="E367" s="3"/>
      <c r="F367" s="3"/>
      <c r="G367" s="3"/>
      <c r="H367" s="3"/>
      <c r="I367" s="11"/>
      <c r="J367" s="11"/>
      <c r="L367" s="29"/>
    </row>
    <row r="368" spans="1:12" hidden="1" x14ac:dyDescent="0.3">
      <c r="I368" s="3"/>
      <c r="J368" s="3"/>
      <c r="L368" s="29"/>
    </row>
    <row r="369" spans="1:41" x14ac:dyDescent="0.3">
      <c r="L369" s="29"/>
    </row>
    <row r="370" spans="1:41" ht="14.4" hidden="1" customHeight="1" x14ac:dyDescent="0.3">
      <c r="A370" s="25" t="s">
        <v>185</v>
      </c>
      <c r="B370" s="25" t="s">
        <v>36</v>
      </c>
      <c r="C370" s="7" t="s">
        <v>0</v>
      </c>
      <c r="D370" s="7"/>
      <c r="E370" s="7"/>
      <c r="F370" s="8"/>
      <c r="G370" s="8"/>
      <c r="H370" s="8"/>
      <c r="I370" s="8"/>
      <c r="J370" s="8"/>
      <c r="L370" s="29"/>
    </row>
    <row r="371" spans="1:41" ht="14.4" hidden="1" customHeight="1" x14ac:dyDescent="0.3">
      <c r="A371" s="25"/>
      <c r="B371" s="25"/>
      <c r="C371" s="7" t="s">
        <v>151</v>
      </c>
      <c r="D371" s="7"/>
      <c r="F371" s="3"/>
      <c r="G371" s="3"/>
      <c r="H371" s="3"/>
      <c r="I371" s="3"/>
      <c r="J371" s="3"/>
      <c r="L371" s="29"/>
    </row>
    <row r="372" spans="1:41" ht="14.4" hidden="1" customHeight="1" x14ac:dyDescent="0.3">
      <c r="A372" s="25" t="s">
        <v>187</v>
      </c>
      <c r="B372" s="25"/>
      <c r="C372" s="7" t="s">
        <v>0</v>
      </c>
      <c r="D372" s="7"/>
      <c r="E372" s="7"/>
      <c r="F372" s="8"/>
      <c r="G372" s="20"/>
      <c r="H372" s="20"/>
      <c r="I372" s="20"/>
      <c r="J372" s="20"/>
      <c r="L372" s="29"/>
    </row>
    <row r="373" spans="1:41" ht="14.4" hidden="1" customHeight="1" x14ac:dyDescent="0.3">
      <c r="A373" s="25"/>
      <c r="B373" s="25"/>
      <c r="C373" s="7" t="s">
        <v>151</v>
      </c>
      <c r="D373" s="7"/>
      <c r="F373" s="3"/>
      <c r="G373" s="3"/>
      <c r="H373" s="3"/>
      <c r="I373" s="6"/>
      <c r="J373" s="6"/>
      <c r="L373" s="29"/>
    </row>
    <row r="374" spans="1:41" ht="14.4" hidden="1" customHeight="1" x14ac:dyDescent="0.3">
      <c r="A374" s="25" t="s">
        <v>188</v>
      </c>
      <c r="B374" s="25"/>
      <c r="C374" s="7" t="s">
        <v>0</v>
      </c>
      <c r="D374" s="7"/>
      <c r="E374" s="7"/>
      <c r="F374" s="19"/>
      <c r="G374" s="19"/>
      <c r="H374" s="19"/>
      <c r="I374" s="19"/>
      <c r="J374" s="19"/>
      <c r="L374" s="29"/>
    </row>
    <row r="375" spans="1:41" ht="14.4" hidden="1" customHeight="1" x14ac:dyDescent="0.3">
      <c r="A375" s="25"/>
      <c r="B375" s="25"/>
      <c r="C375" s="7" t="s">
        <v>151</v>
      </c>
      <c r="D375" s="7"/>
      <c r="F375" s="3"/>
      <c r="G375" s="3"/>
      <c r="H375" s="3"/>
      <c r="I375" s="84"/>
      <c r="J375" s="84"/>
      <c r="L375" s="29"/>
    </row>
    <row r="376" spans="1:41" ht="14.4" hidden="1" customHeight="1" x14ac:dyDescent="0.3">
      <c r="A376" s="32" t="s">
        <v>7</v>
      </c>
      <c r="B376" s="25"/>
      <c r="C376" s="7" t="s">
        <v>0</v>
      </c>
      <c r="D376" s="3"/>
      <c r="E376" s="3"/>
      <c r="F376" s="3"/>
      <c r="G376" s="3"/>
      <c r="H376" s="3"/>
      <c r="I376" s="11"/>
      <c r="J376" s="11"/>
      <c r="L376" s="29"/>
    </row>
    <row r="377" spans="1:41" ht="14.4" hidden="1" customHeight="1" x14ac:dyDescent="0.3">
      <c r="A377" s="32"/>
      <c r="B377" s="25"/>
      <c r="C377" s="7" t="s">
        <v>152</v>
      </c>
      <c r="D377" s="3"/>
      <c r="E377" s="3"/>
      <c r="F377" s="3"/>
      <c r="G377" s="3"/>
      <c r="H377" s="3"/>
      <c r="I377" s="11"/>
      <c r="J377" s="11"/>
      <c r="L377" s="29"/>
    </row>
    <row r="378" spans="1:41" x14ac:dyDescent="0.3">
      <c r="L378" s="29"/>
    </row>
    <row r="379" spans="1:41" x14ac:dyDescent="0.3">
      <c r="L379" s="29"/>
    </row>
    <row r="380" spans="1:41" ht="14.4" hidden="1" customHeight="1" x14ac:dyDescent="0.3">
      <c r="B380" s="462" t="s">
        <v>191</v>
      </c>
      <c r="C380" s="462"/>
      <c r="D380" s="462"/>
      <c r="E380" s="462"/>
      <c r="F380" s="462"/>
      <c r="G380" s="462"/>
      <c r="H380" s="462"/>
      <c r="I380" s="462"/>
      <c r="J380" s="462"/>
      <c r="K380" s="462"/>
      <c r="L380" s="85"/>
      <c r="M380" s="32"/>
      <c r="N380" s="32"/>
      <c r="O380" s="32"/>
      <c r="P380" s="25"/>
      <c r="Q380" s="25"/>
      <c r="R380" s="25"/>
      <c r="S380" s="25"/>
      <c r="T380" s="25"/>
      <c r="U380" s="25"/>
      <c r="V380" s="25"/>
      <c r="W380" s="25"/>
      <c r="X380" s="25"/>
      <c r="Y380" s="32"/>
      <c r="Z380" s="32"/>
      <c r="AA380" s="32"/>
      <c r="AB380" s="32"/>
      <c r="AC380" s="25"/>
      <c r="AD380" s="25"/>
      <c r="AE380" s="25"/>
      <c r="AF380" s="25"/>
      <c r="AG380" s="25"/>
      <c r="AH380" s="25"/>
      <c r="AI380" s="25"/>
      <c r="AJ380" s="25"/>
      <c r="AK380" s="25"/>
      <c r="AL380" s="32"/>
      <c r="AM380" s="32"/>
      <c r="AN380" s="32"/>
      <c r="AO380" s="32"/>
    </row>
    <row r="381" spans="1:41" hidden="1" x14ac:dyDescent="0.3">
      <c r="B381" s="448"/>
      <c r="C381" s="448"/>
      <c r="D381" s="448"/>
      <c r="E381" s="448"/>
      <c r="F381" s="448"/>
      <c r="G381" s="448"/>
      <c r="H381" s="448"/>
      <c r="I381" s="448"/>
      <c r="J381" s="448"/>
      <c r="K381" s="448"/>
      <c r="L381" s="58"/>
      <c r="M381" s="54"/>
      <c r="N381" s="54"/>
      <c r="O381" s="54"/>
      <c r="Q381" s="448"/>
      <c r="R381" s="448"/>
      <c r="S381" s="448"/>
      <c r="T381" s="448"/>
      <c r="U381" s="448"/>
      <c r="V381" s="448"/>
      <c r="W381" s="448"/>
      <c r="X381" s="448"/>
      <c r="Y381" s="54"/>
      <c r="Z381" s="54"/>
      <c r="AA381" s="54"/>
      <c r="AB381" s="54"/>
      <c r="AD381" s="448"/>
      <c r="AE381" s="448"/>
      <c r="AF381" s="448"/>
      <c r="AG381" s="448"/>
      <c r="AH381" s="448"/>
      <c r="AI381" s="448"/>
      <c r="AJ381" s="448"/>
      <c r="AK381" s="448"/>
      <c r="AL381" s="54"/>
      <c r="AM381" s="54"/>
      <c r="AN381" s="54"/>
      <c r="AO381" s="54"/>
    </row>
    <row r="382" spans="1:41" hidden="1" x14ac:dyDescent="0.3">
      <c r="A382" s="464" t="s">
        <v>192</v>
      </c>
      <c r="K382" s="11"/>
      <c r="L382" s="50"/>
      <c r="M382" s="11"/>
      <c r="N382" s="11"/>
      <c r="O382" s="11"/>
      <c r="Q382" s="3"/>
      <c r="R382" s="3"/>
      <c r="S382" s="3"/>
      <c r="T382" s="3"/>
      <c r="U382" s="3"/>
      <c r="V382" s="11"/>
      <c r="W382" s="11"/>
      <c r="X382" s="11"/>
      <c r="Y382" s="11"/>
      <c r="Z382" s="11"/>
      <c r="AA382" s="11"/>
      <c r="AB382" s="11"/>
      <c r="AD382" s="3"/>
      <c r="AE382" s="3"/>
      <c r="AF382" s="3"/>
      <c r="AG382" s="3"/>
      <c r="AH382" s="3"/>
      <c r="AI382" s="11"/>
      <c r="AJ382" s="11"/>
      <c r="AK382" s="11"/>
      <c r="AL382" s="11"/>
      <c r="AM382" s="11"/>
      <c r="AN382" s="11"/>
      <c r="AO382" s="11"/>
    </row>
    <row r="383" spans="1:41" hidden="1" x14ac:dyDescent="0.3">
      <c r="A383" s="464"/>
      <c r="B383" s="462" t="s">
        <v>15</v>
      </c>
      <c r="C383" s="18" t="s">
        <v>0</v>
      </c>
      <c r="D383" s="8"/>
      <c r="E383" s="19"/>
      <c r="F383" s="8"/>
      <c r="G383" s="8"/>
      <c r="H383" s="8"/>
      <c r="I383" s="8"/>
      <c r="J383" s="8"/>
      <c r="K383" s="11"/>
      <c r="L383" s="50"/>
      <c r="M383" s="11"/>
      <c r="N383" s="11"/>
      <c r="O383" s="11"/>
      <c r="Q383" s="3"/>
      <c r="R383" s="3"/>
      <c r="S383" s="3"/>
      <c r="T383" s="3"/>
      <c r="U383" s="3"/>
      <c r="V383" s="11"/>
      <c r="W383" s="11"/>
      <c r="X383" s="11"/>
      <c r="Y383" s="11"/>
      <c r="Z383" s="11"/>
      <c r="AA383" s="11"/>
      <c r="AB383" s="11"/>
      <c r="AD383" s="3"/>
      <c r="AE383" s="3"/>
      <c r="AF383" s="3"/>
      <c r="AG383" s="3"/>
      <c r="AH383" s="3"/>
      <c r="AI383" s="11"/>
      <c r="AJ383" s="11"/>
      <c r="AK383" s="11"/>
      <c r="AL383" s="11"/>
      <c r="AM383" s="11"/>
      <c r="AN383" s="11"/>
      <c r="AO383" s="11"/>
    </row>
    <row r="384" spans="1:41" hidden="1" x14ac:dyDescent="0.3">
      <c r="A384" s="464"/>
      <c r="B384" s="462"/>
      <c r="C384" s="7" t="s">
        <v>151</v>
      </c>
      <c r="D384" s="3"/>
      <c r="E384" s="3"/>
      <c r="F384" s="3"/>
      <c r="G384" s="3"/>
      <c r="H384" s="3"/>
      <c r="I384" s="3"/>
      <c r="J384" s="3"/>
      <c r="K384" s="11"/>
      <c r="L384" s="50"/>
      <c r="M384" s="11"/>
      <c r="N384" s="11"/>
      <c r="O384" s="11"/>
      <c r="Q384" s="3"/>
      <c r="R384" s="3"/>
      <c r="S384" s="3"/>
      <c r="T384" s="3"/>
      <c r="U384" s="3"/>
      <c r="V384" s="11"/>
      <c r="W384" s="11"/>
      <c r="X384" s="11"/>
      <c r="Y384" s="11"/>
      <c r="Z384" s="11"/>
      <c r="AA384" s="11"/>
      <c r="AB384" s="11"/>
      <c r="AD384" s="3"/>
      <c r="AE384" s="3"/>
      <c r="AF384" s="3"/>
      <c r="AG384" s="3"/>
      <c r="AH384" s="3"/>
      <c r="AI384" s="11"/>
      <c r="AJ384" s="11"/>
      <c r="AK384" s="11"/>
      <c r="AL384" s="11"/>
      <c r="AM384" s="11"/>
      <c r="AN384" s="11"/>
      <c r="AO384" s="11"/>
    </row>
    <row r="385" spans="1:41" hidden="1" x14ac:dyDescent="0.3">
      <c r="A385" s="464"/>
      <c r="B385" s="462" t="s">
        <v>12</v>
      </c>
      <c r="C385" s="18" t="s">
        <v>0</v>
      </c>
      <c r="D385" s="8"/>
      <c r="E385" s="19"/>
      <c r="F385" s="20"/>
      <c r="G385" s="20"/>
      <c r="H385" s="20"/>
      <c r="I385" s="20"/>
      <c r="J385" s="20"/>
      <c r="K385" s="11"/>
      <c r="L385" s="50"/>
      <c r="M385" s="11"/>
      <c r="N385" s="11"/>
      <c r="O385" s="11"/>
      <c r="Q385" s="3"/>
      <c r="R385" s="3"/>
      <c r="S385" s="3"/>
      <c r="T385" s="3"/>
      <c r="U385" s="3"/>
      <c r="V385" s="11"/>
      <c r="W385" s="11"/>
      <c r="X385" s="11"/>
      <c r="Y385" s="11"/>
      <c r="Z385" s="11"/>
      <c r="AA385" s="11"/>
      <c r="AB385" s="11"/>
      <c r="AD385" s="3"/>
      <c r="AE385" s="3"/>
      <c r="AF385" s="3"/>
      <c r="AG385" s="3"/>
      <c r="AH385" s="3"/>
      <c r="AI385" s="11"/>
      <c r="AJ385" s="11"/>
      <c r="AK385" s="11"/>
      <c r="AL385" s="11"/>
      <c r="AM385" s="11"/>
      <c r="AN385" s="11"/>
      <c r="AO385" s="11"/>
    </row>
    <row r="386" spans="1:41" hidden="1" x14ac:dyDescent="0.3">
      <c r="A386" s="464"/>
      <c r="B386" s="462"/>
      <c r="C386" s="7" t="s">
        <v>151</v>
      </c>
      <c r="D386" s="6"/>
      <c r="E386" s="6"/>
      <c r="F386" s="6"/>
      <c r="G386" s="6"/>
      <c r="H386" s="6"/>
      <c r="I386" s="6"/>
      <c r="J386" s="6"/>
      <c r="K386" s="11"/>
      <c r="L386" s="50"/>
      <c r="M386" s="11"/>
      <c r="N386" s="11"/>
      <c r="O386" s="11"/>
      <c r="Q386" s="3"/>
      <c r="R386" s="3"/>
      <c r="S386" s="3"/>
      <c r="T386" s="3"/>
      <c r="U386" s="3"/>
      <c r="V386" s="11"/>
      <c r="W386" s="11"/>
      <c r="X386" s="11"/>
      <c r="Y386" s="11"/>
      <c r="Z386" s="11"/>
      <c r="AA386" s="11"/>
      <c r="AB386" s="11"/>
      <c r="AD386" s="3"/>
      <c r="AE386" s="3"/>
      <c r="AF386" s="3"/>
      <c r="AG386" s="3"/>
      <c r="AH386" s="3"/>
      <c r="AI386" s="11"/>
      <c r="AJ386" s="11"/>
      <c r="AK386" s="11"/>
      <c r="AL386" s="11"/>
      <c r="AM386" s="11"/>
      <c r="AN386" s="11"/>
      <c r="AO386" s="11"/>
    </row>
    <row r="387" spans="1:41" hidden="1" x14ac:dyDescent="0.3">
      <c r="A387" s="464"/>
      <c r="B387" s="462" t="s">
        <v>13</v>
      </c>
      <c r="C387" s="18" t="s">
        <v>0</v>
      </c>
      <c r="D387" s="8"/>
      <c r="E387" s="19"/>
      <c r="F387" s="19"/>
      <c r="G387" s="8"/>
      <c r="H387" s="8"/>
      <c r="I387" s="8"/>
      <c r="J387" s="8"/>
      <c r="K387" s="11"/>
      <c r="L387" s="50"/>
      <c r="M387" s="11"/>
      <c r="N387" s="11"/>
      <c r="O387" s="11"/>
      <c r="Q387" s="3"/>
      <c r="R387" s="3"/>
      <c r="S387" s="3"/>
      <c r="T387" s="3"/>
      <c r="U387" s="3"/>
      <c r="V387" s="11"/>
      <c r="W387" s="11"/>
      <c r="X387" s="11"/>
      <c r="Y387" s="11"/>
      <c r="Z387" s="11"/>
      <c r="AA387" s="11"/>
      <c r="AB387" s="11"/>
      <c r="AD387" s="3"/>
      <c r="AE387" s="3"/>
      <c r="AF387" s="3"/>
      <c r="AG387" s="3"/>
      <c r="AH387" s="3"/>
      <c r="AI387" s="11"/>
      <c r="AJ387" s="11"/>
      <c r="AK387" s="11"/>
      <c r="AL387" s="11"/>
      <c r="AM387" s="11"/>
      <c r="AN387" s="11"/>
      <c r="AO387" s="11"/>
    </row>
    <row r="388" spans="1:41" hidden="1" x14ac:dyDescent="0.3">
      <c r="A388" s="464"/>
      <c r="B388" s="462"/>
      <c r="C388" s="7" t="s">
        <v>151</v>
      </c>
      <c r="D388" s="3"/>
      <c r="E388" s="3"/>
      <c r="F388" s="3"/>
      <c r="G388" s="3"/>
      <c r="H388" s="3"/>
      <c r="I388" s="3"/>
      <c r="J388" s="3"/>
      <c r="K388" s="11"/>
      <c r="L388" s="50"/>
      <c r="M388" s="11"/>
      <c r="N388" s="11"/>
      <c r="O388" s="11"/>
      <c r="Q388" s="3"/>
      <c r="R388" s="3"/>
      <c r="S388" s="3"/>
      <c r="T388" s="3"/>
      <c r="U388" s="3"/>
      <c r="V388" s="11"/>
      <c r="W388" s="11"/>
      <c r="X388" s="11"/>
      <c r="Y388" s="11"/>
      <c r="Z388" s="11"/>
      <c r="AA388" s="11"/>
      <c r="AB388" s="11"/>
      <c r="AD388" s="3"/>
      <c r="AE388" s="3"/>
      <c r="AF388" s="3"/>
      <c r="AG388" s="3"/>
      <c r="AH388" s="3"/>
      <c r="AI388" s="11"/>
      <c r="AJ388" s="11"/>
      <c r="AK388" s="11"/>
      <c r="AL388" s="11"/>
      <c r="AM388" s="11"/>
      <c r="AN388" s="11"/>
      <c r="AO388" s="11"/>
    </row>
    <row r="389" spans="1:41" hidden="1" x14ac:dyDescent="0.3">
      <c r="A389" s="464"/>
      <c r="B389" s="462" t="s">
        <v>14</v>
      </c>
      <c r="C389" s="18" t="s">
        <v>0</v>
      </c>
      <c r="D389" s="8"/>
      <c r="E389" s="19"/>
      <c r="F389" s="19"/>
      <c r="G389" s="8"/>
      <c r="H389" s="8"/>
      <c r="I389" s="8"/>
      <c r="J389" s="8"/>
      <c r="K389" s="11"/>
      <c r="L389" s="50"/>
      <c r="M389" s="11"/>
      <c r="N389" s="11"/>
      <c r="O389" s="11"/>
      <c r="Q389" s="3"/>
      <c r="R389" s="3"/>
      <c r="S389" s="3"/>
      <c r="T389" s="3"/>
      <c r="U389" s="3"/>
      <c r="V389" s="11"/>
      <c r="W389" s="11"/>
      <c r="X389" s="11"/>
      <c r="Y389" s="11"/>
      <c r="Z389" s="11"/>
      <c r="AA389" s="11"/>
      <c r="AB389" s="11"/>
      <c r="AD389" s="3"/>
      <c r="AE389" s="3"/>
      <c r="AF389" s="3"/>
      <c r="AG389" s="3"/>
      <c r="AH389" s="3"/>
      <c r="AI389" s="11"/>
      <c r="AJ389" s="11"/>
      <c r="AK389" s="11"/>
      <c r="AL389" s="11"/>
      <c r="AM389" s="11"/>
      <c r="AN389" s="11"/>
      <c r="AO389" s="11"/>
    </row>
    <row r="390" spans="1:41" hidden="1" x14ac:dyDescent="0.3">
      <c r="A390" s="464"/>
      <c r="B390" s="462"/>
      <c r="C390" s="7" t="s">
        <v>151</v>
      </c>
      <c r="D390" s="3"/>
      <c r="E390" s="3"/>
      <c r="F390" s="3"/>
      <c r="G390" s="3"/>
      <c r="H390" s="3"/>
      <c r="I390" s="11"/>
      <c r="J390" s="11"/>
      <c r="K390" s="11"/>
      <c r="L390" s="50"/>
      <c r="M390" s="11"/>
      <c r="N390" s="11"/>
      <c r="O390" s="11"/>
      <c r="Q390" s="3"/>
      <c r="R390" s="3"/>
      <c r="S390" s="3"/>
      <c r="T390" s="3"/>
      <c r="U390" s="3"/>
      <c r="V390" s="11"/>
      <c r="W390" s="11"/>
      <c r="X390" s="11"/>
      <c r="Y390" s="11"/>
      <c r="Z390" s="11"/>
      <c r="AA390" s="11"/>
      <c r="AB390" s="11"/>
      <c r="AD390" s="3"/>
      <c r="AE390" s="3"/>
      <c r="AF390" s="3"/>
      <c r="AG390" s="3"/>
      <c r="AH390" s="3"/>
      <c r="AI390" s="11"/>
      <c r="AJ390" s="11"/>
      <c r="AK390" s="11"/>
      <c r="AL390" s="11"/>
      <c r="AM390" s="11"/>
      <c r="AN390" s="11"/>
      <c r="AO390" s="11"/>
    </row>
    <row r="391" spans="1:41" hidden="1" x14ac:dyDescent="0.3">
      <c r="A391" s="464"/>
      <c r="B391" s="32" t="s">
        <v>7</v>
      </c>
      <c r="C391" s="7" t="s">
        <v>0</v>
      </c>
      <c r="D391" s="3"/>
      <c r="E391" s="3"/>
      <c r="F391" s="3"/>
      <c r="G391" s="3"/>
      <c r="H391" s="3"/>
      <c r="I391" s="11"/>
      <c r="J391" s="11"/>
      <c r="K391" s="11"/>
      <c r="L391" s="50"/>
      <c r="M391" s="11"/>
      <c r="N391" s="11"/>
      <c r="O391" s="11"/>
      <c r="Q391" s="3"/>
      <c r="R391" s="3"/>
      <c r="S391" s="3"/>
      <c r="T391" s="3"/>
      <c r="U391" s="3"/>
      <c r="V391" s="11"/>
      <c r="W391" s="11"/>
      <c r="X391" s="11"/>
      <c r="Y391" s="11"/>
      <c r="Z391" s="11"/>
      <c r="AA391" s="11"/>
      <c r="AB391" s="11"/>
      <c r="AD391" s="3"/>
      <c r="AE391" s="3"/>
      <c r="AF391" s="3"/>
      <c r="AG391" s="3"/>
      <c r="AH391" s="3"/>
      <c r="AI391" s="11"/>
      <c r="AJ391" s="11"/>
      <c r="AK391" s="11"/>
      <c r="AL391" s="11"/>
      <c r="AM391" s="11"/>
      <c r="AN391" s="11"/>
      <c r="AO391" s="11"/>
    </row>
    <row r="392" spans="1:41" hidden="1" x14ac:dyDescent="0.3">
      <c r="A392" s="464"/>
      <c r="B392" s="32"/>
      <c r="C392" s="7" t="s">
        <v>152</v>
      </c>
      <c r="D392" s="3"/>
      <c r="E392" s="3"/>
      <c r="F392" s="3"/>
      <c r="G392" s="3"/>
      <c r="H392" s="3"/>
      <c r="I392" s="11"/>
      <c r="J392" s="11"/>
      <c r="K392" s="11"/>
      <c r="L392" s="50"/>
      <c r="M392" s="11"/>
      <c r="N392" s="11"/>
      <c r="O392" s="11"/>
      <c r="Q392" s="3"/>
      <c r="R392" s="3"/>
      <c r="S392" s="3"/>
      <c r="T392" s="3"/>
      <c r="U392" s="3"/>
      <c r="V392" s="11"/>
      <c r="W392" s="11"/>
      <c r="X392" s="11"/>
      <c r="Y392" s="11"/>
      <c r="Z392" s="11"/>
      <c r="AA392" s="11"/>
      <c r="AB392" s="11"/>
      <c r="AD392" s="3"/>
      <c r="AE392" s="3"/>
      <c r="AF392" s="3"/>
      <c r="AG392" s="3"/>
      <c r="AH392" s="3"/>
      <c r="AI392" s="11"/>
      <c r="AJ392" s="11"/>
      <c r="AK392" s="11"/>
      <c r="AL392" s="11"/>
      <c r="AM392" s="11"/>
      <c r="AN392" s="11"/>
      <c r="AO392" s="11"/>
    </row>
    <row r="393" spans="1:41" hidden="1" x14ac:dyDescent="0.3">
      <c r="B393" s="21"/>
      <c r="C393" s="7"/>
      <c r="D393" s="3"/>
      <c r="E393" s="3"/>
      <c r="F393" s="3"/>
      <c r="G393" s="3"/>
      <c r="H393" s="3"/>
      <c r="I393" s="3"/>
      <c r="J393" s="3"/>
      <c r="K393" s="11"/>
      <c r="L393" s="11"/>
      <c r="M393" s="11"/>
      <c r="N393" s="11"/>
      <c r="O393" s="11"/>
      <c r="Q393" s="3"/>
      <c r="R393" s="3"/>
      <c r="S393" s="3"/>
      <c r="T393" s="3"/>
      <c r="U393" s="3"/>
      <c r="V393" s="11"/>
      <c r="W393" s="11"/>
      <c r="X393" s="11"/>
      <c r="Y393" s="11"/>
      <c r="Z393" s="11"/>
      <c r="AA393" s="11"/>
      <c r="AB393" s="11"/>
      <c r="AD393" s="3"/>
      <c r="AE393" s="3"/>
      <c r="AF393" s="3"/>
      <c r="AG393" s="3"/>
      <c r="AH393" s="3"/>
      <c r="AI393" s="11"/>
      <c r="AJ393" s="11"/>
      <c r="AK393" s="11"/>
      <c r="AL393" s="11"/>
      <c r="AM393" s="11"/>
      <c r="AN393" s="11"/>
      <c r="AO393" s="11"/>
    </row>
    <row r="394" spans="1:41" hidden="1" x14ac:dyDescent="0.3">
      <c r="B394" s="21"/>
      <c r="C394" s="7"/>
      <c r="D394" s="3"/>
      <c r="E394" s="3"/>
      <c r="F394" s="3"/>
      <c r="G394" s="3"/>
      <c r="H394" s="3"/>
      <c r="I394" s="3"/>
      <c r="J394" s="3"/>
      <c r="K394" s="11"/>
      <c r="L394" s="11"/>
      <c r="M394" s="11"/>
      <c r="N394" s="11"/>
      <c r="O394" s="11"/>
      <c r="Q394" s="3"/>
      <c r="R394" s="3"/>
      <c r="S394" s="3"/>
      <c r="T394" s="3"/>
      <c r="U394" s="3"/>
      <c r="V394" s="11"/>
      <c r="W394" s="11"/>
      <c r="X394" s="11"/>
      <c r="Y394" s="11"/>
      <c r="Z394" s="11"/>
      <c r="AA394" s="11"/>
      <c r="AB394" s="11"/>
      <c r="AD394" s="3"/>
      <c r="AE394" s="3"/>
      <c r="AF394" s="3"/>
      <c r="AG394" s="3"/>
      <c r="AH394" s="3"/>
      <c r="AI394" s="11"/>
      <c r="AJ394" s="11"/>
      <c r="AK394" s="11"/>
      <c r="AL394" s="11"/>
      <c r="AM394" s="11"/>
      <c r="AN394" s="11"/>
      <c r="AO394" s="11"/>
    </row>
    <row r="395" spans="1:41" x14ac:dyDescent="0.3">
      <c r="B395" s="21"/>
      <c r="C395" s="7"/>
      <c r="D395" s="3"/>
      <c r="E395" s="3"/>
      <c r="F395" s="3"/>
      <c r="G395" s="3"/>
      <c r="H395" s="3"/>
      <c r="I395" s="3"/>
      <c r="J395" s="3"/>
      <c r="K395" s="11"/>
      <c r="L395" s="11"/>
      <c r="M395" s="11"/>
      <c r="N395" s="11"/>
      <c r="O395" s="11"/>
      <c r="Q395" s="3"/>
      <c r="R395" s="3"/>
      <c r="S395" s="3"/>
      <c r="T395" s="3"/>
      <c r="U395" s="3"/>
      <c r="V395" s="11"/>
      <c r="W395" s="11"/>
      <c r="X395" s="11"/>
      <c r="Y395" s="11"/>
      <c r="Z395" s="11"/>
      <c r="AA395" s="11"/>
      <c r="AB395" s="11"/>
      <c r="AD395" s="3"/>
      <c r="AE395" s="3"/>
      <c r="AF395" s="3"/>
      <c r="AG395" s="3"/>
      <c r="AH395" s="3"/>
      <c r="AI395" s="11"/>
      <c r="AJ395" s="11"/>
      <c r="AK395" s="11"/>
      <c r="AL395" s="11"/>
      <c r="AM395" s="11"/>
      <c r="AN395" s="11"/>
      <c r="AO395" s="11"/>
    </row>
    <row r="396" spans="1:41" x14ac:dyDescent="0.3">
      <c r="A396" s="33"/>
      <c r="B396" s="32"/>
      <c r="C396" s="7"/>
      <c r="D396" s="3"/>
      <c r="E396" s="3"/>
      <c r="F396" s="3"/>
      <c r="G396" s="3"/>
      <c r="H396" s="3"/>
      <c r="I396" s="3"/>
      <c r="J396" s="3"/>
      <c r="K396" s="11"/>
      <c r="L396" s="11"/>
      <c r="M396" s="11"/>
      <c r="N396" s="11"/>
      <c r="O396" s="11"/>
      <c r="Q396" s="3"/>
      <c r="R396" s="3"/>
      <c r="S396" s="3"/>
      <c r="T396" s="3"/>
      <c r="U396" s="3"/>
      <c r="V396" s="11"/>
      <c r="W396" s="11"/>
      <c r="X396" s="11"/>
      <c r="Y396" s="11"/>
      <c r="Z396" s="11"/>
      <c r="AA396" s="11"/>
      <c r="AB396" s="11"/>
      <c r="AD396" s="3"/>
      <c r="AE396" s="3"/>
      <c r="AF396" s="3"/>
      <c r="AG396" s="3"/>
      <c r="AH396" s="3"/>
      <c r="AI396" s="11"/>
      <c r="AJ396" s="11"/>
      <c r="AK396" s="11"/>
      <c r="AL396" s="11"/>
      <c r="AM396" s="11"/>
      <c r="AN396" s="11"/>
      <c r="AO396" s="11"/>
    </row>
  </sheetData>
  <mergeCells count="92">
    <mergeCell ref="W3:AE3"/>
    <mergeCell ref="M3:U3"/>
    <mergeCell ref="C3:K3"/>
    <mergeCell ref="M112:O112"/>
    <mergeCell ref="P112:R112"/>
    <mergeCell ref="S112:U112"/>
    <mergeCell ref="W112:Y112"/>
    <mergeCell ref="Z112:AB112"/>
    <mergeCell ref="AC112:AE112"/>
    <mergeCell ref="C112:E112"/>
    <mergeCell ref="F112:H112"/>
    <mergeCell ref="I112:K112"/>
    <mergeCell ref="A50:C50"/>
    <mergeCell ref="A72:C72"/>
    <mergeCell ref="A92:D92"/>
    <mergeCell ref="Q5:AB5"/>
    <mergeCell ref="A198:A200"/>
    <mergeCell ref="A201:A203"/>
    <mergeCell ref="A220:A223"/>
    <mergeCell ref="A224:A227"/>
    <mergeCell ref="A232:B232"/>
    <mergeCell ref="A211:B211"/>
    <mergeCell ref="A204:A206"/>
    <mergeCell ref="A207:B207"/>
    <mergeCell ref="A212:A215"/>
    <mergeCell ref="A216:A219"/>
    <mergeCell ref="C190:E190"/>
    <mergeCell ref="F190:H190"/>
    <mergeCell ref="I190:K190"/>
    <mergeCell ref="AD5:AO5"/>
    <mergeCell ref="Q51:X51"/>
    <mergeCell ref="A382:A392"/>
    <mergeCell ref="B383:B384"/>
    <mergeCell ref="B385:B386"/>
    <mergeCell ref="B387:B388"/>
    <mergeCell ref="B389:B390"/>
    <mergeCell ref="A247:A252"/>
    <mergeCell ref="A253:A258"/>
    <mergeCell ref="A235:A240"/>
    <mergeCell ref="A241:A246"/>
    <mergeCell ref="Q381:X381"/>
    <mergeCell ref="AD381:AK381"/>
    <mergeCell ref="B381:K381"/>
    <mergeCell ref="A265:B265"/>
    <mergeCell ref="A308:B308"/>
    <mergeCell ref="A267:B267"/>
    <mergeCell ref="A268:A275"/>
    <mergeCell ref="A276:A283"/>
    <mergeCell ref="A284:A291"/>
    <mergeCell ref="C267:E267"/>
    <mergeCell ref="F267:H267"/>
    <mergeCell ref="I267:K267"/>
    <mergeCell ref="A292:A299"/>
    <mergeCell ref="A300:A307"/>
    <mergeCell ref="B380:K380"/>
    <mergeCell ref="A1:F1"/>
    <mergeCell ref="A4:D4"/>
    <mergeCell ref="C6:O6"/>
    <mergeCell ref="D5:O5"/>
    <mergeCell ref="A29:E29"/>
    <mergeCell ref="A192:A194"/>
    <mergeCell ref="A195:A197"/>
    <mergeCell ref="A259:A264"/>
    <mergeCell ref="A133:A136"/>
    <mergeCell ref="A137:A140"/>
    <mergeCell ref="A141:A144"/>
    <mergeCell ref="A146:B146"/>
    <mergeCell ref="A147:A150"/>
    <mergeCell ref="A228:A231"/>
    <mergeCell ref="A234:B234"/>
    <mergeCell ref="A176:A178"/>
    <mergeCell ref="A179:A181"/>
    <mergeCell ref="A182:A184"/>
    <mergeCell ref="A185:A187"/>
    <mergeCell ref="A188:B188"/>
    <mergeCell ref="A191:B191"/>
    <mergeCell ref="A121:B121"/>
    <mergeCell ref="A122:A125"/>
    <mergeCell ref="A126:A132"/>
    <mergeCell ref="Q6:AB6"/>
    <mergeCell ref="AD93:AK93"/>
    <mergeCell ref="Q93:X93"/>
    <mergeCell ref="AD6:AO6"/>
    <mergeCell ref="A116:A118"/>
    <mergeCell ref="A114:B114"/>
    <mergeCell ref="AD51:AK51"/>
    <mergeCell ref="A172:B172"/>
    <mergeCell ref="A162:A165"/>
    <mergeCell ref="A166:A169"/>
    <mergeCell ref="A173:A175"/>
    <mergeCell ref="A151:A157"/>
    <mergeCell ref="A158:A161"/>
  </mergeCells>
  <pageMargins left="0.7" right="0.7" top="0.75" bottom="0.75" header="0.3" footer="0.3"/>
  <pageSetup orientation="portrait" horizontalDpi="90" verticalDpi="9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4BBD-86F5-4C8C-B909-916782F814A7}">
  <sheetPr codeName="Sheet12"/>
  <dimension ref="A1:N315"/>
  <sheetViews>
    <sheetView topLeftCell="A310" workbookViewId="0">
      <selection activeCell="K27" sqref="K27"/>
    </sheetView>
  </sheetViews>
  <sheetFormatPr defaultRowHeight="14.4" x14ac:dyDescent="0.3"/>
  <cols>
    <col min="1" max="1" width="29.44140625" style="104" customWidth="1"/>
    <col min="2" max="2" width="21.6640625" style="104" bestFit="1" customWidth="1"/>
    <col min="3" max="3" width="29.44140625" style="104" customWidth="1"/>
    <col min="4" max="4" width="13.88671875" style="104" bestFit="1" customWidth="1"/>
    <col min="5" max="14" width="9.109375" style="104"/>
  </cols>
  <sheetData>
    <row r="1" spans="1:12" x14ac:dyDescent="0.3">
      <c r="D1" s="465">
        <v>2019</v>
      </c>
      <c r="E1" s="465"/>
      <c r="F1" s="127"/>
      <c r="G1" s="465">
        <v>2020</v>
      </c>
      <c r="H1" s="465"/>
      <c r="I1" s="465"/>
      <c r="J1" s="465">
        <v>2021</v>
      </c>
      <c r="K1" s="465"/>
      <c r="L1" s="465"/>
    </row>
    <row r="2" spans="1:12" x14ac:dyDescent="0.3">
      <c r="D2" s="105" t="s">
        <v>0</v>
      </c>
      <c r="E2" s="106" t="s">
        <v>1</v>
      </c>
      <c r="F2" s="106"/>
      <c r="G2" s="105" t="s">
        <v>0</v>
      </c>
      <c r="H2" s="106" t="s">
        <v>1</v>
      </c>
      <c r="I2" s="106" t="s">
        <v>2</v>
      </c>
      <c r="J2" s="105" t="s">
        <v>0</v>
      </c>
      <c r="K2" s="106" t="s">
        <v>3</v>
      </c>
      <c r="L2" s="106" t="s">
        <v>2</v>
      </c>
    </row>
    <row r="3" spans="1:12" x14ac:dyDescent="0.3">
      <c r="A3" s="466" t="s">
        <v>157</v>
      </c>
      <c r="B3" s="466"/>
      <c r="C3" s="107"/>
    </row>
    <row r="4" spans="1:12" x14ac:dyDescent="0.3">
      <c r="A4" s="104" t="s">
        <v>5</v>
      </c>
      <c r="B4" s="104" t="s">
        <v>180</v>
      </c>
      <c r="D4" s="108">
        <v>101253</v>
      </c>
      <c r="E4" s="109">
        <v>0.218</v>
      </c>
      <c r="G4" s="108">
        <v>89303</v>
      </c>
      <c r="H4" s="109">
        <v>0.21299999999999999</v>
      </c>
      <c r="I4" s="109">
        <v>-0.11799999999999999</v>
      </c>
      <c r="J4" s="108">
        <v>72250</v>
      </c>
      <c r="K4" s="109">
        <v>0.19700000000000001</v>
      </c>
      <c r="L4" s="109">
        <v>-0.191</v>
      </c>
    </row>
    <row r="5" spans="1:12" x14ac:dyDescent="0.3">
      <c r="B5" s="104" t="s">
        <v>181</v>
      </c>
      <c r="D5" s="108">
        <v>87805</v>
      </c>
      <c r="E5" s="109">
        <v>0.189</v>
      </c>
      <c r="G5" s="108">
        <v>83315</v>
      </c>
      <c r="H5" s="109">
        <v>0.19900000000000001</v>
      </c>
      <c r="I5" s="109">
        <v>-5.0999999999999997E-2</v>
      </c>
      <c r="J5" s="108">
        <v>70251</v>
      </c>
      <c r="K5" s="109">
        <v>0.192</v>
      </c>
      <c r="L5" s="109">
        <v>-0.157</v>
      </c>
    </row>
    <row r="6" spans="1:12" x14ac:dyDescent="0.3">
      <c r="B6" s="104" t="s">
        <v>48</v>
      </c>
      <c r="D6" s="108">
        <v>122570</v>
      </c>
      <c r="E6" s="109">
        <v>0.26400000000000001</v>
      </c>
      <c r="G6" s="108">
        <v>108080</v>
      </c>
      <c r="H6" s="109">
        <v>0.25800000000000001</v>
      </c>
      <c r="I6" s="109">
        <v>-0.11799999999999999</v>
      </c>
      <c r="J6" s="108">
        <v>82436</v>
      </c>
      <c r="K6" s="109">
        <v>0.22500000000000001</v>
      </c>
      <c r="L6" s="109">
        <v>-0.23699999999999999</v>
      </c>
    </row>
    <row r="7" spans="1:12" x14ac:dyDescent="0.3">
      <c r="B7" s="104" t="s">
        <v>158</v>
      </c>
      <c r="D7" s="108">
        <v>152395</v>
      </c>
      <c r="E7" s="109">
        <v>0.32800000000000001</v>
      </c>
      <c r="G7" s="108">
        <v>138675</v>
      </c>
      <c r="H7" s="109">
        <v>0.33100000000000002</v>
      </c>
      <c r="I7" s="109">
        <v>-0.09</v>
      </c>
      <c r="J7" s="108">
        <v>141637</v>
      </c>
      <c r="K7" s="109">
        <v>0.38600000000000001</v>
      </c>
      <c r="L7" s="109">
        <v>2.1000000000000001E-2</v>
      </c>
    </row>
    <row r="8" spans="1:12" x14ac:dyDescent="0.3">
      <c r="B8" s="104" t="s">
        <v>7</v>
      </c>
      <c r="D8" s="108">
        <v>464023</v>
      </c>
      <c r="E8" s="109">
        <v>1</v>
      </c>
      <c r="G8" s="108">
        <v>419373</v>
      </c>
      <c r="H8" s="109">
        <v>1</v>
      </c>
      <c r="I8" s="109">
        <v>-9.6000000000000002E-2</v>
      </c>
      <c r="J8" s="108">
        <v>366574</v>
      </c>
      <c r="K8" s="109">
        <v>1</v>
      </c>
      <c r="L8" s="109">
        <v>-0.126</v>
      </c>
    </row>
    <row r="9" spans="1:12" x14ac:dyDescent="0.3">
      <c r="A9" s="104" t="s">
        <v>6</v>
      </c>
      <c r="B9" s="104" t="s">
        <v>180</v>
      </c>
      <c r="D9" s="108">
        <v>138152</v>
      </c>
      <c r="E9" s="109">
        <v>0.34</v>
      </c>
      <c r="G9" s="108">
        <v>132368</v>
      </c>
      <c r="H9" s="109">
        <v>0.33500000000000002</v>
      </c>
      <c r="I9" s="109">
        <v>-4.2000000000000003E-2</v>
      </c>
      <c r="J9" s="108">
        <v>118839</v>
      </c>
      <c r="K9" s="109">
        <v>0.32100000000000001</v>
      </c>
      <c r="L9" s="109">
        <v>-0.10199999999999999</v>
      </c>
    </row>
    <row r="10" spans="1:12" x14ac:dyDescent="0.3">
      <c r="B10" s="104" t="s">
        <v>181</v>
      </c>
      <c r="D10" s="108">
        <v>72178</v>
      </c>
      <c r="E10" s="109">
        <v>0.17799999999999999</v>
      </c>
      <c r="G10" s="108">
        <v>71263</v>
      </c>
      <c r="H10" s="109">
        <v>0.18</v>
      </c>
      <c r="I10" s="109">
        <v>-1.2999999999999999E-2</v>
      </c>
      <c r="J10" s="108">
        <v>67434</v>
      </c>
      <c r="K10" s="109">
        <v>0.182</v>
      </c>
      <c r="L10" s="109">
        <v>-5.3999999999999999E-2</v>
      </c>
    </row>
    <row r="11" spans="1:12" x14ac:dyDescent="0.3">
      <c r="B11" s="104" t="s">
        <v>48</v>
      </c>
      <c r="D11" s="108">
        <v>85272</v>
      </c>
      <c r="E11" s="109">
        <v>0.21</v>
      </c>
      <c r="G11" s="108">
        <v>81760</v>
      </c>
      <c r="H11" s="109">
        <v>0.20699999999999999</v>
      </c>
      <c r="I11" s="109">
        <v>-4.1000000000000002E-2</v>
      </c>
      <c r="J11" s="108">
        <v>73165</v>
      </c>
      <c r="K11" s="109">
        <v>0.19800000000000001</v>
      </c>
      <c r="L11" s="109">
        <v>-0.105</v>
      </c>
    </row>
    <row r="12" spans="1:12" x14ac:dyDescent="0.3">
      <c r="B12" s="104" t="s">
        <v>158</v>
      </c>
      <c r="D12" s="108">
        <v>110596</v>
      </c>
      <c r="E12" s="109">
        <v>0.27200000000000002</v>
      </c>
      <c r="G12" s="108">
        <v>109793</v>
      </c>
      <c r="H12" s="109">
        <v>0.27800000000000002</v>
      </c>
      <c r="I12" s="109">
        <v>-7.0000000000000001E-3</v>
      </c>
      <c r="J12" s="108">
        <v>110617</v>
      </c>
      <c r="K12" s="109">
        <v>0.29899999999999999</v>
      </c>
      <c r="L12" s="109">
        <v>8.0000000000000002E-3</v>
      </c>
    </row>
    <row r="13" spans="1:12" x14ac:dyDescent="0.3">
      <c r="B13" s="104" t="s">
        <v>7</v>
      </c>
      <c r="D13" s="108">
        <v>406198</v>
      </c>
      <c r="E13" s="109">
        <v>1</v>
      </c>
      <c r="G13" s="108">
        <v>395184</v>
      </c>
      <c r="H13" s="109">
        <v>1</v>
      </c>
      <c r="I13" s="109">
        <v>-2.7E-2</v>
      </c>
      <c r="J13" s="108">
        <v>370055</v>
      </c>
      <c r="K13" s="109">
        <v>1</v>
      </c>
      <c r="L13" s="109">
        <v>-6.4000000000000001E-2</v>
      </c>
    </row>
    <row r="14" spans="1:12" x14ac:dyDescent="0.3">
      <c r="A14" s="104" t="s">
        <v>18</v>
      </c>
      <c r="B14" s="104" t="s">
        <v>7</v>
      </c>
      <c r="D14" s="108">
        <v>870221</v>
      </c>
      <c r="E14" s="109">
        <v>1</v>
      </c>
      <c r="G14" s="108">
        <v>814557</v>
      </c>
      <c r="H14" s="109">
        <v>1</v>
      </c>
      <c r="I14" s="109">
        <v>-6.4000000000000001E-2</v>
      </c>
      <c r="J14" s="108">
        <v>736629</v>
      </c>
      <c r="K14" s="109">
        <v>1</v>
      </c>
      <c r="L14" s="109">
        <v>-9.6000000000000002E-2</v>
      </c>
    </row>
    <row r="15" spans="1:12" x14ac:dyDescent="0.3">
      <c r="C15" s="108"/>
      <c r="D15" s="109"/>
      <c r="F15" s="108"/>
      <c r="G15" s="109"/>
      <c r="H15" s="109"/>
      <c r="I15" s="108"/>
      <c r="J15" s="109"/>
      <c r="K15" s="109"/>
    </row>
    <row r="16" spans="1:12" x14ac:dyDescent="0.3">
      <c r="C16" s="108"/>
      <c r="D16" s="109"/>
      <c r="F16" s="108"/>
      <c r="G16" s="109"/>
      <c r="H16" s="109"/>
      <c r="I16" s="108"/>
      <c r="J16" s="109"/>
      <c r="K16" s="109"/>
    </row>
    <row r="17" spans="1:12" x14ac:dyDescent="0.3">
      <c r="C17" s="108"/>
      <c r="D17" s="109"/>
      <c r="F17" s="108"/>
      <c r="G17" s="109"/>
      <c r="H17" s="109"/>
      <c r="I17" s="108"/>
      <c r="J17" s="109"/>
      <c r="K17" s="109"/>
    </row>
    <row r="18" spans="1:12" x14ac:dyDescent="0.3">
      <c r="A18" s="104" t="s">
        <v>64</v>
      </c>
      <c r="B18" s="104" t="s">
        <v>200</v>
      </c>
      <c r="C18" s="108" t="s">
        <v>21</v>
      </c>
      <c r="D18" s="109"/>
      <c r="F18" s="108"/>
      <c r="G18" s="109"/>
      <c r="H18" s="109"/>
      <c r="I18" s="108"/>
      <c r="J18" s="109"/>
      <c r="K18" s="109"/>
    </row>
    <row r="19" spans="1:12" x14ac:dyDescent="0.3">
      <c r="A19" s="104" t="s">
        <v>5</v>
      </c>
      <c r="B19" s="104" t="s">
        <v>158</v>
      </c>
      <c r="C19" s="108" t="s">
        <v>12</v>
      </c>
      <c r="D19" s="108">
        <v>122867</v>
      </c>
      <c r="E19" s="109">
        <v>0.80600000000000005</v>
      </c>
      <c r="F19" s="108"/>
      <c r="G19" s="108">
        <v>111126</v>
      </c>
      <c r="H19" s="109">
        <v>0.80100000000000005</v>
      </c>
      <c r="I19" s="110">
        <v>-9.6000000000000002E-2</v>
      </c>
      <c r="J19" s="108">
        <v>114048</v>
      </c>
      <c r="K19" s="109">
        <v>0.80500000000000005</v>
      </c>
      <c r="L19" s="109">
        <v>2.5999999999999999E-2</v>
      </c>
    </row>
    <row r="20" spans="1:12" x14ac:dyDescent="0.3">
      <c r="C20" s="108" t="s">
        <v>13</v>
      </c>
      <c r="D20" s="108">
        <v>25165</v>
      </c>
      <c r="E20" s="109">
        <v>0.16500000000000001</v>
      </c>
      <c r="F20" s="108"/>
      <c r="G20" s="108">
        <v>23229</v>
      </c>
      <c r="H20" s="109">
        <v>0.16800000000000001</v>
      </c>
      <c r="I20" s="110">
        <v>-7.6999999999999999E-2</v>
      </c>
      <c r="J20" s="108">
        <v>23936</v>
      </c>
      <c r="K20" s="109">
        <v>0.16900000000000001</v>
      </c>
      <c r="L20" s="109">
        <v>0.03</v>
      </c>
    </row>
    <row r="21" spans="1:12" x14ac:dyDescent="0.3">
      <c r="C21" s="108" t="s">
        <v>14</v>
      </c>
      <c r="D21" s="108">
        <v>4363</v>
      </c>
      <c r="E21" s="109">
        <v>2.9000000000000001E-2</v>
      </c>
      <c r="F21" s="108"/>
      <c r="G21" s="108">
        <v>4319</v>
      </c>
      <c r="H21" s="109">
        <v>3.1E-2</v>
      </c>
      <c r="I21" s="110">
        <v>-0.01</v>
      </c>
      <c r="J21" s="108">
        <v>3653</v>
      </c>
      <c r="K21" s="109">
        <v>2.5999999999999999E-2</v>
      </c>
      <c r="L21" s="109">
        <v>-0.154</v>
      </c>
    </row>
    <row r="22" spans="1:12" x14ac:dyDescent="0.3">
      <c r="C22" s="108" t="s">
        <v>7</v>
      </c>
      <c r="D22" s="108">
        <v>152395</v>
      </c>
      <c r="E22" s="109">
        <v>1</v>
      </c>
      <c r="F22" s="108"/>
      <c r="G22" s="108">
        <v>138674</v>
      </c>
      <c r="H22" s="109">
        <v>1</v>
      </c>
      <c r="I22" s="110">
        <v>-0.09</v>
      </c>
      <c r="J22" s="108">
        <v>141637</v>
      </c>
      <c r="K22" s="109">
        <v>1</v>
      </c>
      <c r="L22" s="109">
        <v>2.1000000000000001E-2</v>
      </c>
    </row>
    <row r="23" spans="1:12" x14ac:dyDescent="0.3">
      <c r="B23" s="104" t="s">
        <v>48</v>
      </c>
      <c r="C23" s="108" t="s">
        <v>15</v>
      </c>
      <c r="D23" s="108">
        <v>121866</v>
      </c>
      <c r="E23" s="109">
        <v>0.99399999999999999</v>
      </c>
      <c r="F23" s="108"/>
      <c r="G23" s="108">
        <v>107398</v>
      </c>
      <c r="H23" s="109">
        <v>0.99399999999999999</v>
      </c>
      <c r="I23" s="110">
        <v>-0.11899999999999999</v>
      </c>
      <c r="J23" s="108">
        <v>81818</v>
      </c>
      <c r="K23" s="109">
        <v>0.99299999999999999</v>
      </c>
      <c r="L23" s="109">
        <v>-0.23799999999999999</v>
      </c>
    </row>
    <row r="24" spans="1:12" x14ac:dyDescent="0.3">
      <c r="C24" s="108" t="s">
        <v>24</v>
      </c>
      <c r="D24" s="108">
        <v>292</v>
      </c>
      <c r="E24" s="109">
        <v>2E-3</v>
      </c>
      <c r="F24" s="108"/>
      <c r="G24" s="108">
        <v>282</v>
      </c>
      <c r="H24" s="109">
        <v>3.0000000000000001E-3</v>
      </c>
      <c r="I24" s="110">
        <v>-3.4000000000000002E-2</v>
      </c>
      <c r="J24" s="108">
        <v>234</v>
      </c>
      <c r="K24" s="109">
        <v>3.0000000000000001E-3</v>
      </c>
      <c r="L24" s="109">
        <v>-0.17</v>
      </c>
    </row>
    <row r="25" spans="1:12" x14ac:dyDescent="0.3">
      <c r="C25" s="108" t="s">
        <v>25</v>
      </c>
      <c r="D25" s="108">
        <v>412</v>
      </c>
      <c r="E25" s="109">
        <v>3.0000000000000001E-3</v>
      </c>
      <c r="F25" s="108"/>
      <c r="G25" s="108">
        <v>400</v>
      </c>
      <c r="H25" s="109">
        <v>4.0000000000000001E-3</v>
      </c>
      <c r="I25" s="110">
        <v>-2.9000000000000001E-2</v>
      </c>
      <c r="J25" s="108">
        <v>384</v>
      </c>
      <c r="K25" s="109">
        <v>5.0000000000000001E-3</v>
      </c>
      <c r="L25" s="109">
        <v>-0.04</v>
      </c>
    </row>
    <row r="26" spans="1:12" x14ac:dyDescent="0.3">
      <c r="C26" s="108" t="s">
        <v>7</v>
      </c>
      <c r="D26" s="108">
        <v>122570</v>
      </c>
      <c r="E26" s="109">
        <v>1</v>
      </c>
      <c r="F26" s="108"/>
      <c r="G26" s="108">
        <v>108080</v>
      </c>
      <c r="H26" s="109">
        <v>1</v>
      </c>
      <c r="I26" s="110">
        <v>-0.11799999999999999</v>
      </c>
      <c r="J26" s="108">
        <v>82436</v>
      </c>
      <c r="K26" s="109">
        <v>1</v>
      </c>
      <c r="L26" s="109">
        <v>-0.23699999999999999</v>
      </c>
    </row>
    <row r="27" spans="1:12" x14ac:dyDescent="0.3">
      <c r="B27" s="104" t="s">
        <v>180</v>
      </c>
      <c r="C27" s="108" t="s">
        <v>15</v>
      </c>
      <c r="D27" s="108">
        <v>99758</v>
      </c>
      <c r="E27" s="109">
        <v>0.98499999999999999</v>
      </c>
      <c r="F27" s="108"/>
      <c r="G27" s="108">
        <v>87920</v>
      </c>
      <c r="H27" s="109">
        <v>0.98499999999999999</v>
      </c>
      <c r="I27" s="110">
        <v>-0.11899999999999999</v>
      </c>
      <c r="J27" s="108">
        <v>70868</v>
      </c>
      <c r="K27" s="109">
        <v>0.98099999999999998</v>
      </c>
      <c r="L27" s="109">
        <v>-0.19400000000000001</v>
      </c>
    </row>
    <row r="28" spans="1:12" x14ac:dyDescent="0.3">
      <c r="C28" s="108" t="s">
        <v>24</v>
      </c>
      <c r="D28" s="108">
        <v>498</v>
      </c>
      <c r="E28" s="109">
        <v>5.0000000000000001E-3</v>
      </c>
      <c r="F28" s="108"/>
      <c r="G28" s="108">
        <v>381</v>
      </c>
      <c r="H28" s="109">
        <v>4.0000000000000001E-3</v>
      </c>
      <c r="I28" s="110">
        <v>-0.23499999999999999</v>
      </c>
      <c r="J28" s="108">
        <v>353</v>
      </c>
      <c r="K28" s="109">
        <v>5.0000000000000001E-3</v>
      </c>
      <c r="L28" s="109">
        <v>-7.2999999999999995E-2</v>
      </c>
    </row>
    <row r="29" spans="1:12" x14ac:dyDescent="0.3">
      <c r="C29" s="108" t="s">
        <v>25</v>
      </c>
      <c r="D29" s="108">
        <v>997</v>
      </c>
      <c r="E29" s="109">
        <v>0.01</v>
      </c>
      <c r="F29" s="108"/>
      <c r="G29" s="108">
        <v>1002</v>
      </c>
      <c r="H29" s="109">
        <v>1.0999999999999999E-2</v>
      </c>
      <c r="I29" s="110">
        <v>5.0000000000000001E-3</v>
      </c>
      <c r="J29" s="108">
        <v>1029</v>
      </c>
      <c r="K29" s="109">
        <v>1.4E-2</v>
      </c>
      <c r="L29" s="109">
        <v>2.7E-2</v>
      </c>
    </row>
    <row r="30" spans="1:12" x14ac:dyDescent="0.3">
      <c r="C30" s="108" t="s">
        <v>7</v>
      </c>
      <c r="D30" s="108">
        <v>101253</v>
      </c>
      <c r="E30" s="109">
        <v>1</v>
      </c>
      <c r="F30" s="108"/>
      <c r="G30" s="108">
        <v>89303</v>
      </c>
      <c r="H30" s="109">
        <v>1</v>
      </c>
      <c r="I30" s="110">
        <v>-0.11799999999999999</v>
      </c>
      <c r="J30" s="108">
        <v>72250</v>
      </c>
      <c r="K30" s="109">
        <v>1</v>
      </c>
      <c r="L30" s="109">
        <v>-0.191</v>
      </c>
    </row>
    <row r="31" spans="1:12" x14ac:dyDescent="0.3">
      <c r="B31" s="104" t="s">
        <v>181</v>
      </c>
      <c r="C31" s="108" t="s">
        <v>12</v>
      </c>
      <c r="D31" s="108">
        <v>60261</v>
      </c>
      <c r="E31" s="109">
        <v>0.68600000000000005</v>
      </c>
      <c r="F31" s="108"/>
      <c r="G31" s="108">
        <v>56363</v>
      </c>
      <c r="H31" s="109">
        <v>0.67700000000000005</v>
      </c>
      <c r="I31" s="110">
        <v>-6.5000000000000002E-2</v>
      </c>
      <c r="J31" s="108">
        <v>47754</v>
      </c>
      <c r="K31" s="109">
        <v>0.68</v>
      </c>
      <c r="L31" s="109">
        <v>-0.153</v>
      </c>
    </row>
    <row r="32" spans="1:12" x14ac:dyDescent="0.3">
      <c r="C32" s="108" t="s">
        <v>13</v>
      </c>
      <c r="D32" s="108">
        <v>22582</v>
      </c>
      <c r="E32" s="109">
        <v>0.25700000000000001</v>
      </c>
      <c r="F32" s="108"/>
      <c r="G32" s="108">
        <v>21947</v>
      </c>
      <c r="H32" s="109">
        <v>0.26300000000000001</v>
      </c>
      <c r="I32" s="110">
        <v>-2.8000000000000001E-2</v>
      </c>
      <c r="J32" s="108">
        <v>18628</v>
      </c>
      <c r="K32" s="109">
        <v>0.26500000000000001</v>
      </c>
      <c r="L32" s="109">
        <v>-0.151</v>
      </c>
    </row>
    <row r="33" spans="1:12" x14ac:dyDescent="0.3">
      <c r="C33" s="108" t="s">
        <v>14</v>
      </c>
      <c r="D33" s="108">
        <v>4961</v>
      </c>
      <c r="E33" s="109">
        <v>5.7000000000000002E-2</v>
      </c>
      <c r="F33" s="108"/>
      <c r="G33" s="108">
        <v>4996</v>
      </c>
      <c r="H33" s="109">
        <v>0.06</v>
      </c>
      <c r="I33" s="110">
        <v>7.0000000000000001E-3</v>
      </c>
      <c r="J33" s="108">
        <v>3869</v>
      </c>
      <c r="K33" s="109">
        <v>5.5E-2</v>
      </c>
      <c r="L33" s="109">
        <v>-0.22600000000000001</v>
      </c>
    </row>
    <row r="34" spans="1:12" x14ac:dyDescent="0.3">
      <c r="C34" s="108" t="s">
        <v>7</v>
      </c>
      <c r="D34" s="108">
        <v>87804</v>
      </c>
      <c r="E34" s="109">
        <v>1</v>
      </c>
      <c r="F34" s="108"/>
      <c r="G34" s="108">
        <v>83306</v>
      </c>
      <c r="H34" s="109">
        <v>1</v>
      </c>
      <c r="I34" s="110">
        <v>-5.0999999999999997E-2</v>
      </c>
      <c r="J34" s="108">
        <v>70251</v>
      </c>
      <c r="K34" s="109">
        <v>1</v>
      </c>
      <c r="L34" s="109">
        <v>-0.157</v>
      </c>
    </row>
    <row r="35" spans="1:12" x14ac:dyDescent="0.3">
      <c r="B35" s="104" t="s">
        <v>7</v>
      </c>
      <c r="C35" s="108" t="s">
        <v>7</v>
      </c>
      <c r="D35" s="108">
        <v>464022</v>
      </c>
      <c r="E35" s="109">
        <v>1</v>
      </c>
      <c r="F35" s="108"/>
      <c r="G35" s="108">
        <v>419363</v>
      </c>
      <c r="H35" s="109">
        <v>1</v>
      </c>
      <c r="I35" s="110">
        <v>-9.6000000000000002E-2</v>
      </c>
      <c r="J35" s="108">
        <v>366574</v>
      </c>
      <c r="K35" s="109">
        <v>1</v>
      </c>
      <c r="L35" s="109">
        <v>-0.126</v>
      </c>
    </row>
    <row r="36" spans="1:12" x14ac:dyDescent="0.3">
      <c r="A36" s="104" t="s">
        <v>6</v>
      </c>
      <c r="B36" s="104" t="s">
        <v>158</v>
      </c>
      <c r="C36" s="108" t="s">
        <v>12</v>
      </c>
      <c r="D36" s="108">
        <v>59320</v>
      </c>
      <c r="E36" s="109">
        <v>0.53600000000000003</v>
      </c>
      <c r="F36" s="108"/>
      <c r="G36" s="108">
        <v>59108</v>
      </c>
      <c r="H36" s="109">
        <v>0.53800000000000003</v>
      </c>
      <c r="I36" s="110">
        <v>-4.0000000000000001E-3</v>
      </c>
      <c r="J36" s="108">
        <v>61699</v>
      </c>
      <c r="K36" s="109">
        <v>0.55800000000000005</v>
      </c>
      <c r="L36" s="109">
        <v>4.3999999999999997E-2</v>
      </c>
    </row>
    <row r="37" spans="1:12" x14ac:dyDescent="0.3">
      <c r="C37" s="108" t="s">
        <v>13</v>
      </c>
      <c r="D37" s="108">
        <v>30829</v>
      </c>
      <c r="E37" s="109">
        <v>0.27900000000000003</v>
      </c>
      <c r="F37" s="108"/>
      <c r="G37" s="108">
        <v>29869</v>
      </c>
      <c r="H37" s="109">
        <v>0.27200000000000002</v>
      </c>
      <c r="I37" s="110">
        <v>-3.1E-2</v>
      </c>
      <c r="J37" s="108">
        <v>29175</v>
      </c>
      <c r="K37" s="109">
        <v>0.26400000000000001</v>
      </c>
      <c r="L37" s="109">
        <v>-2.3E-2</v>
      </c>
    </row>
    <row r="38" spans="1:12" x14ac:dyDescent="0.3">
      <c r="C38" s="108" t="s">
        <v>14</v>
      </c>
      <c r="D38" s="108">
        <v>20443</v>
      </c>
      <c r="E38" s="109">
        <v>0.185</v>
      </c>
      <c r="F38" s="108"/>
      <c r="G38" s="108">
        <v>20815</v>
      </c>
      <c r="H38" s="109">
        <v>0.19</v>
      </c>
      <c r="I38" s="110">
        <v>1.7999999999999999E-2</v>
      </c>
      <c r="J38" s="108">
        <v>19743</v>
      </c>
      <c r="K38" s="109">
        <v>0.17799999999999999</v>
      </c>
      <c r="L38" s="109">
        <v>-5.1999999999999998E-2</v>
      </c>
    </row>
    <row r="39" spans="1:12" x14ac:dyDescent="0.3">
      <c r="A39" s="114"/>
      <c r="B39" s="115"/>
      <c r="C39" s="104" t="s">
        <v>15</v>
      </c>
      <c r="D39" s="108">
        <v>2</v>
      </c>
      <c r="E39" s="109">
        <v>0</v>
      </c>
      <c r="G39" s="108">
        <v>1</v>
      </c>
      <c r="H39" s="109">
        <v>0</v>
      </c>
      <c r="I39" s="109">
        <v>-0.5</v>
      </c>
      <c r="J39" s="108"/>
      <c r="L39" s="109">
        <v>-1</v>
      </c>
    </row>
    <row r="40" spans="1:12" x14ac:dyDescent="0.3">
      <c r="A40" s="114"/>
      <c r="B40" s="115"/>
      <c r="C40" s="104" t="s">
        <v>7</v>
      </c>
      <c r="D40" s="108">
        <v>110594</v>
      </c>
      <c r="E40" s="109">
        <v>1</v>
      </c>
      <c r="G40" s="108">
        <v>109793</v>
      </c>
      <c r="H40" s="109">
        <v>1</v>
      </c>
      <c r="I40" s="109">
        <v>-7.0000000000000001E-3</v>
      </c>
      <c r="J40" s="108">
        <v>110617</v>
      </c>
      <c r="K40" s="109">
        <v>1</v>
      </c>
      <c r="L40" s="109">
        <v>8.0000000000000002E-3</v>
      </c>
    </row>
    <row r="41" spans="1:12" x14ac:dyDescent="0.3">
      <c r="A41" s="114"/>
      <c r="B41" s="115" t="s">
        <v>48</v>
      </c>
      <c r="C41" s="104" t="s">
        <v>15</v>
      </c>
      <c r="D41" s="108">
        <v>83836</v>
      </c>
      <c r="E41" s="109">
        <v>0.98299999999999998</v>
      </c>
      <c r="G41" s="108">
        <v>80412</v>
      </c>
      <c r="H41" s="109">
        <v>0.98399999999999999</v>
      </c>
      <c r="I41" s="109">
        <v>-4.1000000000000002E-2</v>
      </c>
      <c r="J41" s="108">
        <v>71690</v>
      </c>
      <c r="K41" s="109">
        <v>0.98</v>
      </c>
      <c r="L41" s="109">
        <v>-0.108</v>
      </c>
    </row>
    <row r="42" spans="1:12" x14ac:dyDescent="0.3">
      <c r="A42" s="114"/>
      <c r="B42" s="115"/>
      <c r="C42" s="104" t="s">
        <v>24</v>
      </c>
      <c r="D42" s="104">
        <v>376</v>
      </c>
      <c r="E42" s="109">
        <v>4.0000000000000001E-3</v>
      </c>
      <c r="G42" s="104">
        <v>330</v>
      </c>
      <c r="H42" s="109">
        <v>4.0000000000000001E-3</v>
      </c>
      <c r="I42" s="109">
        <v>-0.122</v>
      </c>
      <c r="J42" s="104">
        <v>356</v>
      </c>
      <c r="K42" s="109">
        <v>5.0000000000000001E-3</v>
      </c>
      <c r="L42" s="109">
        <v>7.9000000000000001E-2</v>
      </c>
    </row>
    <row r="43" spans="1:12" x14ac:dyDescent="0.3">
      <c r="A43" s="114"/>
      <c r="B43" s="115"/>
      <c r="C43" s="104" t="s">
        <v>25</v>
      </c>
      <c r="D43" s="108">
        <v>1060</v>
      </c>
      <c r="E43" s="109">
        <v>1.2E-2</v>
      </c>
      <c r="G43" s="108">
        <v>1018</v>
      </c>
      <c r="H43" s="109">
        <v>1.2E-2</v>
      </c>
      <c r="I43" s="109">
        <v>-0.04</v>
      </c>
      <c r="J43" s="108">
        <v>1119</v>
      </c>
      <c r="K43" s="109">
        <v>1.4999999999999999E-2</v>
      </c>
      <c r="L43" s="109">
        <v>9.9000000000000005E-2</v>
      </c>
    </row>
    <row r="44" spans="1:12" x14ac:dyDescent="0.3">
      <c r="A44" s="114"/>
      <c r="B44" s="115"/>
      <c r="C44" s="104" t="s">
        <v>7</v>
      </c>
      <c r="D44" s="108">
        <v>85272</v>
      </c>
      <c r="E44" s="109">
        <v>1</v>
      </c>
      <c r="G44" s="108">
        <v>81760</v>
      </c>
      <c r="H44" s="109">
        <v>1</v>
      </c>
      <c r="I44" s="109">
        <v>-4.1000000000000002E-2</v>
      </c>
      <c r="J44" s="108">
        <v>73165</v>
      </c>
      <c r="K44" s="109">
        <v>1</v>
      </c>
      <c r="L44" s="109">
        <v>-0.105</v>
      </c>
    </row>
    <row r="45" spans="1:12" x14ac:dyDescent="0.3">
      <c r="A45" s="114"/>
      <c r="B45" s="115" t="s">
        <v>180</v>
      </c>
      <c r="C45" s="104" t="s">
        <v>15</v>
      </c>
      <c r="D45" s="108">
        <v>134683</v>
      </c>
      <c r="E45" s="109">
        <v>0.97499999999999998</v>
      </c>
      <c r="G45" s="108">
        <v>129110</v>
      </c>
      <c r="H45" s="109">
        <v>0.97499999999999998</v>
      </c>
      <c r="I45" s="109">
        <v>-4.1000000000000002E-2</v>
      </c>
      <c r="J45" s="108">
        <v>114671</v>
      </c>
      <c r="K45" s="109">
        <v>0.96499999999999997</v>
      </c>
      <c r="L45" s="109">
        <v>-0.112</v>
      </c>
    </row>
    <row r="46" spans="1:12" x14ac:dyDescent="0.3">
      <c r="A46" s="115"/>
      <c r="B46" s="115"/>
      <c r="C46" s="104" t="s">
        <v>24</v>
      </c>
      <c r="D46" s="104">
        <v>695</v>
      </c>
      <c r="E46" s="109">
        <v>5.0000000000000001E-3</v>
      </c>
      <c r="G46" s="104">
        <v>592</v>
      </c>
      <c r="H46" s="109">
        <v>4.0000000000000001E-3</v>
      </c>
      <c r="I46" s="109">
        <v>-0.14799999999999999</v>
      </c>
      <c r="J46" s="104">
        <v>625</v>
      </c>
      <c r="K46" s="109">
        <v>5.0000000000000001E-3</v>
      </c>
      <c r="L46" s="109">
        <v>5.6000000000000001E-2</v>
      </c>
    </row>
    <row r="47" spans="1:12" x14ac:dyDescent="0.3">
      <c r="A47" s="128"/>
      <c r="B47" s="128"/>
      <c r="C47" s="104" t="s">
        <v>25</v>
      </c>
      <c r="D47" s="108">
        <v>2774</v>
      </c>
      <c r="E47" s="109">
        <v>0.02</v>
      </c>
      <c r="G47" s="108">
        <v>2666</v>
      </c>
      <c r="H47" s="109">
        <v>0.02</v>
      </c>
      <c r="I47" s="109">
        <v>-3.9E-2</v>
      </c>
      <c r="J47" s="108">
        <v>3543</v>
      </c>
      <c r="K47" s="109">
        <v>0.03</v>
      </c>
      <c r="L47" s="109">
        <v>0.32900000000000001</v>
      </c>
    </row>
    <row r="48" spans="1:12" x14ac:dyDescent="0.3">
      <c r="A48" s="101"/>
      <c r="B48" s="115"/>
      <c r="C48" s="104" t="s">
        <v>7</v>
      </c>
      <c r="D48" s="108">
        <v>138152</v>
      </c>
      <c r="E48" s="109">
        <v>1</v>
      </c>
      <c r="G48" s="108">
        <v>132368</v>
      </c>
      <c r="H48" s="109">
        <v>1</v>
      </c>
      <c r="I48" s="109">
        <v>-4.2000000000000003E-2</v>
      </c>
      <c r="J48" s="108">
        <v>118839</v>
      </c>
      <c r="K48" s="109">
        <v>1</v>
      </c>
      <c r="L48" s="109">
        <v>-0.10199999999999999</v>
      </c>
    </row>
    <row r="49" spans="1:12" x14ac:dyDescent="0.3">
      <c r="A49" s="101"/>
      <c r="B49" s="115" t="s">
        <v>181</v>
      </c>
      <c r="C49" s="104" t="s">
        <v>12</v>
      </c>
      <c r="D49" s="108">
        <v>35941</v>
      </c>
      <c r="E49" s="109">
        <v>0.498</v>
      </c>
      <c r="G49" s="108">
        <v>34962</v>
      </c>
      <c r="H49" s="109">
        <v>0.49099999999999999</v>
      </c>
      <c r="I49" s="109">
        <v>-2.7E-2</v>
      </c>
      <c r="J49" s="108">
        <v>34191</v>
      </c>
      <c r="K49" s="109">
        <v>0.50700000000000001</v>
      </c>
      <c r="L49" s="109">
        <v>-2.1999999999999999E-2</v>
      </c>
    </row>
    <row r="50" spans="1:12" x14ac:dyDescent="0.3">
      <c r="A50" s="101"/>
      <c r="B50" s="115"/>
      <c r="C50" s="104" t="s">
        <v>13</v>
      </c>
      <c r="D50" s="108">
        <v>21364</v>
      </c>
      <c r="E50" s="109">
        <v>0.29599999999999999</v>
      </c>
      <c r="G50" s="108">
        <v>20856</v>
      </c>
      <c r="H50" s="109">
        <v>0.29299999999999998</v>
      </c>
      <c r="I50" s="109">
        <v>-2.4E-2</v>
      </c>
      <c r="J50" s="108">
        <v>19448</v>
      </c>
      <c r="K50" s="109">
        <v>0.28799999999999998</v>
      </c>
      <c r="L50" s="109">
        <v>-6.8000000000000005E-2</v>
      </c>
    </row>
    <row r="51" spans="1:12" x14ac:dyDescent="0.3">
      <c r="A51" s="101"/>
      <c r="B51" s="115"/>
      <c r="C51" s="104" t="s">
        <v>14</v>
      </c>
      <c r="D51" s="108">
        <v>14872</v>
      </c>
      <c r="E51" s="109">
        <v>0.20599999999999999</v>
      </c>
      <c r="G51" s="108">
        <v>15443</v>
      </c>
      <c r="H51" s="109">
        <v>0.217</v>
      </c>
      <c r="I51" s="109">
        <v>3.7999999999999999E-2</v>
      </c>
      <c r="J51" s="108">
        <v>13795</v>
      </c>
      <c r="K51" s="109">
        <v>0.20499999999999999</v>
      </c>
      <c r="L51" s="109">
        <v>-0.107</v>
      </c>
    </row>
    <row r="52" spans="1:12" x14ac:dyDescent="0.3">
      <c r="A52" s="101"/>
      <c r="B52" s="115"/>
      <c r="C52" s="104" t="s">
        <v>7</v>
      </c>
      <c r="D52" s="108">
        <v>72177</v>
      </c>
      <c r="E52" s="109">
        <v>1</v>
      </c>
      <c r="G52" s="108">
        <v>71261</v>
      </c>
      <c r="H52" s="109">
        <v>1</v>
      </c>
      <c r="I52" s="109">
        <v>-1.2999999999999999E-2</v>
      </c>
      <c r="J52" s="108">
        <v>67434</v>
      </c>
      <c r="K52" s="109">
        <v>1</v>
      </c>
      <c r="L52" s="109">
        <v>-5.3999999999999999E-2</v>
      </c>
    </row>
    <row r="53" spans="1:12" x14ac:dyDescent="0.3">
      <c r="A53" s="101"/>
      <c r="B53" s="115" t="s">
        <v>7</v>
      </c>
      <c r="C53" s="104" t="s">
        <v>7</v>
      </c>
      <c r="D53" s="108">
        <v>406195</v>
      </c>
      <c r="E53" s="109">
        <v>1</v>
      </c>
      <c r="G53" s="108">
        <v>395182</v>
      </c>
      <c r="H53" s="109">
        <v>1</v>
      </c>
      <c r="I53" s="109">
        <v>-2.7E-2</v>
      </c>
      <c r="J53" s="108">
        <v>370055</v>
      </c>
      <c r="K53" s="109">
        <v>1</v>
      </c>
      <c r="L53" s="109">
        <v>-6.4000000000000001E-2</v>
      </c>
    </row>
    <row r="54" spans="1:12" x14ac:dyDescent="0.3">
      <c r="A54" s="101" t="s">
        <v>18</v>
      </c>
      <c r="B54" s="115" t="s">
        <v>7</v>
      </c>
      <c r="C54" s="104" t="s">
        <v>7</v>
      </c>
      <c r="D54" s="108">
        <v>870217</v>
      </c>
      <c r="E54" s="109">
        <v>1</v>
      </c>
      <c r="G54" s="108">
        <v>814545</v>
      </c>
      <c r="H54" s="109">
        <v>1</v>
      </c>
      <c r="I54" s="109">
        <v>-6.4000000000000001E-2</v>
      </c>
      <c r="J54" s="108">
        <v>736629</v>
      </c>
      <c r="K54" s="109">
        <v>1</v>
      </c>
      <c r="L54" s="109">
        <v>-9.6000000000000002E-2</v>
      </c>
    </row>
    <row r="55" spans="1:12" x14ac:dyDescent="0.3">
      <c r="A55" s="101"/>
      <c r="B55" s="115"/>
    </row>
    <row r="56" spans="1:12" x14ac:dyDescent="0.3">
      <c r="A56" s="116"/>
      <c r="B56" s="115"/>
    </row>
    <row r="57" spans="1:12" x14ac:dyDescent="0.3">
      <c r="A57" s="128" t="s">
        <v>172</v>
      </c>
      <c r="B57" s="128"/>
      <c r="C57" s="104" t="s">
        <v>201</v>
      </c>
    </row>
    <row r="58" spans="1:12" x14ac:dyDescent="0.3">
      <c r="A58" s="101" t="s">
        <v>158</v>
      </c>
      <c r="B58" s="115" t="s">
        <v>168</v>
      </c>
    </row>
    <row r="59" spans="1:12" x14ac:dyDescent="0.3">
      <c r="A59" s="101"/>
      <c r="B59" s="115" t="s">
        <v>169</v>
      </c>
    </row>
    <row r="60" spans="1:12" x14ac:dyDescent="0.3">
      <c r="A60" s="101"/>
      <c r="B60" s="115" t="s">
        <v>170</v>
      </c>
    </row>
    <row r="61" spans="1:12" x14ac:dyDescent="0.3">
      <c r="A61" s="101"/>
      <c r="B61" s="115" t="s">
        <v>7</v>
      </c>
    </row>
    <row r="62" spans="1:12" x14ac:dyDescent="0.3">
      <c r="A62" s="101" t="s">
        <v>167</v>
      </c>
      <c r="B62" s="115" t="s">
        <v>164</v>
      </c>
    </row>
    <row r="63" spans="1:12" x14ac:dyDescent="0.3">
      <c r="A63" s="101"/>
      <c r="B63" s="115" t="s">
        <v>165</v>
      </c>
    </row>
    <row r="64" spans="1:12" x14ac:dyDescent="0.3">
      <c r="A64" s="101"/>
      <c r="B64" s="115" t="s">
        <v>166</v>
      </c>
    </row>
    <row r="65" spans="1:2" x14ac:dyDescent="0.3">
      <c r="A65" s="101"/>
      <c r="B65" s="115" t="s">
        <v>168</v>
      </c>
    </row>
    <row r="66" spans="1:2" x14ac:dyDescent="0.3">
      <c r="A66" s="101"/>
      <c r="B66" s="115" t="s">
        <v>169</v>
      </c>
    </row>
    <row r="67" spans="1:2" x14ac:dyDescent="0.3">
      <c r="A67" s="101"/>
      <c r="B67" s="115" t="s">
        <v>170</v>
      </c>
    </row>
    <row r="68" spans="1:2" x14ac:dyDescent="0.3">
      <c r="A68" s="101"/>
      <c r="B68" s="115" t="s">
        <v>7</v>
      </c>
    </row>
    <row r="69" spans="1:2" x14ac:dyDescent="0.3">
      <c r="A69" s="101" t="s">
        <v>171</v>
      </c>
      <c r="B69" s="115" t="s">
        <v>164</v>
      </c>
    </row>
    <row r="70" spans="1:2" x14ac:dyDescent="0.3">
      <c r="A70" s="101"/>
      <c r="B70" s="115" t="s">
        <v>165</v>
      </c>
    </row>
    <row r="71" spans="1:2" x14ac:dyDescent="0.3">
      <c r="A71" s="101"/>
      <c r="B71" s="115" t="s">
        <v>166</v>
      </c>
    </row>
    <row r="72" spans="1:2" x14ac:dyDescent="0.3">
      <c r="A72" s="101"/>
      <c r="B72" s="115" t="s">
        <v>7</v>
      </c>
    </row>
    <row r="73" spans="1:2" x14ac:dyDescent="0.3">
      <c r="A73" s="101" t="s">
        <v>161</v>
      </c>
      <c r="B73" s="115" t="s">
        <v>168</v>
      </c>
    </row>
    <row r="74" spans="1:2" x14ac:dyDescent="0.3">
      <c r="A74" s="101"/>
      <c r="B74" s="115" t="s">
        <v>169</v>
      </c>
    </row>
    <row r="75" spans="1:2" x14ac:dyDescent="0.3">
      <c r="A75" s="101"/>
      <c r="B75" s="115" t="s">
        <v>170</v>
      </c>
    </row>
    <row r="76" spans="1:2" x14ac:dyDescent="0.3">
      <c r="A76" s="101"/>
      <c r="B76" s="115" t="s">
        <v>7</v>
      </c>
    </row>
    <row r="77" spans="1:2" x14ac:dyDescent="0.3">
      <c r="A77" s="101" t="s">
        <v>48</v>
      </c>
      <c r="B77" s="115" t="s">
        <v>164</v>
      </c>
    </row>
    <row r="78" spans="1:2" x14ac:dyDescent="0.3">
      <c r="A78" s="101"/>
      <c r="B78" s="115" t="s">
        <v>165</v>
      </c>
    </row>
    <row r="79" spans="1:2" x14ac:dyDescent="0.3">
      <c r="A79" s="101"/>
      <c r="B79" s="115" t="s">
        <v>166</v>
      </c>
    </row>
    <row r="80" spans="1:2" x14ac:dyDescent="0.3">
      <c r="A80" s="101"/>
      <c r="B80" s="115" t="s">
        <v>7</v>
      </c>
    </row>
    <row r="81" spans="1:12" x14ac:dyDescent="0.3">
      <c r="A81" s="128" t="s">
        <v>173</v>
      </c>
      <c r="B81" s="115"/>
    </row>
    <row r="82" spans="1:12" x14ac:dyDescent="0.3">
      <c r="A82" s="104" t="s">
        <v>5</v>
      </c>
      <c r="B82" s="104" t="s">
        <v>158</v>
      </c>
      <c r="C82" s="104" t="s">
        <v>197</v>
      </c>
      <c r="D82" s="108">
        <v>50986</v>
      </c>
      <c r="E82" s="109">
        <v>0.33500000000000002</v>
      </c>
      <c r="G82" s="108">
        <v>48233</v>
      </c>
      <c r="H82" s="109">
        <v>0.34799999999999998</v>
      </c>
      <c r="I82" s="109">
        <v>-5.3999999999999999E-2</v>
      </c>
      <c r="J82" s="108">
        <v>48006</v>
      </c>
      <c r="K82" s="109">
        <v>0.33900000000000002</v>
      </c>
      <c r="L82" s="109">
        <v>-5.0000000000000001E-3</v>
      </c>
    </row>
    <row r="83" spans="1:12" x14ac:dyDescent="0.3">
      <c r="C83" s="104" t="s">
        <v>198</v>
      </c>
      <c r="D83" s="108">
        <v>101409</v>
      </c>
      <c r="E83" s="109">
        <v>0.66500000000000004</v>
      </c>
      <c r="G83" s="108">
        <v>90441</v>
      </c>
      <c r="H83" s="109">
        <v>0.65200000000000002</v>
      </c>
      <c r="I83" s="109">
        <v>-0.108</v>
      </c>
      <c r="J83" s="108">
        <v>93631</v>
      </c>
      <c r="K83" s="109">
        <v>0.66100000000000003</v>
      </c>
      <c r="L83" s="109">
        <v>3.5000000000000003E-2</v>
      </c>
    </row>
    <row r="84" spans="1:12" x14ac:dyDescent="0.3">
      <c r="C84" s="104" t="s">
        <v>7</v>
      </c>
      <c r="D84" s="108">
        <v>152395</v>
      </c>
      <c r="E84" s="109">
        <v>1</v>
      </c>
      <c r="G84" s="108">
        <v>138674</v>
      </c>
      <c r="H84" s="109">
        <v>1</v>
      </c>
      <c r="I84" s="109">
        <v>-0.09</v>
      </c>
      <c r="J84" s="108">
        <v>141637</v>
      </c>
      <c r="K84" s="109">
        <v>1</v>
      </c>
      <c r="L84" s="109">
        <v>2.1000000000000001E-2</v>
      </c>
    </row>
    <row r="85" spans="1:12" x14ac:dyDescent="0.3">
      <c r="B85" s="104" t="s">
        <v>48</v>
      </c>
      <c r="C85" s="104" t="s">
        <v>197</v>
      </c>
      <c r="D85" s="108">
        <v>15302</v>
      </c>
      <c r="E85" s="109">
        <v>0.125</v>
      </c>
      <c r="G85" s="108">
        <v>15096</v>
      </c>
      <c r="H85" s="109">
        <v>0.14000000000000001</v>
      </c>
      <c r="I85" s="109">
        <v>-1.2999999999999999E-2</v>
      </c>
      <c r="J85" s="108">
        <v>11673</v>
      </c>
      <c r="K85" s="109">
        <v>0.14199999999999999</v>
      </c>
      <c r="L85" s="109">
        <v>-0.22700000000000001</v>
      </c>
    </row>
    <row r="86" spans="1:12" x14ac:dyDescent="0.3">
      <c r="C86" s="104" t="s">
        <v>198</v>
      </c>
      <c r="D86" s="108">
        <v>107268</v>
      </c>
      <c r="E86" s="109">
        <v>0.875</v>
      </c>
      <c r="G86" s="108">
        <v>92984</v>
      </c>
      <c r="H86" s="109">
        <v>0.86</v>
      </c>
      <c r="I86" s="109">
        <v>-0.13300000000000001</v>
      </c>
      <c r="J86" s="108">
        <v>70763</v>
      </c>
      <c r="K86" s="109">
        <v>0.85799999999999998</v>
      </c>
      <c r="L86" s="109">
        <v>-0.23899999999999999</v>
      </c>
    </row>
    <row r="87" spans="1:12" x14ac:dyDescent="0.3">
      <c r="C87" s="104" t="s">
        <v>7</v>
      </c>
      <c r="D87" s="108">
        <v>122570</v>
      </c>
      <c r="E87" s="109">
        <v>1</v>
      </c>
      <c r="G87" s="108">
        <v>108080</v>
      </c>
      <c r="H87" s="109">
        <v>1</v>
      </c>
      <c r="I87" s="109">
        <v>-0.11799999999999999</v>
      </c>
      <c r="J87" s="108">
        <v>82436</v>
      </c>
      <c r="K87" s="109">
        <v>1</v>
      </c>
      <c r="L87" s="109">
        <v>-0.23699999999999999</v>
      </c>
    </row>
    <row r="88" spans="1:12" x14ac:dyDescent="0.3">
      <c r="B88" s="104" t="s">
        <v>180</v>
      </c>
      <c r="C88" s="104" t="s">
        <v>197</v>
      </c>
      <c r="D88" s="108">
        <v>7003</v>
      </c>
      <c r="E88" s="109">
        <v>6.9000000000000006E-2</v>
      </c>
      <c r="G88" s="108">
        <v>6747</v>
      </c>
      <c r="H88" s="109">
        <v>7.5999999999999998E-2</v>
      </c>
      <c r="I88" s="109">
        <v>-3.6999999999999998E-2</v>
      </c>
      <c r="J88" s="108">
        <v>5709</v>
      </c>
      <c r="K88" s="109">
        <v>7.9000000000000001E-2</v>
      </c>
      <c r="L88" s="109">
        <v>-0.154</v>
      </c>
    </row>
    <row r="89" spans="1:12" x14ac:dyDescent="0.3">
      <c r="C89" s="104" t="s">
        <v>198</v>
      </c>
      <c r="D89" s="108">
        <v>94250</v>
      </c>
      <c r="E89" s="109">
        <v>0.93100000000000005</v>
      </c>
      <c r="G89" s="108">
        <v>82556</v>
      </c>
      <c r="H89" s="109">
        <v>0.92400000000000004</v>
      </c>
      <c r="I89" s="109">
        <v>-0.124</v>
      </c>
      <c r="J89" s="108">
        <v>66541</v>
      </c>
      <c r="K89" s="109">
        <v>0.92100000000000004</v>
      </c>
      <c r="L89" s="109">
        <v>-0.19400000000000001</v>
      </c>
    </row>
    <row r="90" spans="1:12" x14ac:dyDescent="0.3">
      <c r="C90" s="104" t="s">
        <v>7</v>
      </c>
      <c r="D90" s="108">
        <v>101253</v>
      </c>
      <c r="E90" s="109">
        <v>1</v>
      </c>
      <c r="G90" s="108">
        <v>89303</v>
      </c>
      <c r="H90" s="109">
        <v>1</v>
      </c>
      <c r="I90" s="109">
        <v>-0.11799999999999999</v>
      </c>
      <c r="J90" s="108">
        <v>72250</v>
      </c>
      <c r="K90" s="109">
        <v>1</v>
      </c>
      <c r="L90" s="109">
        <v>-0.191</v>
      </c>
    </row>
    <row r="91" spans="1:12" x14ac:dyDescent="0.3">
      <c r="B91" s="104" t="s">
        <v>181</v>
      </c>
      <c r="C91" s="104" t="s">
        <v>197</v>
      </c>
      <c r="D91" s="108">
        <v>12000</v>
      </c>
      <c r="E91" s="109">
        <v>0.13700000000000001</v>
      </c>
      <c r="G91" s="108">
        <v>11791</v>
      </c>
      <c r="H91" s="109">
        <v>0.14199999999999999</v>
      </c>
      <c r="I91" s="109">
        <v>-1.7000000000000001E-2</v>
      </c>
      <c r="J91" s="108">
        <v>10495</v>
      </c>
      <c r="K91" s="109">
        <v>0.14899999999999999</v>
      </c>
      <c r="L91" s="109">
        <v>-0.11</v>
      </c>
    </row>
    <row r="92" spans="1:12" x14ac:dyDescent="0.3">
      <c r="C92" s="104" t="s">
        <v>198</v>
      </c>
      <c r="D92" s="108">
        <v>75804</v>
      </c>
      <c r="E92" s="109">
        <v>0.86299999999999999</v>
      </c>
      <c r="G92" s="108">
        <v>71515</v>
      </c>
      <c r="H92" s="109">
        <v>0.85799999999999998</v>
      </c>
      <c r="I92" s="109">
        <v>-5.7000000000000002E-2</v>
      </c>
      <c r="J92" s="108">
        <v>59756</v>
      </c>
      <c r="K92" s="109">
        <v>0.85099999999999998</v>
      </c>
      <c r="L92" s="109">
        <v>-0.16400000000000001</v>
      </c>
    </row>
    <row r="93" spans="1:12" x14ac:dyDescent="0.3">
      <c r="C93" s="104" t="s">
        <v>7</v>
      </c>
      <c r="D93" s="108">
        <v>87804</v>
      </c>
      <c r="E93" s="109">
        <v>1</v>
      </c>
      <c r="G93" s="108">
        <v>83306</v>
      </c>
      <c r="H93" s="109">
        <v>1</v>
      </c>
      <c r="I93" s="109">
        <v>-5.0999999999999997E-2</v>
      </c>
      <c r="J93" s="108">
        <v>70251</v>
      </c>
      <c r="K93" s="109">
        <v>1</v>
      </c>
      <c r="L93" s="109">
        <v>-0.157</v>
      </c>
    </row>
    <row r="94" spans="1:12" x14ac:dyDescent="0.3">
      <c r="B94" s="104" t="s">
        <v>7</v>
      </c>
      <c r="C94" s="104" t="s">
        <v>7</v>
      </c>
      <c r="D94" s="108">
        <v>464022</v>
      </c>
      <c r="E94" s="109">
        <v>1</v>
      </c>
      <c r="G94" s="108">
        <v>419363</v>
      </c>
      <c r="H94" s="109">
        <v>1</v>
      </c>
      <c r="I94" s="109">
        <v>-9.6000000000000002E-2</v>
      </c>
      <c r="J94" s="108">
        <v>366574</v>
      </c>
      <c r="K94" s="109">
        <v>1</v>
      </c>
      <c r="L94" s="109">
        <v>-0.126</v>
      </c>
    </row>
    <row r="95" spans="1:12" x14ac:dyDescent="0.3">
      <c r="A95" s="104" t="s">
        <v>6</v>
      </c>
      <c r="B95" s="104" t="s">
        <v>158</v>
      </c>
      <c r="C95" s="104" t="s">
        <v>197</v>
      </c>
      <c r="D95" s="108">
        <v>44577</v>
      </c>
      <c r="E95" s="109">
        <v>0.40300000000000002</v>
      </c>
      <c r="G95" s="108">
        <v>44936</v>
      </c>
      <c r="H95" s="109">
        <v>0.40899999999999997</v>
      </c>
      <c r="I95" s="109">
        <v>8.0000000000000002E-3</v>
      </c>
      <c r="J95" s="108">
        <v>45893</v>
      </c>
      <c r="K95" s="109">
        <v>0.41499999999999998</v>
      </c>
      <c r="L95" s="109">
        <v>2.1000000000000001E-2</v>
      </c>
    </row>
    <row r="96" spans="1:12" x14ac:dyDescent="0.3">
      <c r="C96" s="104" t="s">
        <v>198</v>
      </c>
      <c r="D96" s="108">
        <v>66017</v>
      </c>
      <c r="E96" s="109">
        <v>0.59699999999999998</v>
      </c>
      <c r="G96" s="108">
        <v>64857</v>
      </c>
      <c r="H96" s="109">
        <v>0.59099999999999997</v>
      </c>
      <c r="I96" s="109">
        <v>-1.7999999999999999E-2</v>
      </c>
      <c r="J96" s="108">
        <v>64724</v>
      </c>
      <c r="K96" s="109">
        <v>0.58499999999999996</v>
      </c>
      <c r="L96" s="109">
        <v>-2E-3</v>
      </c>
    </row>
    <row r="97" spans="1:12" x14ac:dyDescent="0.3">
      <c r="C97" s="104" t="s">
        <v>7</v>
      </c>
      <c r="D97" s="108">
        <v>110594</v>
      </c>
      <c r="E97" s="109">
        <v>1</v>
      </c>
      <c r="G97" s="108">
        <v>109793</v>
      </c>
      <c r="H97" s="109">
        <v>1</v>
      </c>
      <c r="I97" s="109">
        <v>-7.0000000000000001E-3</v>
      </c>
      <c r="J97" s="108">
        <v>110617</v>
      </c>
      <c r="K97" s="109">
        <v>1</v>
      </c>
      <c r="L97" s="109">
        <v>8.0000000000000002E-3</v>
      </c>
    </row>
    <row r="98" spans="1:12" x14ac:dyDescent="0.3">
      <c r="B98" s="104" t="s">
        <v>48</v>
      </c>
      <c r="C98" s="104" t="s">
        <v>197</v>
      </c>
      <c r="D98" s="108">
        <v>9082</v>
      </c>
      <c r="E98" s="109">
        <v>0.107</v>
      </c>
      <c r="G98" s="108">
        <v>8963</v>
      </c>
      <c r="H98" s="109">
        <v>0.11</v>
      </c>
      <c r="I98" s="109">
        <v>-1.2999999999999999E-2</v>
      </c>
      <c r="J98" s="108">
        <v>8029</v>
      </c>
      <c r="K98" s="109">
        <v>0.11</v>
      </c>
      <c r="L98" s="109">
        <v>-0.104</v>
      </c>
    </row>
    <row r="99" spans="1:12" x14ac:dyDescent="0.3">
      <c r="C99" s="104" t="s">
        <v>198</v>
      </c>
      <c r="D99" s="108">
        <v>76190</v>
      </c>
      <c r="E99" s="109">
        <v>0.89300000000000002</v>
      </c>
      <c r="G99" s="108">
        <v>72797</v>
      </c>
      <c r="H99" s="109">
        <v>0.89</v>
      </c>
      <c r="I99" s="109">
        <v>-4.4999999999999998E-2</v>
      </c>
      <c r="J99" s="108">
        <v>65136</v>
      </c>
      <c r="K99" s="109">
        <v>0.89</v>
      </c>
      <c r="L99" s="109">
        <v>-0.105</v>
      </c>
    </row>
    <row r="100" spans="1:12" x14ac:dyDescent="0.3">
      <c r="C100" s="104" t="s">
        <v>7</v>
      </c>
      <c r="D100" s="108">
        <v>85272</v>
      </c>
      <c r="E100" s="109">
        <v>1</v>
      </c>
      <c r="G100" s="108">
        <v>81760</v>
      </c>
      <c r="H100" s="109">
        <v>1</v>
      </c>
      <c r="I100" s="109">
        <v>-4.1000000000000002E-2</v>
      </c>
      <c r="J100" s="108">
        <v>73165</v>
      </c>
      <c r="K100" s="109">
        <v>1</v>
      </c>
      <c r="L100" s="109">
        <v>-0.105</v>
      </c>
    </row>
    <row r="101" spans="1:12" x14ac:dyDescent="0.3">
      <c r="B101" s="104" t="s">
        <v>180</v>
      </c>
      <c r="C101" s="104" t="s">
        <v>197</v>
      </c>
      <c r="D101" s="108">
        <v>12126</v>
      </c>
      <c r="E101" s="109">
        <v>8.7999999999999995E-2</v>
      </c>
      <c r="G101" s="108">
        <v>11695</v>
      </c>
      <c r="H101" s="109">
        <v>8.7999999999999995E-2</v>
      </c>
      <c r="I101" s="109">
        <v>-3.5999999999999997E-2</v>
      </c>
      <c r="J101" s="108">
        <v>10949</v>
      </c>
      <c r="K101" s="109">
        <v>9.1999999999999998E-2</v>
      </c>
      <c r="L101" s="109">
        <v>-6.4000000000000001E-2</v>
      </c>
    </row>
    <row r="102" spans="1:12" x14ac:dyDescent="0.3">
      <c r="C102" s="104" t="s">
        <v>198</v>
      </c>
      <c r="D102" s="108">
        <v>126026</v>
      </c>
      <c r="E102" s="109">
        <v>0.91200000000000003</v>
      </c>
      <c r="G102" s="108">
        <v>120673</v>
      </c>
      <c r="H102" s="109">
        <v>0.91200000000000003</v>
      </c>
      <c r="I102" s="109">
        <v>-4.2000000000000003E-2</v>
      </c>
      <c r="J102" s="108">
        <v>107890</v>
      </c>
      <c r="K102" s="109">
        <v>0.90800000000000003</v>
      </c>
      <c r="L102" s="109">
        <v>-0.106</v>
      </c>
    </row>
    <row r="103" spans="1:12" x14ac:dyDescent="0.3">
      <c r="C103" s="104" t="s">
        <v>7</v>
      </c>
      <c r="D103" s="108">
        <v>138152</v>
      </c>
      <c r="E103" s="109">
        <v>1</v>
      </c>
      <c r="G103" s="108">
        <v>132368</v>
      </c>
      <c r="H103" s="109">
        <v>1</v>
      </c>
      <c r="I103" s="109">
        <v>-4.2000000000000003E-2</v>
      </c>
      <c r="J103" s="108">
        <v>118839</v>
      </c>
      <c r="K103" s="109">
        <v>1</v>
      </c>
      <c r="L103" s="109">
        <v>-0.10199999999999999</v>
      </c>
    </row>
    <row r="104" spans="1:12" x14ac:dyDescent="0.3">
      <c r="B104" s="104" t="s">
        <v>181</v>
      </c>
      <c r="C104" s="104" t="s">
        <v>197</v>
      </c>
      <c r="D104" s="108">
        <v>17630</v>
      </c>
      <c r="E104" s="109">
        <v>0.24399999999999999</v>
      </c>
      <c r="G104" s="108">
        <v>17608</v>
      </c>
      <c r="H104" s="109">
        <v>0.247</v>
      </c>
      <c r="I104" s="109">
        <v>-1E-3</v>
      </c>
      <c r="J104" s="108">
        <v>16682</v>
      </c>
      <c r="K104" s="109">
        <v>0.247</v>
      </c>
      <c r="L104" s="109">
        <v>-5.2999999999999999E-2</v>
      </c>
    </row>
    <row r="105" spans="1:12" x14ac:dyDescent="0.3">
      <c r="C105" s="104" t="s">
        <v>198</v>
      </c>
      <c r="D105" s="108">
        <v>54547</v>
      </c>
      <c r="E105" s="109">
        <v>0.75600000000000001</v>
      </c>
      <c r="G105" s="108">
        <v>53653</v>
      </c>
      <c r="H105" s="109">
        <v>0.753</v>
      </c>
      <c r="I105" s="109">
        <v>-1.6E-2</v>
      </c>
      <c r="J105" s="108">
        <v>50752</v>
      </c>
      <c r="K105" s="109">
        <v>0.753</v>
      </c>
      <c r="L105" s="109">
        <v>-5.3999999999999999E-2</v>
      </c>
    </row>
    <row r="106" spans="1:12" x14ac:dyDescent="0.3">
      <c r="C106" s="104" t="s">
        <v>7</v>
      </c>
      <c r="D106" s="108">
        <v>72177</v>
      </c>
      <c r="E106" s="109">
        <v>1</v>
      </c>
      <c r="G106" s="108">
        <v>71261</v>
      </c>
      <c r="H106" s="109">
        <v>1</v>
      </c>
      <c r="I106" s="109">
        <v>-1.2999999999999999E-2</v>
      </c>
      <c r="J106" s="108">
        <v>67434</v>
      </c>
      <c r="K106" s="109">
        <v>1</v>
      </c>
      <c r="L106" s="109">
        <v>-5.3999999999999999E-2</v>
      </c>
    </row>
    <row r="107" spans="1:12" x14ac:dyDescent="0.3">
      <c r="B107" s="104" t="s">
        <v>7</v>
      </c>
      <c r="C107" s="104" t="s">
        <v>7</v>
      </c>
      <c r="D107" s="108">
        <v>406195</v>
      </c>
      <c r="E107" s="109">
        <v>1</v>
      </c>
      <c r="G107" s="108">
        <v>395182</v>
      </c>
      <c r="H107" s="109">
        <v>1</v>
      </c>
      <c r="I107" s="109">
        <v>-2.7E-2</v>
      </c>
      <c r="J107" s="108">
        <v>370055</v>
      </c>
      <c r="K107" s="109">
        <v>1</v>
      </c>
      <c r="L107" s="109">
        <v>-6.4000000000000001E-2</v>
      </c>
    </row>
    <row r="108" spans="1:12" x14ac:dyDescent="0.3">
      <c r="A108" s="104" t="s">
        <v>18</v>
      </c>
      <c r="B108" s="104" t="s">
        <v>7</v>
      </c>
      <c r="C108" s="104" t="s">
        <v>7</v>
      </c>
      <c r="D108" s="108">
        <v>870217</v>
      </c>
      <c r="E108" s="109">
        <v>1</v>
      </c>
      <c r="G108" s="108">
        <v>814545</v>
      </c>
      <c r="H108" s="109">
        <v>1</v>
      </c>
      <c r="I108" s="109">
        <v>-6.4000000000000001E-2</v>
      </c>
      <c r="J108" s="108">
        <v>736629</v>
      </c>
      <c r="K108" s="109">
        <v>1</v>
      </c>
      <c r="L108" s="109">
        <v>-9.6000000000000002E-2</v>
      </c>
    </row>
    <row r="109" spans="1:12" x14ac:dyDescent="0.3">
      <c r="A109" s="116"/>
      <c r="B109" s="115"/>
    </row>
    <row r="111" spans="1:12" x14ac:dyDescent="0.3">
      <c r="A111" s="128"/>
      <c r="B111" s="128"/>
    </row>
    <row r="112" spans="1:12" x14ac:dyDescent="0.3">
      <c r="A112" s="101"/>
      <c r="B112" s="101"/>
    </row>
    <row r="113" spans="1:12" x14ac:dyDescent="0.3">
      <c r="A113" s="104" t="s">
        <v>64</v>
      </c>
      <c r="B113" s="101" t="s">
        <v>200</v>
      </c>
      <c r="C113" s="104" t="s">
        <v>202</v>
      </c>
      <c r="D113" s="104" t="s">
        <v>65</v>
      </c>
      <c r="E113" s="104" t="s">
        <v>82</v>
      </c>
      <c r="F113" s="104" t="s">
        <v>66</v>
      </c>
      <c r="G113" s="104" t="s">
        <v>65</v>
      </c>
      <c r="H113" s="104" t="s">
        <v>82</v>
      </c>
      <c r="I113" s="104" t="s">
        <v>66</v>
      </c>
      <c r="J113" s="104" t="s">
        <v>65</v>
      </c>
      <c r="K113" s="104" t="s">
        <v>82</v>
      </c>
      <c r="L113" s="104" t="s">
        <v>66</v>
      </c>
    </row>
    <row r="114" spans="1:12" x14ac:dyDescent="0.3">
      <c r="A114" s="104" t="s">
        <v>5</v>
      </c>
      <c r="B114" s="104" t="s">
        <v>158</v>
      </c>
      <c r="C114" s="104" t="s">
        <v>54</v>
      </c>
      <c r="D114" s="108">
        <v>129706</v>
      </c>
      <c r="E114" s="109">
        <v>0.85099999999999998</v>
      </c>
      <c r="G114" s="108">
        <v>116874</v>
      </c>
      <c r="H114" s="109">
        <v>0.84299999999999997</v>
      </c>
      <c r="I114" s="109">
        <v>-9.9000000000000005E-2</v>
      </c>
      <c r="J114" s="108">
        <v>118004</v>
      </c>
      <c r="K114" s="109">
        <v>0.83299999999999996</v>
      </c>
      <c r="L114" s="109">
        <v>0.01</v>
      </c>
    </row>
    <row r="115" spans="1:12" x14ac:dyDescent="0.3">
      <c r="A115" s="101"/>
      <c r="C115" s="104" t="s">
        <v>55</v>
      </c>
      <c r="D115" s="108">
        <v>22689</v>
      </c>
      <c r="E115" s="109">
        <v>0.14899999999999999</v>
      </c>
      <c r="G115" s="108">
        <v>21800</v>
      </c>
      <c r="H115" s="109">
        <v>0.157</v>
      </c>
      <c r="I115" s="109">
        <v>-3.9E-2</v>
      </c>
      <c r="J115" s="108">
        <v>23633</v>
      </c>
      <c r="K115" s="109">
        <v>0.16700000000000001</v>
      </c>
      <c r="L115" s="109">
        <v>8.4000000000000005E-2</v>
      </c>
    </row>
    <row r="116" spans="1:12" x14ac:dyDescent="0.3">
      <c r="C116" s="104" t="s">
        <v>7</v>
      </c>
      <c r="D116" s="108">
        <v>152395</v>
      </c>
      <c r="E116" s="109">
        <v>1</v>
      </c>
      <c r="G116" s="108">
        <v>138674</v>
      </c>
      <c r="H116" s="109">
        <v>1</v>
      </c>
      <c r="I116" s="109">
        <v>-0.09</v>
      </c>
      <c r="J116" s="108">
        <v>141637</v>
      </c>
      <c r="K116" s="109">
        <v>1</v>
      </c>
      <c r="L116" s="109">
        <v>2.1000000000000001E-2</v>
      </c>
    </row>
    <row r="117" spans="1:12" x14ac:dyDescent="0.3">
      <c r="B117" s="104" t="s">
        <v>48</v>
      </c>
      <c r="C117" s="104" t="s">
        <v>54</v>
      </c>
      <c r="D117" s="108">
        <v>99699</v>
      </c>
      <c r="E117" s="109">
        <v>0.81299999999999994</v>
      </c>
      <c r="G117" s="108">
        <v>86679</v>
      </c>
      <c r="H117" s="109">
        <v>0.80200000000000005</v>
      </c>
      <c r="I117" s="109">
        <v>-0.13100000000000001</v>
      </c>
      <c r="J117" s="108">
        <v>64497</v>
      </c>
      <c r="K117" s="109">
        <v>0.78200000000000003</v>
      </c>
      <c r="L117" s="109">
        <v>-0.25600000000000001</v>
      </c>
    </row>
    <row r="118" spans="1:12" x14ac:dyDescent="0.3">
      <c r="A118" s="117"/>
      <c r="C118" s="104" t="s">
        <v>55</v>
      </c>
      <c r="D118" s="108">
        <v>22871</v>
      </c>
      <c r="E118" s="109">
        <v>0.187</v>
      </c>
      <c r="G118" s="108">
        <v>21401</v>
      </c>
      <c r="H118" s="109">
        <v>0.19800000000000001</v>
      </c>
      <c r="I118" s="109">
        <v>-6.4000000000000001E-2</v>
      </c>
      <c r="J118" s="108">
        <v>17939</v>
      </c>
      <c r="K118" s="109">
        <v>0.218</v>
      </c>
      <c r="L118" s="109">
        <v>-0.16200000000000001</v>
      </c>
    </row>
    <row r="119" spans="1:12" x14ac:dyDescent="0.3">
      <c r="A119" s="111"/>
      <c r="C119" s="104" t="s">
        <v>7</v>
      </c>
      <c r="D119" s="108">
        <v>122570</v>
      </c>
      <c r="E119" s="109">
        <v>1</v>
      </c>
      <c r="G119" s="108">
        <v>108080</v>
      </c>
      <c r="H119" s="109">
        <v>1</v>
      </c>
      <c r="I119" s="109">
        <v>-0.11799999999999999</v>
      </c>
      <c r="J119" s="108">
        <v>82436</v>
      </c>
      <c r="K119" s="109">
        <v>1</v>
      </c>
      <c r="L119" s="109">
        <v>-0.23699999999999999</v>
      </c>
    </row>
    <row r="120" spans="1:12" x14ac:dyDescent="0.3">
      <c r="A120" s="111"/>
      <c r="B120" s="104" t="s">
        <v>180</v>
      </c>
      <c r="C120" s="104" t="s">
        <v>54</v>
      </c>
      <c r="D120" s="108">
        <v>91666</v>
      </c>
      <c r="E120" s="109">
        <v>0.90500000000000003</v>
      </c>
      <c r="G120" s="108">
        <v>80468</v>
      </c>
      <c r="H120" s="109">
        <v>0.90100000000000002</v>
      </c>
      <c r="I120" s="109">
        <v>-0.122</v>
      </c>
      <c r="J120" s="108">
        <v>65013</v>
      </c>
      <c r="K120" s="109">
        <v>0.9</v>
      </c>
      <c r="L120" s="109">
        <v>-0.192</v>
      </c>
    </row>
    <row r="121" spans="1:12" x14ac:dyDescent="0.3">
      <c r="A121" s="117"/>
      <c r="C121" s="104" t="s">
        <v>55</v>
      </c>
      <c r="D121" s="108">
        <v>9587</v>
      </c>
      <c r="E121" s="109">
        <v>9.5000000000000001E-2</v>
      </c>
      <c r="G121" s="108">
        <v>8835</v>
      </c>
      <c r="H121" s="109">
        <v>9.9000000000000005E-2</v>
      </c>
      <c r="I121" s="109">
        <v>-7.8E-2</v>
      </c>
      <c r="J121" s="108">
        <v>7237</v>
      </c>
      <c r="K121" s="109">
        <v>0.1</v>
      </c>
      <c r="L121" s="109">
        <v>-0.18099999999999999</v>
      </c>
    </row>
    <row r="122" spans="1:12" x14ac:dyDescent="0.3">
      <c r="A122" s="111"/>
      <c r="C122" s="104" t="s">
        <v>7</v>
      </c>
      <c r="D122" s="108">
        <v>101253</v>
      </c>
      <c r="E122" s="109">
        <v>1</v>
      </c>
      <c r="G122" s="108">
        <v>89303</v>
      </c>
      <c r="H122" s="109">
        <v>1</v>
      </c>
      <c r="I122" s="109">
        <v>-0.11799999999999999</v>
      </c>
      <c r="J122" s="108">
        <v>72250</v>
      </c>
      <c r="K122" s="109">
        <v>1</v>
      </c>
      <c r="L122" s="109">
        <v>-0.191</v>
      </c>
    </row>
    <row r="123" spans="1:12" x14ac:dyDescent="0.3">
      <c r="A123" s="111"/>
      <c r="B123" s="104" t="s">
        <v>181</v>
      </c>
      <c r="C123" s="104" t="s">
        <v>54</v>
      </c>
      <c r="D123" s="108">
        <v>50224</v>
      </c>
      <c r="E123" s="109">
        <v>0.57199999999999995</v>
      </c>
      <c r="G123" s="108">
        <v>45206</v>
      </c>
      <c r="H123" s="109">
        <v>0.54300000000000004</v>
      </c>
      <c r="I123" s="109">
        <v>-0.1</v>
      </c>
      <c r="J123" s="108">
        <v>37697</v>
      </c>
      <c r="K123" s="109">
        <v>0.53700000000000003</v>
      </c>
      <c r="L123" s="109">
        <v>-0.16600000000000001</v>
      </c>
    </row>
    <row r="124" spans="1:12" x14ac:dyDescent="0.3">
      <c r="A124" s="101"/>
      <c r="C124" s="104" t="s">
        <v>55</v>
      </c>
      <c r="D124" s="108">
        <v>37580</v>
      </c>
      <c r="E124" s="109">
        <v>0.42799999999999999</v>
      </c>
      <c r="G124" s="108">
        <v>38100</v>
      </c>
      <c r="H124" s="109">
        <v>0.45700000000000002</v>
      </c>
      <c r="I124" s="109">
        <v>1.4E-2</v>
      </c>
      <c r="J124" s="108">
        <v>32554</v>
      </c>
      <c r="K124" s="109">
        <v>0.46300000000000002</v>
      </c>
      <c r="L124" s="109">
        <v>-0.14599999999999999</v>
      </c>
    </row>
    <row r="125" spans="1:12" x14ac:dyDescent="0.3">
      <c r="C125" s="104" t="s">
        <v>7</v>
      </c>
      <c r="D125" s="108">
        <v>87804</v>
      </c>
      <c r="E125" s="109">
        <v>1</v>
      </c>
      <c r="G125" s="108">
        <v>83306</v>
      </c>
      <c r="H125" s="109">
        <v>1</v>
      </c>
      <c r="I125" s="109">
        <v>-5.0999999999999997E-2</v>
      </c>
      <c r="J125" s="108">
        <v>70251</v>
      </c>
      <c r="K125" s="109">
        <v>1</v>
      </c>
      <c r="L125" s="109">
        <v>-0.157</v>
      </c>
    </row>
    <row r="126" spans="1:12" x14ac:dyDescent="0.3">
      <c r="B126" s="101" t="s">
        <v>7</v>
      </c>
      <c r="C126" s="104" t="s">
        <v>7</v>
      </c>
      <c r="D126" s="108">
        <v>464022</v>
      </c>
      <c r="E126" s="109">
        <v>1</v>
      </c>
      <c r="G126" s="108">
        <v>419363</v>
      </c>
      <c r="H126" s="109">
        <v>1</v>
      </c>
      <c r="I126" s="109">
        <v>-9.6000000000000002E-2</v>
      </c>
      <c r="J126" s="108">
        <v>366574</v>
      </c>
      <c r="K126" s="109">
        <v>1</v>
      </c>
      <c r="L126" s="109">
        <v>-0.126</v>
      </c>
    </row>
    <row r="127" spans="1:12" x14ac:dyDescent="0.3">
      <c r="A127" s="101" t="s">
        <v>6</v>
      </c>
      <c r="B127" s="104" t="s">
        <v>158</v>
      </c>
      <c r="C127" s="104" t="s">
        <v>54</v>
      </c>
      <c r="D127" s="108">
        <v>58472</v>
      </c>
      <c r="E127" s="109">
        <v>0.52900000000000003</v>
      </c>
      <c r="G127" s="108">
        <v>56581</v>
      </c>
      <c r="H127" s="109">
        <v>0.51500000000000001</v>
      </c>
      <c r="I127" s="109">
        <v>-3.2000000000000001E-2</v>
      </c>
      <c r="J127" s="108">
        <v>57583</v>
      </c>
      <c r="K127" s="109">
        <v>0.52100000000000002</v>
      </c>
      <c r="L127" s="109">
        <v>1.7999999999999999E-2</v>
      </c>
    </row>
    <row r="128" spans="1:12" x14ac:dyDescent="0.3">
      <c r="A128" s="101"/>
      <c r="C128" s="104" t="s">
        <v>55</v>
      </c>
      <c r="D128" s="108">
        <v>52122</v>
      </c>
      <c r="E128" s="109">
        <v>0.47099999999999997</v>
      </c>
      <c r="G128" s="108">
        <v>53212</v>
      </c>
      <c r="H128" s="109">
        <v>0.48499999999999999</v>
      </c>
      <c r="I128" s="109">
        <v>2.1000000000000001E-2</v>
      </c>
      <c r="J128" s="108">
        <v>53034</v>
      </c>
      <c r="K128" s="109">
        <v>0.47899999999999998</v>
      </c>
      <c r="L128" s="109">
        <v>-3.0000000000000001E-3</v>
      </c>
    </row>
    <row r="129" spans="1:12" x14ac:dyDescent="0.3">
      <c r="A129" s="101"/>
      <c r="C129" s="104" t="s">
        <v>7</v>
      </c>
      <c r="D129" s="108">
        <v>110594</v>
      </c>
      <c r="E129" s="109">
        <v>1</v>
      </c>
      <c r="G129" s="108">
        <v>109793</v>
      </c>
      <c r="H129" s="109">
        <v>1</v>
      </c>
      <c r="I129" s="109">
        <v>-7.0000000000000001E-3</v>
      </c>
      <c r="J129" s="108">
        <v>110617</v>
      </c>
      <c r="K129" s="109">
        <v>1</v>
      </c>
      <c r="L129" s="109">
        <v>8.0000000000000002E-3</v>
      </c>
    </row>
    <row r="130" spans="1:12" x14ac:dyDescent="0.3">
      <c r="A130" s="101"/>
      <c r="B130" s="104" t="s">
        <v>48</v>
      </c>
      <c r="C130" s="104" t="s">
        <v>54</v>
      </c>
      <c r="D130" s="108">
        <v>50350</v>
      </c>
      <c r="E130" s="109">
        <v>0.59</v>
      </c>
      <c r="G130" s="108">
        <v>48313</v>
      </c>
      <c r="H130" s="109">
        <v>0.59099999999999997</v>
      </c>
      <c r="I130" s="109">
        <v>-0.04</v>
      </c>
      <c r="J130" s="108">
        <v>41521</v>
      </c>
      <c r="K130" s="109">
        <v>0.56699999999999995</v>
      </c>
      <c r="L130" s="109">
        <v>-0.14099999999999999</v>
      </c>
    </row>
    <row r="131" spans="1:12" x14ac:dyDescent="0.3">
      <c r="A131" s="101"/>
      <c r="C131" s="104" t="s">
        <v>55</v>
      </c>
      <c r="D131" s="108">
        <v>34922</v>
      </c>
      <c r="E131" s="109">
        <v>0.41</v>
      </c>
      <c r="G131" s="108">
        <v>33447</v>
      </c>
      <c r="H131" s="109">
        <v>0.40899999999999997</v>
      </c>
      <c r="I131" s="109">
        <v>-4.2000000000000003E-2</v>
      </c>
      <c r="J131" s="108">
        <v>31644</v>
      </c>
      <c r="K131" s="109">
        <v>0.433</v>
      </c>
      <c r="L131" s="109">
        <v>-5.3999999999999999E-2</v>
      </c>
    </row>
    <row r="132" spans="1:12" x14ac:dyDescent="0.3">
      <c r="A132" s="101"/>
      <c r="C132" s="104" t="s">
        <v>7</v>
      </c>
      <c r="D132" s="108">
        <v>85272</v>
      </c>
      <c r="E132" s="109">
        <v>1</v>
      </c>
      <c r="G132" s="108">
        <v>81760</v>
      </c>
      <c r="H132" s="109">
        <v>1</v>
      </c>
      <c r="I132" s="109">
        <v>-4.1000000000000002E-2</v>
      </c>
      <c r="J132" s="108">
        <v>73165</v>
      </c>
      <c r="K132" s="109">
        <v>1</v>
      </c>
      <c r="L132" s="109">
        <v>-0.105</v>
      </c>
    </row>
    <row r="133" spans="1:12" x14ac:dyDescent="0.3">
      <c r="A133" s="101"/>
      <c r="B133" s="104" t="s">
        <v>180</v>
      </c>
      <c r="C133" s="104" t="s">
        <v>54</v>
      </c>
      <c r="D133" s="108">
        <v>101181</v>
      </c>
      <c r="E133" s="109">
        <v>0.73199999999999998</v>
      </c>
      <c r="G133" s="108">
        <v>96703</v>
      </c>
      <c r="H133" s="109">
        <v>0.73099999999999998</v>
      </c>
      <c r="I133" s="109">
        <v>-4.3999999999999997E-2</v>
      </c>
      <c r="J133" s="108">
        <v>85280</v>
      </c>
      <c r="K133" s="109">
        <v>0.71799999999999997</v>
      </c>
      <c r="L133" s="109">
        <v>-0.11799999999999999</v>
      </c>
    </row>
    <row r="134" spans="1:12" x14ac:dyDescent="0.3">
      <c r="A134" s="101"/>
      <c r="C134" s="104" t="s">
        <v>55</v>
      </c>
      <c r="D134" s="108">
        <v>36971</v>
      </c>
      <c r="E134" s="109">
        <v>0.26800000000000002</v>
      </c>
      <c r="G134" s="108">
        <v>35665</v>
      </c>
      <c r="H134" s="109">
        <v>0.26900000000000002</v>
      </c>
      <c r="I134" s="109">
        <v>-3.5000000000000003E-2</v>
      </c>
      <c r="J134" s="108">
        <v>33559</v>
      </c>
      <c r="K134" s="109">
        <v>0.28199999999999997</v>
      </c>
      <c r="L134" s="109">
        <v>-5.8999999999999997E-2</v>
      </c>
    </row>
    <row r="135" spans="1:12" x14ac:dyDescent="0.3">
      <c r="A135" s="101"/>
      <c r="C135" s="104" t="s">
        <v>7</v>
      </c>
      <c r="D135" s="108">
        <v>138152</v>
      </c>
      <c r="E135" s="109">
        <v>1</v>
      </c>
      <c r="G135" s="108">
        <v>132368</v>
      </c>
      <c r="H135" s="109">
        <v>1</v>
      </c>
      <c r="I135" s="109">
        <v>-4.2000000000000003E-2</v>
      </c>
      <c r="J135" s="108">
        <v>118839</v>
      </c>
      <c r="K135" s="109">
        <v>1</v>
      </c>
      <c r="L135" s="109">
        <v>-0.10199999999999999</v>
      </c>
    </row>
    <row r="136" spans="1:12" x14ac:dyDescent="0.3">
      <c r="A136" s="101"/>
      <c r="B136" s="104" t="s">
        <v>181</v>
      </c>
      <c r="C136" s="104" t="s">
        <v>54</v>
      </c>
      <c r="D136" s="108">
        <v>28159</v>
      </c>
      <c r="E136" s="109">
        <v>0.39</v>
      </c>
      <c r="G136" s="108">
        <v>26181</v>
      </c>
      <c r="H136" s="109">
        <v>0.36699999999999999</v>
      </c>
      <c r="I136" s="109">
        <v>-7.0000000000000007E-2</v>
      </c>
      <c r="J136" s="108">
        <v>23763</v>
      </c>
      <c r="K136" s="109">
        <v>0.35199999999999998</v>
      </c>
      <c r="L136" s="109">
        <v>-9.1999999999999998E-2</v>
      </c>
    </row>
    <row r="137" spans="1:12" x14ac:dyDescent="0.3">
      <c r="A137" s="101"/>
      <c r="C137" s="104" t="s">
        <v>55</v>
      </c>
      <c r="D137" s="108">
        <v>44018</v>
      </c>
      <c r="E137" s="109">
        <v>0.61</v>
      </c>
      <c r="G137" s="108">
        <v>45080</v>
      </c>
      <c r="H137" s="109">
        <v>0.63300000000000001</v>
      </c>
      <c r="I137" s="109">
        <v>2.4E-2</v>
      </c>
      <c r="J137" s="108">
        <v>43671</v>
      </c>
      <c r="K137" s="109">
        <v>0.64800000000000002</v>
      </c>
      <c r="L137" s="109">
        <v>-3.1E-2</v>
      </c>
    </row>
    <row r="138" spans="1:12" x14ac:dyDescent="0.3">
      <c r="A138" s="101"/>
      <c r="C138" s="104" t="s">
        <v>7</v>
      </c>
      <c r="D138" s="108">
        <v>72177</v>
      </c>
      <c r="E138" s="109">
        <v>1</v>
      </c>
      <c r="G138" s="108">
        <v>71261</v>
      </c>
      <c r="H138" s="109">
        <v>1</v>
      </c>
      <c r="I138" s="109">
        <v>-1.2999999999999999E-2</v>
      </c>
      <c r="J138" s="108">
        <v>67434</v>
      </c>
      <c r="K138" s="109">
        <v>1</v>
      </c>
      <c r="L138" s="109">
        <v>-5.3999999999999999E-2</v>
      </c>
    </row>
    <row r="139" spans="1:12" x14ac:dyDescent="0.3">
      <c r="A139" s="101"/>
      <c r="B139" s="104" t="s">
        <v>7</v>
      </c>
      <c r="C139" s="104" t="s">
        <v>7</v>
      </c>
      <c r="D139" s="108">
        <v>406195</v>
      </c>
      <c r="E139" s="109">
        <v>1</v>
      </c>
      <c r="G139" s="108">
        <v>395182</v>
      </c>
      <c r="H139" s="109">
        <v>1</v>
      </c>
      <c r="I139" s="109">
        <v>-2.7E-2</v>
      </c>
      <c r="J139" s="108">
        <v>370055</v>
      </c>
      <c r="K139" s="109">
        <v>1</v>
      </c>
      <c r="L139" s="109">
        <v>-6.4000000000000001E-2</v>
      </c>
    </row>
    <row r="140" spans="1:12" x14ac:dyDescent="0.3">
      <c r="A140" s="101" t="s">
        <v>18</v>
      </c>
      <c r="B140" s="104" t="s">
        <v>7</v>
      </c>
      <c r="C140" s="104" t="s">
        <v>7</v>
      </c>
      <c r="D140" s="108">
        <v>870217</v>
      </c>
      <c r="E140" s="109">
        <v>1</v>
      </c>
      <c r="G140" s="108">
        <v>814545</v>
      </c>
      <c r="H140" s="109">
        <v>1</v>
      </c>
      <c r="I140" s="109">
        <v>-6.4000000000000001E-2</v>
      </c>
      <c r="J140" s="108">
        <v>736629</v>
      </c>
      <c r="K140" s="109">
        <v>1</v>
      </c>
      <c r="L140" s="109">
        <v>-9.6000000000000002E-2</v>
      </c>
    </row>
    <row r="141" spans="1:12" x14ac:dyDescent="0.3">
      <c r="A141" s="101"/>
    </row>
    <row r="142" spans="1:12" x14ac:dyDescent="0.3">
      <c r="A142" s="112"/>
      <c r="B142" s="112"/>
    </row>
    <row r="143" spans="1:12" x14ac:dyDescent="0.3">
      <c r="A143" s="101"/>
      <c r="B143" s="101"/>
    </row>
    <row r="144" spans="1:12" x14ac:dyDescent="0.3">
      <c r="A144" s="101" t="s">
        <v>64</v>
      </c>
      <c r="B144" s="101" t="s">
        <v>200</v>
      </c>
      <c r="C144" s="104" t="s">
        <v>27</v>
      </c>
    </row>
    <row r="145" spans="1:12" x14ac:dyDescent="0.3">
      <c r="A145" s="101" t="s">
        <v>5</v>
      </c>
      <c r="B145" s="101" t="s">
        <v>158</v>
      </c>
      <c r="C145" s="104" t="s">
        <v>30</v>
      </c>
      <c r="D145" s="108">
        <v>2540</v>
      </c>
      <c r="E145" s="109">
        <v>1.7000000000000001E-2</v>
      </c>
      <c r="G145" s="108">
        <v>2503</v>
      </c>
      <c r="H145" s="109">
        <v>1.7999999999999999E-2</v>
      </c>
      <c r="I145" s="109">
        <v>-1.4999999999999999E-2</v>
      </c>
      <c r="J145" s="108">
        <v>2825</v>
      </c>
      <c r="K145" s="109">
        <v>0.02</v>
      </c>
      <c r="L145" s="109">
        <v>0.129</v>
      </c>
    </row>
    <row r="146" spans="1:12" x14ac:dyDescent="0.3">
      <c r="A146" s="101"/>
      <c r="B146" s="101"/>
      <c r="C146" s="104" t="s">
        <v>29</v>
      </c>
      <c r="D146" s="108">
        <v>85769</v>
      </c>
      <c r="E146" s="109">
        <v>0.56299999999999994</v>
      </c>
      <c r="G146" s="108">
        <v>77332</v>
      </c>
      <c r="H146" s="109">
        <v>0.55800000000000005</v>
      </c>
      <c r="I146" s="109">
        <v>-9.8000000000000004E-2</v>
      </c>
      <c r="J146" s="108">
        <v>82956</v>
      </c>
      <c r="K146" s="109">
        <v>0.58599999999999997</v>
      </c>
      <c r="L146" s="109">
        <v>7.2999999999999995E-2</v>
      </c>
    </row>
    <row r="147" spans="1:12" x14ac:dyDescent="0.3">
      <c r="A147" s="101"/>
      <c r="B147" s="101"/>
      <c r="C147" s="104" t="s">
        <v>28</v>
      </c>
      <c r="D147" s="108">
        <v>64086</v>
      </c>
      <c r="E147" s="109">
        <v>0.42099999999999999</v>
      </c>
      <c r="G147" s="108">
        <v>58839</v>
      </c>
      <c r="H147" s="109">
        <v>0.42399999999999999</v>
      </c>
      <c r="I147" s="109">
        <v>-8.2000000000000003E-2</v>
      </c>
      <c r="J147" s="108">
        <v>55856</v>
      </c>
      <c r="K147" s="109">
        <v>0.39400000000000002</v>
      </c>
      <c r="L147" s="109">
        <v>-5.0999999999999997E-2</v>
      </c>
    </row>
    <row r="148" spans="1:12" x14ac:dyDescent="0.3">
      <c r="A148" s="101"/>
      <c r="B148" s="101"/>
      <c r="C148" s="104" t="s">
        <v>7</v>
      </c>
      <c r="D148" s="108">
        <v>152395</v>
      </c>
      <c r="E148" s="109">
        <v>1</v>
      </c>
      <c r="G148" s="108">
        <v>138674</v>
      </c>
      <c r="H148" s="109">
        <v>1</v>
      </c>
      <c r="I148" s="109">
        <v>-0.09</v>
      </c>
      <c r="J148" s="108">
        <v>141637</v>
      </c>
      <c r="K148" s="109">
        <v>1</v>
      </c>
      <c r="L148" s="109">
        <v>2.1000000000000001E-2</v>
      </c>
    </row>
    <row r="149" spans="1:12" x14ac:dyDescent="0.3">
      <c r="A149" s="101"/>
      <c r="B149" s="101" t="s">
        <v>48</v>
      </c>
      <c r="C149" s="104" t="s">
        <v>30</v>
      </c>
      <c r="D149" s="108">
        <v>2256</v>
      </c>
      <c r="E149" s="109">
        <v>1.7999999999999999E-2</v>
      </c>
      <c r="G149" s="108">
        <v>2341</v>
      </c>
      <c r="H149" s="109">
        <v>2.1999999999999999E-2</v>
      </c>
      <c r="I149" s="109">
        <v>3.7999999999999999E-2</v>
      </c>
      <c r="J149" s="108">
        <v>1732</v>
      </c>
      <c r="K149" s="109">
        <v>2.1000000000000001E-2</v>
      </c>
      <c r="L149" s="109">
        <v>-0.26</v>
      </c>
    </row>
    <row r="150" spans="1:12" x14ac:dyDescent="0.3">
      <c r="A150" s="101"/>
      <c r="B150" s="101"/>
      <c r="C150" s="104" t="s">
        <v>29</v>
      </c>
      <c r="D150" s="108">
        <v>68601</v>
      </c>
      <c r="E150" s="109">
        <v>0.56000000000000005</v>
      </c>
      <c r="G150" s="108">
        <v>60755</v>
      </c>
      <c r="H150" s="109">
        <v>0.56200000000000006</v>
      </c>
      <c r="I150" s="109">
        <v>-0.114</v>
      </c>
      <c r="J150" s="108">
        <v>47239</v>
      </c>
      <c r="K150" s="109">
        <v>0.57299999999999995</v>
      </c>
      <c r="L150" s="109">
        <v>-0.222</v>
      </c>
    </row>
    <row r="151" spans="1:12" x14ac:dyDescent="0.3">
      <c r="A151" s="101"/>
      <c r="B151" s="101"/>
      <c r="C151" s="104" t="s">
        <v>28</v>
      </c>
      <c r="D151" s="108">
        <v>51713</v>
      </c>
      <c r="E151" s="109">
        <v>0.42199999999999999</v>
      </c>
      <c r="G151" s="108">
        <v>44984</v>
      </c>
      <c r="H151" s="109">
        <v>0.41599999999999998</v>
      </c>
      <c r="I151" s="109">
        <v>-0.13</v>
      </c>
      <c r="J151" s="108">
        <v>33465</v>
      </c>
      <c r="K151" s="109">
        <v>0.40600000000000003</v>
      </c>
      <c r="L151" s="109">
        <v>-0.25600000000000001</v>
      </c>
    </row>
    <row r="152" spans="1:12" x14ac:dyDescent="0.3">
      <c r="A152" s="101"/>
      <c r="B152" s="101"/>
      <c r="C152" s="104" t="s">
        <v>7</v>
      </c>
      <c r="D152" s="108">
        <v>122570</v>
      </c>
      <c r="E152" s="109">
        <v>1</v>
      </c>
      <c r="G152" s="108">
        <v>108080</v>
      </c>
      <c r="H152" s="109">
        <v>1</v>
      </c>
      <c r="I152" s="109">
        <v>-0.11799999999999999</v>
      </c>
      <c r="J152" s="108">
        <v>82436</v>
      </c>
      <c r="K152" s="109">
        <v>1</v>
      </c>
      <c r="L152" s="109">
        <v>-0.23699999999999999</v>
      </c>
    </row>
    <row r="153" spans="1:12" x14ac:dyDescent="0.3">
      <c r="A153" s="101"/>
      <c r="B153" s="101" t="s">
        <v>180</v>
      </c>
      <c r="C153" s="104" t="s">
        <v>30</v>
      </c>
      <c r="D153" s="108">
        <v>2821</v>
      </c>
      <c r="E153" s="109">
        <v>2.8000000000000001E-2</v>
      </c>
      <c r="G153" s="108">
        <v>2433</v>
      </c>
      <c r="H153" s="109">
        <v>2.7E-2</v>
      </c>
      <c r="I153" s="109">
        <v>-0.13800000000000001</v>
      </c>
      <c r="J153" s="108">
        <v>1698</v>
      </c>
      <c r="K153" s="109">
        <v>2.4E-2</v>
      </c>
      <c r="L153" s="109">
        <v>-0.30199999999999999</v>
      </c>
    </row>
    <row r="154" spans="1:12" x14ac:dyDescent="0.3">
      <c r="A154" s="101"/>
      <c r="B154" s="101"/>
      <c r="C154" s="104" t="s">
        <v>29</v>
      </c>
      <c r="D154" s="108">
        <v>57438</v>
      </c>
      <c r="E154" s="109">
        <v>0.56699999999999995</v>
      </c>
      <c r="G154" s="108">
        <v>50408</v>
      </c>
      <c r="H154" s="109">
        <v>0.56399999999999995</v>
      </c>
      <c r="I154" s="109">
        <v>-0.122</v>
      </c>
      <c r="J154" s="108">
        <v>42772</v>
      </c>
      <c r="K154" s="109">
        <v>0.59199999999999997</v>
      </c>
      <c r="L154" s="109">
        <v>-0.151</v>
      </c>
    </row>
    <row r="155" spans="1:12" x14ac:dyDescent="0.3">
      <c r="A155" s="101"/>
      <c r="B155" s="101"/>
      <c r="C155" s="104" t="s">
        <v>28</v>
      </c>
      <c r="D155" s="108">
        <v>40994</v>
      </c>
      <c r="E155" s="109">
        <v>0.40500000000000003</v>
      </c>
      <c r="G155" s="108">
        <v>36462</v>
      </c>
      <c r="H155" s="109">
        <v>0.40799999999999997</v>
      </c>
      <c r="I155" s="109">
        <v>-0.111</v>
      </c>
      <c r="J155" s="108">
        <v>27780</v>
      </c>
      <c r="K155" s="109">
        <v>0.38400000000000001</v>
      </c>
      <c r="L155" s="109">
        <v>-0.23799999999999999</v>
      </c>
    </row>
    <row r="156" spans="1:12" x14ac:dyDescent="0.3">
      <c r="A156" s="101"/>
      <c r="B156" s="101"/>
      <c r="C156" s="104" t="s">
        <v>7</v>
      </c>
      <c r="D156" s="108">
        <v>101253</v>
      </c>
      <c r="E156" s="109">
        <v>1</v>
      </c>
      <c r="G156" s="108">
        <v>89303</v>
      </c>
      <c r="H156" s="109">
        <v>1</v>
      </c>
      <c r="I156" s="109">
        <v>-0.11799999999999999</v>
      </c>
      <c r="J156" s="108">
        <v>72250</v>
      </c>
      <c r="K156" s="109">
        <v>1</v>
      </c>
      <c r="L156" s="109">
        <v>-0.191</v>
      </c>
    </row>
    <row r="157" spans="1:12" x14ac:dyDescent="0.3">
      <c r="A157" s="101"/>
      <c r="B157" s="101" t="s">
        <v>181</v>
      </c>
      <c r="C157" s="104" t="s">
        <v>30</v>
      </c>
      <c r="D157" s="108">
        <v>1585</v>
      </c>
      <c r="E157" s="109">
        <v>1.7999999999999999E-2</v>
      </c>
      <c r="G157" s="108">
        <v>1563</v>
      </c>
      <c r="H157" s="109">
        <v>1.9E-2</v>
      </c>
      <c r="I157" s="109">
        <v>-1.4E-2</v>
      </c>
      <c r="J157" s="108">
        <v>1364</v>
      </c>
      <c r="K157" s="109">
        <v>1.9E-2</v>
      </c>
      <c r="L157" s="109">
        <v>-0.127</v>
      </c>
    </row>
    <row r="158" spans="1:12" x14ac:dyDescent="0.3">
      <c r="A158" s="101"/>
      <c r="B158" s="101"/>
      <c r="C158" s="104" t="s">
        <v>29</v>
      </c>
      <c r="D158" s="108">
        <v>49243</v>
      </c>
      <c r="E158" s="109">
        <v>0.56100000000000005</v>
      </c>
      <c r="G158" s="108">
        <v>46766</v>
      </c>
      <c r="H158" s="109">
        <v>0.56100000000000005</v>
      </c>
      <c r="I158" s="109">
        <v>-0.05</v>
      </c>
      <c r="J158" s="108">
        <v>39252</v>
      </c>
      <c r="K158" s="109">
        <v>0.55900000000000005</v>
      </c>
      <c r="L158" s="109">
        <v>-0.161</v>
      </c>
    </row>
    <row r="159" spans="1:12" x14ac:dyDescent="0.3">
      <c r="A159" s="101"/>
      <c r="B159" s="101"/>
      <c r="C159" s="104" t="s">
        <v>28</v>
      </c>
      <c r="D159" s="108">
        <v>36976</v>
      </c>
      <c r="E159" s="109">
        <v>0.42099999999999999</v>
      </c>
      <c r="G159" s="108">
        <v>34977</v>
      </c>
      <c r="H159" s="109">
        <v>0.42</v>
      </c>
      <c r="I159" s="109">
        <v>-5.3999999999999999E-2</v>
      </c>
      <c r="J159" s="108">
        <v>29635</v>
      </c>
      <c r="K159" s="109">
        <v>0.42199999999999999</v>
      </c>
      <c r="L159" s="109">
        <v>-0.153</v>
      </c>
    </row>
    <row r="160" spans="1:12" x14ac:dyDescent="0.3">
      <c r="A160" s="101"/>
      <c r="B160" s="101"/>
      <c r="C160" s="104" t="s">
        <v>7</v>
      </c>
      <c r="D160" s="108">
        <v>87804</v>
      </c>
      <c r="E160" s="109">
        <v>1</v>
      </c>
      <c r="G160" s="108">
        <v>83306</v>
      </c>
      <c r="H160" s="109">
        <v>1</v>
      </c>
      <c r="I160" s="109">
        <v>-5.0999999999999997E-2</v>
      </c>
      <c r="J160" s="108">
        <v>70251</v>
      </c>
      <c r="K160" s="109">
        <v>1</v>
      </c>
      <c r="L160" s="109">
        <v>-0.157</v>
      </c>
    </row>
    <row r="161" spans="1:12" x14ac:dyDescent="0.3">
      <c r="A161" s="101"/>
      <c r="B161" s="101" t="s">
        <v>7</v>
      </c>
      <c r="C161" s="104" t="s">
        <v>7</v>
      </c>
      <c r="D161" s="108">
        <v>464022</v>
      </c>
      <c r="E161" s="109">
        <v>1</v>
      </c>
      <c r="G161" s="108">
        <v>419363</v>
      </c>
      <c r="H161" s="109">
        <v>1</v>
      </c>
      <c r="I161" s="109">
        <v>-9.6000000000000002E-2</v>
      </c>
      <c r="J161" s="108">
        <v>366574</v>
      </c>
      <c r="K161" s="109">
        <v>1</v>
      </c>
      <c r="L161" s="109">
        <v>-0.126</v>
      </c>
    </row>
    <row r="162" spans="1:12" x14ac:dyDescent="0.3">
      <c r="A162" s="101" t="s">
        <v>6</v>
      </c>
      <c r="B162" s="101" t="s">
        <v>158</v>
      </c>
      <c r="C162" s="104" t="s">
        <v>30</v>
      </c>
      <c r="D162" s="108">
        <v>1977</v>
      </c>
      <c r="E162" s="109">
        <v>1.7999999999999999E-2</v>
      </c>
      <c r="G162" s="108">
        <v>1968</v>
      </c>
      <c r="H162" s="109">
        <v>1.7999999999999999E-2</v>
      </c>
      <c r="I162" s="109">
        <v>-5.0000000000000001E-3</v>
      </c>
      <c r="J162" s="108">
        <v>2004</v>
      </c>
      <c r="K162" s="109">
        <v>1.7999999999999999E-2</v>
      </c>
      <c r="L162" s="109">
        <v>1.7999999999999999E-2</v>
      </c>
    </row>
    <row r="163" spans="1:12" x14ac:dyDescent="0.3">
      <c r="A163" s="101"/>
      <c r="B163" s="101"/>
      <c r="C163" s="104" t="s">
        <v>29</v>
      </c>
      <c r="D163" s="108">
        <v>66913</v>
      </c>
      <c r="E163" s="109">
        <v>0.60499999999999998</v>
      </c>
      <c r="G163" s="108">
        <v>67097</v>
      </c>
      <c r="H163" s="109">
        <v>0.61099999999999999</v>
      </c>
      <c r="I163" s="109">
        <v>3.0000000000000001E-3</v>
      </c>
      <c r="J163" s="108">
        <v>67733</v>
      </c>
      <c r="K163" s="109">
        <v>0.61199999999999999</v>
      </c>
      <c r="L163" s="109">
        <v>8.9999999999999993E-3</v>
      </c>
    </row>
    <row r="164" spans="1:12" x14ac:dyDescent="0.3">
      <c r="A164" s="101"/>
      <c r="B164" s="101"/>
      <c r="C164" s="104" t="s">
        <v>28</v>
      </c>
      <c r="D164" s="108">
        <v>41704</v>
      </c>
      <c r="E164" s="109">
        <v>0.377</v>
      </c>
      <c r="G164" s="108">
        <v>40728</v>
      </c>
      <c r="H164" s="109">
        <v>0.371</v>
      </c>
      <c r="I164" s="109">
        <v>-2.3E-2</v>
      </c>
      <c r="J164" s="108">
        <v>40880</v>
      </c>
      <c r="K164" s="109">
        <v>0.37</v>
      </c>
      <c r="L164" s="109">
        <v>4.0000000000000001E-3</v>
      </c>
    </row>
    <row r="165" spans="1:12" x14ac:dyDescent="0.3">
      <c r="A165" s="101"/>
      <c r="B165" s="101"/>
      <c r="C165" s="104" t="s">
        <v>7</v>
      </c>
      <c r="D165" s="108">
        <v>110594</v>
      </c>
      <c r="E165" s="109">
        <v>1</v>
      </c>
      <c r="G165" s="108">
        <v>109793</v>
      </c>
      <c r="H165" s="109">
        <v>1</v>
      </c>
      <c r="I165" s="109">
        <v>-7.0000000000000001E-3</v>
      </c>
      <c r="J165" s="108">
        <v>110617</v>
      </c>
      <c r="K165" s="109">
        <v>1</v>
      </c>
      <c r="L165" s="109">
        <v>8.0000000000000002E-3</v>
      </c>
    </row>
    <row r="166" spans="1:12" x14ac:dyDescent="0.3">
      <c r="A166" s="101"/>
      <c r="B166" s="101" t="s">
        <v>48</v>
      </c>
      <c r="C166" s="104" t="s">
        <v>30</v>
      </c>
      <c r="D166" s="108">
        <v>1537</v>
      </c>
      <c r="E166" s="109">
        <v>1.7999999999999999E-2</v>
      </c>
      <c r="G166" s="108">
        <v>1595</v>
      </c>
      <c r="H166" s="109">
        <v>0.02</v>
      </c>
      <c r="I166" s="109">
        <v>3.7999999999999999E-2</v>
      </c>
      <c r="J166" s="108">
        <v>1433</v>
      </c>
      <c r="K166" s="109">
        <v>0.02</v>
      </c>
      <c r="L166" s="109">
        <v>-0.10199999999999999</v>
      </c>
    </row>
    <row r="167" spans="1:12" x14ac:dyDescent="0.3">
      <c r="A167" s="113"/>
      <c r="B167" s="101"/>
      <c r="C167" s="104" t="s">
        <v>29</v>
      </c>
      <c r="D167" s="108">
        <v>46497</v>
      </c>
      <c r="E167" s="109">
        <v>0.54500000000000004</v>
      </c>
      <c r="G167" s="108">
        <v>45246</v>
      </c>
      <c r="H167" s="109">
        <v>0.55300000000000005</v>
      </c>
      <c r="I167" s="109">
        <v>-2.7E-2</v>
      </c>
      <c r="J167" s="108">
        <v>42927</v>
      </c>
      <c r="K167" s="109">
        <v>0.58699999999999997</v>
      </c>
      <c r="L167" s="109">
        <v>-5.0999999999999997E-2</v>
      </c>
    </row>
    <row r="168" spans="1:12" x14ac:dyDescent="0.3">
      <c r="A168" s="113"/>
      <c r="B168" s="101"/>
      <c r="C168" s="104" t="s">
        <v>28</v>
      </c>
      <c r="D168" s="108">
        <v>37238</v>
      </c>
      <c r="E168" s="109">
        <v>0.437</v>
      </c>
      <c r="G168" s="108">
        <v>34919</v>
      </c>
      <c r="H168" s="109">
        <v>0.42699999999999999</v>
      </c>
      <c r="I168" s="109">
        <v>-6.2E-2</v>
      </c>
      <c r="J168" s="108">
        <v>28805</v>
      </c>
      <c r="K168" s="109">
        <v>0.39400000000000002</v>
      </c>
      <c r="L168" s="109">
        <v>-0.17499999999999999</v>
      </c>
    </row>
    <row r="169" spans="1:12" x14ac:dyDescent="0.3">
      <c r="B169" s="101"/>
      <c r="C169" s="104" t="s">
        <v>7</v>
      </c>
      <c r="D169" s="108">
        <v>85272</v>
      </c>
      <c r="E169" s="109">
        <v>1</v>
      </c>
      <c r="G169" s="108">
        <v>81760</v>
      </c>
      <c r="H169" s="109">
        <v>1</v>
      </c>
      <c r="I169" s="109">
        <v>-4.1000000000000002E-2</v>
      </c>
      <c r="J169" s="108">
        <v>73165</v>
      </c>
      <c r="K169" s="109">
        <v>1</v>
      </c>
      <c r="L169" s="109">
        <v>-0.105</v>
      </c>
    </row>
    <row r="170" spans="1:12" x14ac:dyDescent="0.3">
      <c r="B170" s="101" t="s">
        <v>180</v>
      </c>
      <c r="C170" s="104" t="s">
        <v>30</v>
      </c>
      <c r="D170" s="108">
        <v>3284</v>
      </c>
      <c r="E170" s="109">
        <v>2.4E-2</v>
      </c>
      <c r="G170" s="108">
        <v>3231</v>
      </c>
      <c r="H170" s="109">
        <v>2.4E-2</v>
      </c>
      <c r="I170" s="109">
        <v>-1.6E-2</v>
      </c>
      <c r="J170" s="108">
        <v>2643</v>
      </c>
      <c r="K170" s="109">
        <v>2.1999999999999999E-2</v>
      </c>
      <c r="L170" s="109">
        <v>-0.182</v>
      </c>
    </row>
    <row r="171" spans="1:12" x14ac:dyDescent="0.3">
      <c r="B171" s="101"/>
      <c r="C171" s="104" t="s">
        <v>29</v>
      </c>
      <c r="D171" s="108">
        <v>76065</v>
      </c>
      <c r="E171" s="109">
        <v>0.55100000000000005</v>
      </c>
      <c r="G171" s="108">
        <v>74002</v>
      </c>
      <c r="H171" s="109">
        <v>0.55900000000000005</v>
      </c>
      <c r="I171" s="109">
        <v>-2.7E-2</v>
      </c>
      <c r="J171" s="108">
        <v>70671</v>
      </c>
      <c r="K171" s="109">
        <v>0.59499999999999997</v>
      </c>
      <c r="L171" s="109">
        <v>-4.4999999999999998E-2</v>
      </c>
    </row>
    <row r="172" spans="1:12" x14ac:dyDescent="0.3">
      <c r="B172" s="101"/>
      <c r="C172" s="104" t="s">
        <v>28</v>
      </c>
      <c r="D172" s="108">
        <v>58803</v>
      </c>
      <c r="E172" s="109">
        <v>0.42599999999999999</v>
      </c>
      <c r="G172" s="108">
        <v>55135</v>
      </c>
      <c r="H172" s="109">
        <v>0.41699999999999998</v>
      </c>
      <c r="I172" s="109">
        <v>-6.2E-2</v>
      </c>
      <c r="J172" s="108">
        <v>45525</v>
      </c>
      <c r="K172" s="109">
        <v>0.38300000000000001</v>
      </c>
      <c r="L172" s="109">
        <v>-0.17399999999999999</v>
      </c>
    </row>
    <row r="173" spans="1:12" x14ac:dyDescent="0.3">
      <c r="B173" s="101"/>
      <c r="C173" s="104" t="s">
        <v>7</v>
      </c>
      <c r="D173" s="108">
        <v>138152</v>
      </c>
      <c r="E173" s="109">
        <v>1</v>
      </c>
      <c r="G173" s="108">
        <v>132368</v>
      </c>
      <c r="H173" s="109">
        <v>1</v>
      </c>
      <c r="I173" s="109">
        <v>-4.2000000000000003E-2</v>
      </c>
      <c r="J173" s="108">
        <v>118839</v>
      </c>
      <c r="K173" s="109">
        <v>1</v>
      </c>
      <c r="L173" s="109">
        <v>-0.10199999999999999</v>
      </c>
    </row>
    <row r="174" spans="1:12" x14ac:dyDescent="0.3">
      <c r="B174" s="101" t="s">
        <v>181</v>
      </c>
      <c r="C174" s="104" t="s">
        <v>30</v>
      </c>
      <c r="D174" s="108">
        <v>1093</v>
      </c>
      <c r="E174" s="109">
        <v>1.4999999999999999E-2</v>
      </c>
      <c r="G174" s="108">
        <v>1022</v>
      </c>
      <c r="H174" s="109">
        <v>1.4E-2</v>
      </c>
      <c r="I174" s="109">
        <v>-6.5000000000000002E-2</v>
      </c>
      <c r="J174" s="104">
        <v>966</v>
      </c>
      <c r="K174" s="109">
        <v>1.4E-2</v>
      </c>
      <c r="L174" s="109">
        <v>-5.5E-2</v>
      </c>
    </row>
    <row r="175" spans="1:12" x14ac:dyDescent="0.3">
      <c r="B175" s="101"/>
      <c r="C175" s="104" t="s">
        <v>29</v>
      </c>
      <c r="D175" s="108">
        <v>41670</v>
      </c>
      <c r="E175" s="109">
        <v>0.57699999999999996</v>
      </c>
      <c r="G175" s="108">
        <v>41368</v>
      </c>
      <c r="H175" s="109">
        <v>0.58099999999999996</v>
      </c>
      <c r="I175" s="109">
        <v>-7.0000000000000001E-3</v>
      </c>
      <c r="J175" s="108">
        <v>39243</v>
      </c>
      <c r="K175" s="109">
        <v>0.58199999999999996</v>
      </c>
      <c r="L175" s="109">
        <v>-5.0999999999999997E-2</v>
      </c>
    </row>
    <row r="176" spans="1:12" x14ac:dyDescent="0.3">
      <c r="B176" s="101"/>
      <c r="C176" s="104" t="s">
        <v>28</v>
      </c>
      <c r="D176" s="108">
        <v>29414</v>
      </c>
      <c r="E176" s="109">
        <v>0.40799999999999997</v>
      </c>
      <c r="G176" s="108">
        <v>28871</v>
      </c>
      <c r="H176" s="109">
        <v>0.40500000000000003</v>
      </c>
      <c r="I176" s="109">
        <v>-1.7999999999999999E-2</v>
      </c>
      <c r="J176" s="108">
        <v>27225</v>
      </c>
      <c r="K176" s="109">
        <v>0.40400000000000003</v>
      </c>
      <c r="L176" s="109">
        <v>-5.7000000000000002E-2</v>
      </c>
    </row>
    <row r="177" spans="1:12" x14ac:dyDescent="0.3">
      <c r="B177" s="101"/>
      <c r="C177" s="104" t="s">
        <v>7</v>
      </c>
      <c r="D177" s="108">
        <v>72177</v>
      </c>
      <c r="E177" s="109">
        <v>1</v>
      </c>
      <c r="G177" s="108">
        <v>71261</v>
      </c>
      <c r="H177" s="109">
        <v>1</v>
      </c>
      <c r="I177" s="109">
        <v>-1.2999999999999999E-2</v>
      </c>
      <c r="J177" s="108">
        <v>67434</v>
      </c>
      <c r="K177" s="109">
        <v>1</v>
      </c>
      <c r="L177" s="109">
        <v>-5.3999999999999999E-2</v>
      </c>
    </row>
    <row r="178" spans="1:12" x14ac:dyDescent="0.3">
      <c r="B178" s="104" t="s">
        <v>7</v>
      </c>
      <c r="C178" s="104" t="s">
        <v>7</v>
      </c>
      <c r="D178" s="108">
        <v>406195</v>
      </c>
      <c r="E178" s="109">
        <v>1</v>
      </c>
      <c r="G178" s="108">
        <v>395182</v>
      </c>
      <c r="H178" s="109">
        <v>1</v>
      </c>
      <c r="I178" s="109">
        <v>-2.7E-2</v>
      </c>
      <c r="J178" s="108">
        <v>370055</v>
      </c>
      <c r="K178" s="109">
        <v>1</v>
      </c>
      <c r="L178" s="109">
        <v>-6.4000000000000001E-2</v>
      </c>
    </row>
    <row r="179" spans="1:12" x14ac:dyDescent="0.3">
      <c r="A179" s="104" t="s">
        <v>18</v>
      </c>
      <c r="B179" s="104" t="s">
        <v>7</v>
      </c>
      <c r="C179" s="104" t="s">
        <v>7</v>
      </c>
      <c r="D179" s="108">
        <v>870217</v>
      </c>
      <c r="E179" s="109">
        <v>1</v>
      </c>
      <c r="G179" s="108">
        <v>814545</v>
      </c>
      <c r="H179" s="109">
        <v>1</v>
      </c>
      <c r="I179" s="109">
        <v>-6.4000000000000001E-2</v>
      </c>
      <c r="J179" s="108">
        <v>736629</v>
      </c>
      <c r="K179" s="109">
        <v>1</v>
      </c>
      <c r="L179" s="109">
        <v>-9.6000000000000002E-2</v>
      </c>
    </row>
    <row r="181" spans="1:12" x14ac:dyDescent="0.3">
      <c r="A181" s="112" t="s">
        <v>179</v>
      </c>
    </row>
    <row r="184" spans="1:12" x14ac:dyDescent="0.3">
      <c r="A184" s="104" t="s">
        <v>64</v>
      </c>
      <c r="B184" s="104" t="s">
        <v>200</v>
      </c>
      <c r="C184" s="104" t="s">
        <v>85</v>
      </c>
    </row>
    <row r="185" spans="1:12" x14ac:dyDescent="0.3">
      <c r="A185" s="104" t="s">
        <v>5</v>
      </c>
      <c r="B185" s="104" t="s">
        <v>158</v>
      </c>
      <c r="C185" s="104" t="s">
        <v>32</v>
      </c>
      <c r="D185" s="108">
        <v>49742</v>
      </c>
      <c r="E185" s="109">
        <v>0.32600000000000001</v>
      </c>
      <c r="G185" s="108">
        <v>45941</v>
      </c>
      <c r="H185" s="109">
        <v>0.33100000000000002</v>
      </c>
      <c r="I185" s="109">
        <v>-7.5999999999999998E-2</v>
      </c>
      <c r="J185" s="108">
        <v>49825</v>
      </c>
      <c r="K185" s="109">
        <v>0.35199999999999998</v>
      </c>
      <c r="L185" s="109">
        <v>8.5000000000000006E-2</v>
      </c>
    </row>
    <row r="186" spans="1:12" x14ac:dyDescent="0.3">
      <c r="C186" s="104" t="s">
        <v>33</v>
      </c>
      <c r="D186" s="108">
        <v>57178</v>
      </c>
      <c r="E186" s="109">
        <v>0.375</v>
      </c>
      <c r="G186" s="108">
        <v>53470</v>
      </c>
      <c r="H186" s="109">
        <v>0.38600000000000001</v>
      </c>
      <c r="I186" s="109">
        <v>-6.5000000000000002E-2</v>
      </c>
      <c r="J186" s="108">
        <v>51631</v>
      </c>
      <c r="K186" s="109">
        <v>0.36499999999999999</v>
      </c>
      <c r="L186" s="109">
        <v>-3.4000000000000002E-2</v>
      </c>
    </row>
    <row r="187" spans="1:12" x14ac:dyDescent="0.3">
      <c r="C187" s="104" t="s">
        <v>34</v>
      </c>
      <c r="D187" s="108">
        <v>19868</v>
      </c>
      <c r="E187" s="109">
        <v>0.13</v>
      </c>
      <c r="G187" s="108">
        <v>18302</v>
      </c>
      <c r="H187" s="109">
        <v>0.13200000000000001</v>
      </c>
      <c r="I187" s="109">
        <v>-7.9000000000000001E-2</v>
      </c>
      <c r="J187" s="108">
        <v>18173</v>
      </c>
      <c r="K187" s="109">
        <v>0.128</v>
      </c>
      <c r="L187" s="109">
        <v>-7.0000000000000001E-3</v>
      </c>
    </row>
    <row r="188" spans="1:12" x14ac:dyDescent="0.3">
      <c r="C188" s="104" t="s">
        <v>73</v>
      </c>
      <c r="D188" s="108">
        <v>22498</v>
      </c>
      <c r="E188" s="109">
        <v>0.14799999999999999</v>
      </c>
      <c r="G188" s="108">
        <v>20939</v>
      </c>
      <c r="H188" s="109">
        <v>0.151</v>
      </c>
      <c r="I188" s="109">
        <v>-6.9000000000000006E-2</v>
      </c>
      <c r="J188" s="108">
        <v>21958</v>
      </c>
      <c r="K188" s="109">
        <v>0.155</v>
      </c>
      <c r="L188" s="109">
        <v>4.9000000000000002E-2</v>
      </c>
    </row>
    <row r="189" spans="1:12" x14ac:dyDescent="0.3">
      <c r="C189" s="104" t="s">
        <v>76</v>
      </c>
      <c r="D189" s="108">
        <v>3109</v>
      </c>
      <c r="E189" s="109">
        <v>0.02</v>
      </c>
      <c r="G189" s="104">
        <v>22</v>
      </c>
      <c r="H189" s="109">
        <v>0</v>
      </c>
      <c r="I189" s="109">
        <v>-0.99299999999999999</v>
      </c>
      <c r="J189" s="104">
        <v>50</v>
      </c>
      <c r="K189" s="109">
        <v>0</v>
      </c>
      <c r="L189" s="109">
        <v>1.2729999999999999</v>
      </c>
    </row>
    <row r="190" spans="1:12" x14ac:dyDescent="0.3">
      <c r="C190" s="104" t="s">
        <v>7</v>
      </c>
      <c r="D190" s="108">
        <v>152395</v>
      </c>
      <c r="E190" s="109">
        <v>1</v>
      </c>
      <c r="G190" s="108">
        <v>138674</v>
      </c>
      <c r="H190" s="109">
        <v>1</v>
      </c>
      <c r="I190" s="109">
        <v>-0.09</v>
      </c>
      <c r="J190" s="108">
        <v>141637</v>
      </c>
      <c r="K190" s="109">
        <v>1</v>
      </c>
      <c r="L190" s="109">
        <v>2.1000000000000001E-2</v>
      </c>
    </row>
    <row r="191" spans="1:12" x14ac:dyDescent="0.3">
      <c r="B191" s="104" t="s">
        <v>48</v>
      </c>
      <c r="C191" s="104" t="s">
        <v>32</v>
      </c>
      <c r="D191" s="108">
        <v>60214</v>
      </c>
      <c r="E191" s="109">
        <v>0.49099999999999999</v>
      </c>
      <c r="G191" s="108">
        <v>54826</v>
      </c>
      <c r="H191" s="109">
        <v>0.50700000000000001</v>
      </c>
      <c r="I191" s="109">
        <v>-8.8999999999999996E-2</v>
      </c>
      <c r="J191" s="108">
        <v>41940</v>
      </c>
      <c r="K191" s="109">
        <v>0.50900000000000001</v>
      </c>
      <c r="L191" s="109">
        <v>-0.23499999999999999</v>
      </c>
    </row>
    <row r="192" spans="1:12" x14ac:dyDescent="0.3">
      <c r="C192" s="104" t="s">
        <v>33</v>
      </c>
      <c r="D192" s="108">
        <v>35567</v>
      </c>
      <c r="E192" s="109">
        <v>0.28999999999999998</v>
      </c>
      <c r="G192" s="108">
        <v>32669</v>
      </c>
      <c r="H192" s="109">
        <v>0.30199999999999999</v>
      </c>
      <c r="I192" s="109">
        <v>-8.1000000000000003E-2</v>
      </c>
      <c r="J192" s="108">
        <v>23799</v>
      </c>
      <c r="K192" s="109">
        <v>0.28899999999999998</v>
      </c>
      <c r="L192" s="109">
        <v>-0.27200000000000002</v>
      </c>
    </row>
    <row r="193" spans="1:12" x14ac:dyDescent="0.3">
      <c r="B193" s="112"/>
      <c r="C193" s="104" t="s">
        <v>34</v>
      </c>
      <c r="D193" s="108">
        <v>9812</v>
      </c>
      <c r="E193" s="109">
        <v>0.08</v>
      </c>
      <c r="G193" s="108">
        <v>8980</v>
      </c>
      <c r="H193" s="109">
        <v>8.3000000000000004E-2</v>
      </c>
      <c r="I193" s="109">
        <v>-8.5000000000000006E-2</v>
      </c>
      <c r="J193" s="108">
        <v>7253</v>
      </c>
      <c r="K193" s="109">
        <v>8.7999999999999995E-2</v>
      </c>
      <c r="L193" s="109">
        <v>-0.192</v>
      </c>
    </row>
    <row r="194" spans="1:12" x14ac:dyDescent="0.3">
      <c r="A194" s="101"/>
      <c r="B194" s="101"/>
      <c r="C194" s="104" t="s">
        <v>73</v>
      </c>
      <c r="D194" s="108">
        <v>12129</v>
      </c>
      <c r="E194" s="109">
        <v>9.9000000000000005E-2</v>
      </c>
      <c r="G194" s="108">
        <v>11551</v>
      </c>
      <c r="H194" s="109">
        <v>0.107</v>
      </c>
      <c r="I194" s="109">
        <v>-4.8000000000000001E-2</v>
      </c>
      <c r="J194" s="108">
        <v>9418</v>
      </c>
      <c r="K194" s="109">
        <v>0.114</v>
      </c>
      <c r="L194" s="109">
        <v>-0.185</v>
      </c>
    </row>
    <row r="195" spans="1:12" x14ac:dyDescent="0.3">
      <c r="A195" s="101"/>
      <c r="B195" s="101"/>
      <c r="C195" s="104" t="s">
        <v>76</v>
      </c>
      <c r="D195" s="108">
        <v>4848</v>
      </c>
      <c r="E195" s="109">
        <v>0.04</v>
      </c>
      <c r="G195" s="104">
        <v>54</v>
      </c>
      <c r="H195" s="109">
        <v>0</v>
      </c>
      <c r="I195" s="109">
        <v>-0.98899999999999999</v>
      </c>
      <c r="J195" s="104">
        <v>26</v>
      </c>
      <c r="K195" s="109">
        <v>0</v>
      </c>
      <c r="L195" s="109">
        <v>-0.51900000000000002</v>
      </c>
    </row>
    <row r="196" spans="1:12" x14ac:dyDescent="0.3">
      <c r="A196" s="101"/>
      <c r="B196" s="101"/>
      <c r="C196" s="104" t="s">
        <v>7</v>
      </c>
      <c r="D196" s="108">
        <v>122570</v>
      </c>
      <c r="E196" s="109">
        <v>1</v>
      </c>
      <c r="G196" s="108">
        <v>108080</v>
      </c>
      <c r="H196" s="109">
        <v>1</v>
      </c>
      <c r="I196" s="109">
        <v>-0.11799999999999999</v>
      </c>
      <c r="J196" s="108">
        <v>82436</v>
      </c>
      <c r="K196" s="109">
        <v>1</v>
      </c>
      <c r="L196" s="109">
        <v>-0.23699999999999999</v>
      </c>
    </row>
    <row r="197" spans="1:12" x14ac:dyDescent="0.3">
      <c r="A197" s="101"/>
      <c r="B197" s="101" t="s">
        <v>180</v>
      </c>
      <c r="C197" s="104" t="s">
        <v>32</v>
      </c>
      <c r="D197" s="108">
        <v>35446</v>
      </c>
      <c r="E197" s="109">
        <v>0.35</v>
      </c>
      <c r="G197" s="108">
        <v>32841</v>
      </c>
      <c r="H197" s="109">
        <v>0.36799999999999999</v>
      </c>
      <c r="I197" s="109">
        <v>-7.2999999999999995E-2</v>
      </c>
      <c r="J197" s="108">
        <v>24986</v>
      </c>
      <c r="K197" s="109">
        <v>0.34599999999999997</v>
      </c>
      <c r="L197" s="109">
        <v>-0.23899999999999999</v>
      </c>
    </row>
    <row r="198" spans="1:12" x14ac:dyDescent="0.3">
      <c r="A198" s="101"/>
      <c r="B198" s="101"/>
      <c r="C198" s="104" t="s">
        <v>33</v>
      </c>
      <c r="D198" s="108">
        <v>26996</v>
      </c>
      <c r="E198" s="109">
        <v>0.26700000000000002</v>
      </c>
      <c r="G198" s="108">
        <v>23807</v>
      </c>
      <c r="H198" s="109">
        <v>0.26700000000000002</v>
      </c>
      <c r="I198" s="109">
        <v>-0.11799999999999999</v>
      </c>
      <c r="J198" s="108">
        <v>18913</v>
      </c>
      <c r="K198" s="109">
        <v>0.26200000000000001</v>
      </c>
      <c r="L198" s="109">
        <v>-0.20599999999999999</v>
      </c>
    </row>
    <row r="199" spans="1:12" x14ac:dyDescent="0.3">
      <c r="A199" s="101"/>
      <c r="B199" s="101"/>
      <c r="C199" s="104" t="s">
        <v>34</v>
      </c>
      <c r="D199" s="108">
        <v>15471</v>
      </c>
      <c r="E199" s="109">
        <v>0.153</v>
      </c>
      <c r="G199" s="108">
        <v>13313</v>
      </c>
      <c r="H199" s="109">
        <v>0.14899999999999999</v>
      </c>
      <c r="I199" s="109">
        <v>-0.13900000000000001</v>
      </c>
      <c r="J199" s="108">
        <v>11167</v>
      </c>
      <c r="K199" s="109">
        <v>0.155</v>
      </c>
      <c r="L199" s="109">
        <v>-0.161</v>
      </c>
    </row>
    <row r="200" spans="1:12" x14ac:dyDescent="0.3">
      <c r="A200" s="101"/>
      <c r="B200" s="101"/>
      <c r="C200" s="104" t="s">
        <v>73</v>
      </c>
      <c r="D200" s="108">
        <v>20628</v>
      </c>
      <c r="E200" s="109">
        <v>0.20399999999999999</v>
      </c>
      <c r="G200" s="108">
        <v>19321</v>
      </c>
      <c r="H200" s="109">
        <v>0.216</v>
      </c>
      <c r="I200" s="109">
        <v>-6.3E-2</v>
      </c>
      <c r="J200" s="108">
        <v>17172</v>
      </c>
      <c r="K200" s="109">
        <v>0.23799999999999999</v>
      </c>
      <c r="L200" s="109">
        <v>-0.111</v>
      </c>
    </row>
    <row r="201" spans="1:12" x14ac:dyDescent="0.3">
      <c r="A201" s="101"/>
      <c r="B201" s="101"/>
      <c r="C201" s="104" t="s">
        <v>76</v>
      </c>
      <c r="D201" s="108">
        <v>2712</v>
      </c>
      <c r="E201" s="109">
        <v>2.7E-2</v>
      </c>
      <c r="G201" s="104">
        <v>21</v>
      </c>
      <c r="H201" s="109">
        <v>0</v>
      </c>
      <c r="I201" s="109">
        <v>-0.99199999999999999</v>
      </c>
      <c r="J201" s="104">
        <v>12</v>
      </c>
      <c r="K201" s="109">
        <v>0</v>
      </c>
      <c r="L201" s="109">
        <v>-0.42899999999999999</v>
      </c>
    </row>
    <row r="202" spans="1:12" x14ac:dyDescent="0.3">
      <c r="A202" s="101"/>
      <c r="B202" s="101"/>
      <c r="C202" s="104" t="s">
        <v>7</v>
      </c>
      <c r="D202" s="108">
        <v>101253</v>
      </c>
      <c r="E202" s="109">
        <v>1</v>
      </c>
      <c r="G202" s="108">
        <v>89303</v>
      </c>
      <c r="H202" s="109">
        <v>1</v>
      </c>
      <c r="I202" s="109">
        <v>-0.11799999999999999</v>
      </c>
      <c r="J202" s="108">
        <v>72250</v>
      </c>
      <c r="K202" s="109">
        <v>1</v>
      </c>
      <c r="L202" s="109">
        <v>-0.191</v>
      </c>
    </row>
    <row r="203" spans="1:12" x14ac:dyDescent="0.3">
      <c r="A203" s="101"/>
      <c r="B203" s="101" t="s">
        <v>181</v>
      </c>
      <c r="C203" s="104" t="s">
        <v>32</v>
      </c>
      <c r="D203" s="108">
        <v>46308</v>
      </c>
      <c r="E203" s="109">
        <v>0.52700000000000002</v>
      </c>
      <c r="G203" s="108">
        <v>45007</v>
      </c>
      <c r="H203" s="109">
        <v>0.54</v>
      </c>
      <c r="I203" s="109">
        <v>-2.8000000000000001E-2</v>
      </c>
      <c r="J203" s="108">
        <v>38063</v>
      </c>
      <c r="K203" s="109">
        <v>0.54200000000000004</v>
      </c>
      <c r="L203" s="109">
        <v>-0.154</v>
      </c>
    </row>
    <row r="204" spans="1:12" x14ac:dyDescent="0.3">
      <c r="A204" s="101"/>
      <c r="B204" s="101"/>
      <c r="C204" s="104" t="s">
        <v>33</v>
      </c>
      <c r="D204" s="108">
        <v>23993</v>
      </c>
      <c r="E204" s="109">
        <v>0.27300000000000002</v>
      </c>
      <c r="G204" s="108">
        <v>23849</v>
      </c>
      <c r="H204" s="109">
        <v>0.28599999999999998</v>
      </c>
      <c r="I204" s="109">
        <v>-6.0000000000000001E-3</v>
      </c>
      <c r="J204" s="108">
        <v>19806</v>
      </c>
      <c r="K204" s="109">
        <v>0.28199999999999997</v>
      </c>
      <c r="L204" s="109">
        <v>-0.17</v>
      </c>
    </row>
    <row r="205" spans="1:12" x14ac:dyDescent="0.3">
      <c r="A205" s="101"/>
      <c r="B205" s="101"/>
      <c r="C205" s="104" t="s">
        <v>34</v>
      </c>
      <c r="D205" s="108">
        <v>6356</v>
      </c>
      <c r="E205" s="109">
        <v>7.1999999999999995E-2</v>
      </c>
      <c r="G205" s="108">
        <v>6159</v>
      </c>
      <c r="H205" s="109">
        <v>7.3999999999999996E-2</v>
      </c>
      <c r="I205" s="109">
        <v>-3.1E-2</v>
      </c>
      <c r="J205" s="108">
        <v>5246</v>
      </c>
      <c r="K205" s="109">
        <v>7.4999999999999997E-2</v>
      </c>
      <c r="L205" s="109">
        <v>-0.14799999999999999</v>
      </c>
    </row>
    <row r="206" spans="1:12" x14ac:dyDescent="0.3">
      <c r="A206" s="101"/>
      <c r="B206" s="101"/>
      <c r="C206" s="104" t="s">
        <v>73</v>
      </c>
      <c r="D206" s="108">
        <v>8380</v>
      </c>
      <c r="E206" s="109">
        <v>9.5000000000000001E-2</v>
      </c>
      <c r="G206" s="108">
        <v>8254</v>
      </c>
      <c r="H206" s="109">
        <v>9.9000000000000005E-2</v>
      </c>
      <c r="I206" s="109">
        <v>-1.4999999999999999E-2</v>
      </c>
      <c r="J206" s="108">
        <v>7095</v>
      </c>
      <c r="K206" s="109">
        <v>0.10100000000000001</v>
      </c>
      <c r="L206" s="109">
        <v>-0.14000000000000001</v>
      </c>
    </row>
    <row r="207" spans="1:12" x14ac:dyDescent="0.3">
      <c r="A207" s="101"/>
      <c r="B207" s="101"/>
      <c r="C207" s="104" t="s">
        <v>76</v>
      </c>
      <c r="D207" s="108">
        <v>2767</v>
      </c>
      <c r="E207" s="109">
        <v>3.2000000000000001E-2</v>
      </c>
      <c r="G207" s="104">
        <v>37</v>
      </c>
      <c r="H207" s="109">
        <v>0</v>
      </c>
      <c r="I207" s="109">
        <v>-0.98699999999999999</v>
      </c>
      <c r="J207" s="104">
        <v>41</v>
      </c>
      <c r="K207" s="109">
        <v>1E-3</v>
      </c>
      <c r="L207" s="109">
        <v>0.108</v>
      </c>
    </row>
    <row r="208" spans="1:12" x14ac:dyDescent="0.3">
      <c r="A208" s="101"/>
      <c r="B208" s="101"/>
      <c r="C208" s="104" t="s">
        <v>7</v>
      </c>
      <c r="D208" s="108">
        <v>87804</v>
      </c>
      <c r="E208" s="109">
        <v>1</v>
      </c>
      <c r="G208" s="108">
        <v>83306</v>
      </c>
      <c r="H208" s="109">
        <v>1</v>
      </c>
      <c r="I208" s="109">
        <v>-5.0999999999999997E-2</v>
      </c>
      <c r="J208" s="108">
        <v>70251</v>
      </c>
      <c r="K208" s="109">
        <v>1</v>
      </c>
      <c r="L208" s="109">
        <v>-0.157</v>
      </c>
    </row>
    <row r="209" spans="1:12" x14ac:dyDescent="0.3">
      <c r="A209" s="101"/>
      <c r="B209" s="101" t="s">
        <v>7</v>
      </c>
      <c r="C209" s="104" t="s">
        <v>7</v>
      </c>
      <c r="D209" s="108">
        <v>464022</v>
      </c>
      <c r="E209" s="109">
        <v>1</v>
      </c>
      <c r="G209" s="108">
        <v>419363</v>
      </c>
      <c r="H209" s="109">
        <v>1</v>
      </c>
      <c r="I209" s="109">
        <v>-9.6000000000000002E-2</v>
      </c>
      <c r="J209" s="108">
        <v>366574</v>
      </c>
      <c r="K209" s="109">
        <v>1</v>
      </c>
      <c r="L209" s="109">
        <v>-0.126</v>
      </c>
    </row>
    <row r="210" spans="1:12" x14ac:dyDescent="0.3">
      <c r="A210" s="101" t="s">
        <v>6</v>
      </c>
      <c r="B210" s="104" t="s">
        <v>158</v>
      </c>
      <c r="C210" s="104" t="s">
        <v>32</v>
      </c>
      <c r="D210" s="108">
        <v>7586</v>
      </c>
      <c r="E210" s="109">
        <v>6.9000000000000006E-2</v>
      </c>
      <c r="G210" s="108">
        <v>7155</v>
      </c>
      <c r="H210" s="109">
        <v>6.5000000000000002E-2</v>
      </c>
      <c r="I210" s="109">
        <v>-5.7000000000000002E-2</v>
      </c>
      <c r="J210" s="108">
        <v>7322</v>
      </c>
      <c r="K210" s="109">
        <v>6.6000000000000003E-2</v>
      </c>
      <c r="L210" s="109">
        <v>2.3E-2</v>
      </c>
    </row>
    <row r="211" spans="1:12" x14ac:dyDescent="0.3">
      <c r="A211" s="101"/>
      <c r="C211" s="104" t="s">
        <v>33</v>
      </c>
      <c r="D211" s="108">
        <v>29234</v>
      </c>
      <c r="E211" s="109">
        <v>0.26400000000000001</v>
      </c>
      <c r="G211" s="108">
        <v>29010</v>
      </c>
      <c r="H211" s="109">
        <v>0.26400000000000001</v>
      </c>
      <c r="I211" s="109">
        <v>-8.0000000000000002E-3</v>
      </c>
      <c r="J211" s="108">
        <v>28556</v>
      </c>
      <c r="K211" s="109">
        <v>0.25800000000000001</v>
      </c>
      <c r="L211" s="109">
        <v>-1.6E-2</v>
      </c>
    </row>
    <row r="212" spans="1:12" x14ac:dyDescent="0.3">
      <c r="A212" s="101"/>
      <c r="C212" s="104" t="s">
        <v>34</v>
      </c>
      <c r="D212" s="108">
        <v>26908</v>
      </c>
      <c r="E212" s="109">
        <v>0.24299999999999999</v>
      </c>
      <c r="G212" s="108">
        <v>26520</v>
      </c>
      <c r="H212" s="109">
        <v>0.24199999999999999</v>
      </c>
      <c r="I212" s="109">
        <v>-1.4E-2</v>
      </c>
      <c r="J212" s="108">
        <v>26087</v>
      </c>
      <c r="K212" s="109">
        <v>0.23599999999999999</v>
      </c>
      <c r="L212" s="109">
        <v>-1.6E-2</v>
      </c>
    </row>
    <row r="213" spans="1:12" x14ac:dyDescent="0.3">
      <c r="A213" s="101"/>
      <c r="C213" s="104" t="s">
        <v>73</v>
      </c>
      <c r="D213" s="108">
        <v>45754</v>
      </c>
      <c r="E213" s="109">
        <v>0.41399999999999998</v>
      </c>
      <c r="G213" s="108">
        <v>47053</v>
      </c>
      <c r="H213" s="109">
        <v>0.42899999999999999</v>
      </c>
      <c r="I213" s="109">
        <v>2.8000000000000001E-2</v>
      </c>
      <c r="J213" s="108">
        <v>48525</v>
      </c>
      <c r="K213" s="109">
        <v>0.439</v>
      </c>
      <c r="L213" s="109">
        <v>3.1E-2</v>
      </c>
    </row>
    <row r="214" spans="1:12" x14ac:dyDescent="0.3">
      <c r="A214" s="101"/>
      <c r="C214" s="104" t="s">
        <v>76</v>
      </c>
      <c r="D214" s="108">
        <v>1112</v>
      </c>
      <c r="E214" s="109">
        <v>0.01</v>
      </c>
      <c r="G214" s="104">
        <v>55</v>
      </c>
      <c r="H214" s="109">
        <v>1E-3</v>
      </c>
      <c r="I214" s="109">
        <v>-0.95099999999999996</v>
      </c>
      <c r="J214" s="104">
        <v>127</v>
      </c>
      <c r="K214" s="109">
        <v>1E-3</v>
      </c>
      <c r="L214" s="109">
        <v>1.3089999999999999</v>
      </c>
    </row>
    <row r="215" spans="1:12" x14ac:dyDescent="0.3">
      <c r="A215" s="101"/>
      <c r="C215" s="104" t="s">
        <v>7</v>
      </c>
      <c r="D215" s="108">
        <v>110594</v>
      </c>
      <c r="E215" s="109">
        <v>1</v>
      </c>
      <c r="G215" s="108">
        <v>109793</v>
      </c>
      <c r="H215" s="109">
        <v>1</v>
      </c>
      <c r="I215" s="109">
        <v>-7.0000000000000001E-3</v>
      </c>
      <c r="J215" s="108">
        <v>110617</v>
      </c>
      <c r="K215" s="109">
        <v>1</v>
      </c>
      <c r="L215" s="109">
        <v>8.0000000000000002E-3</v>
      </c>
    </row>
    <row r="216" spans="1:12" x14ac:dyDescent="0.3">
      <c r="A216" s="101"/>
      <c r="B216" s="104" t="s">
        <v>48</v>
      </c>
      <c r="C216" s="104" t="s">
        <v>32</v>
      </c>
      <c r="D216" s="108">
        <v>14925</v>
      </c>
      <c r="E216" s="109">
        <v>0.17499999999999999</v>
      </c>
      <c r="G216" s="108">
        <v>14249</v>
      </c>
      <c r="H216" s="109">
        <v>0.17399999999999999</v>
      </c>
      <c r="I216" s="109">
        <v>-4.4999999999999998E-2</v>
      </c>
      <c r="J216" s="108">
        <v>10551</v>
      </c>
      <c r="K216" s="109">
        <v>0.14399999999999999</v>
      </c>
      <c r="L216" s="109">
        <v>-0.26</v>
      </c>
    </row>
    <row r="217" spans="1:12" x14ac:dyDescent="0.3">
      <c r="A217" s="101"/>
      <c r="C217" s="104" t="s">
        <v>33</v>
      </c>
      <c r="D217" s="108">
        <v>24083</v>
      </c>
      <c r="E217" s="109">
        <v>0.28199999999999997</v>
      </c>
      <c r="G217" s="108">
        <v>23658</v>
      </c>
      <c r="H217" s="109">
        <v>0.28899999999999998</v>
      </c>
      <c r="I217" s="109">
        <v>-1.7999999999999999E-2</v>
      </c>
      <c r="J217" s="108">
        <v>19502</v>
      </c>
      <c r="K217" s="109">
        <v>0.26700000000000002</v>
      </c>
      <c r="L217" s="109">
        <v>-0.17599999999999999</v>
      </c>
    </row>
    <row r="218" spans="1:12" x14ac:dyDescent="0.3">
      <c r="A218" s="101"/>
      <c r="B218" s="112"/>
      <c r="C218" s="104" t="s">
        <v>34</v>
      </c>
      <c r="D218" s="108">
        <v>17652</v>
      </c>
      <c r="E218" s="109">
        <v>0.20699999999999999</v>
      </c>
      <c r="G218" s="108">
        <v>16646</v>
      </c>
      <c r="H218" s="109">
        <v>0.20399999999999999</v>
      </c>
      <c r="I218" s="109">
        <v>-5.7000000000000002E-2</v>
      </c>
      <c r="J218" s="108">
        <v>15875</v>
      </c>
      <c r="K218" s="109">
        <v>0.217</v>
      </c>
      <c r="L218" s="109">
        <v>-4.5999999999999999E-2</v>
      </c>
    </row>
    <row r="219" spans="1:12" x14ac:dyDescent="0.3">
      <c r="A219" s="101"/>
      <c r="B219" s="101"/>
      <c r="C219" s="104" t="s">
        <v>73</v>
      </c>
      <c r="D219" s="108">
        <v>27542</v>
      </c>
      <c r="E219" s="109">
        <v>0.32300000000000001</v>
      </c>
      <c r="G219" s="108">
        <v>27176</v>
      </c>
      <c r="H219" s="109">
        <v>0.33200000000000002</v>
      </c>
      <c r="I219" s="109">
        <v>-1.2999999999999999E-2</v>
      </c>
      <c r="J219" s="108">
        <v>27222</v>
      </c>
      <c r="K219" s="109">
        <v>0.372</v>
      </c>
      <c r="L219" s="109">
        <v>2E-3</v>
      </c>
    </row>
    <row r="220" spans="1:12" x14ac:dyDescent="0.3">
      <c r="A220" s="101"/>
      <c r="B220" s="101"/>
      <c r="C220" s="104" t="s">
        <v>76</v>
      </c>
      <c r="D220" s="108">
        <v>1070</v>
      </c>
      <c r="E220" s="109">
        <v>1.2999999999999999E-2</v>
      </c>
      <c r="G220" s="104">
        <v>31</v>
      </c>
      <c r="H220" s="109">
        <v>0</v>
      </c>
      <c r="I220" s="109">
        <v>-0.97099999999999997</v>
      </c>
      <c r="J220" s="104">
        <v>15</v>
      </c>
      <c r="K220" s="109">
        <v>0</v>
      </c>
      <c r="L220" s="109">
        <v>-0.51600000000000001</v>
      </c>
    </row>
    <row r="221" spans="1:12" x14ac:dyDescent="0.3">
      <c r="A221" s="101"/>
      <c r="B221" s="101"/>
      <c r="C221" s="104" t="s">
        <v>7</v>
      </c>
      <c r="D221" s="108">
        <v>85272</v>
      </c>
      <c r="E221" s="109">
        <v>1</v>
      </c>
      <c r="G221" s="108">
        <v>81760</v>
      </c>
      <c r="H221" s="109">
        <v>1</v>
      </c>
      <c r="I221" s="109">
        <v>-4.1000000000000002E-2</v>
      </c>
      <c r="J221" s="108">
        <v>73165</v>
      </c>
      <c r="K221" s="109">
        <v>1</v>
      </c>
      <c r="L221" s="109">
        <v>-0.105</v>
      </c>
    </row>
    <row r="222" spans="1:12" x14ac:dyDescent="0.3">
      <c r="A222" s="101"/>
      <c r="B222" s="101" t="s">
        <v>180</v>
      </c>
      <c r="C222" s="104" t="s">
        <v>32</v>
      </c>
      <c r="D222" s="108">
        <v>11855</v>
      </c>
      <c r="E222" s="109">
        <v>8.5999999999999993E-2</v>
      </c>
      <c r="G222" s="108">
        <v>10932</v>
      </c>
      <c r="H222" s="109">
        <v>8.3000000000000004E-2</v>
      </c>
      <c r="I222" s="109">
        <v>-7.8E-2</v>
      </c>
      <c r="J222" s="108">
        <v>8234</v>
      </c>
      <c r="K222" s="109">
        <v>6.9000000000000006E-2</v>
      </c>
      <c r="L222" s="109">
        <v>-0.247</v>
      </c>
    </row>
    <row r="223" spans="1:12" x14ac:dyDescent="0.3">
      <c r="A223" s="101"/>
      <c r="B223" s="101"/>
      <c r="C223" s="104" t="s">
        <v>33</v>
      </c>
      <c r="D223" s="108">
        <v>33516</v>
      </c>
      <c r="E223" s="109">
        <v>0.24299999999999999</v>
      </c>
      <c r="G223" s="108">
        <v>31622</v>
      </c>
      <c r="H223" s="109">
        <v>0.23899999999999999</v>
      </c>
      <c r="I223" s="109">
        <v>-5.7000000000000002E-2</v>
      </c>
      <c r="J223" s="108">
        <v>26178</v>
      </c>
      <c r="K223" s="109">
        <v>0.22</v>
      </c>
      <c r="L223" s="109">
        <v>-0.17199999999999999</v>
      </c>
    </row>
    <row r="224" spans="1:12" x14ac:dyDescent="0.3">
      <c r="A224" s="101"/>
      <c r="B224" s="101"/>
      <c r="C224" s="104" t="s">
        <v>34</v>
      </c>
      <c r="D224" s="108">
        <v>34503</v>
      </c>
      <c r="E224" s="109">
        <v>0.25</v>
      </c>
      <c r="G224" s="108">
        <v>33586</v>
      </c>
      <c r="H224" s="109">
        <v>0.254</v>
      </c>
      <c r="I224" s="109">
        <v>-2.7E-2</v>
      </c>
      <c r="J224" s="108">
        <v>30042</v>
      </c>
      <c r="K224" s="109">
        <v>0.253</v>
      </c>
      <c r="L224" s="109">
        <v>-0.106</v>
      </c>
    </row>
    <row r="225" spans="1:12" x14ac:dyDescent="0.3">
      <c r="B225" s="101"/>
      <c r="C225" s="104" t="s">
        <v>73</v>
      </c>
      <c r="D225" s="108">
        <v>57208</v>
      </c>
      <c r="E225" s="109">
        <v>0.41399999999999998</v>
      </c>
      <c r="G225" s="108">
        <v>56182</v>
      </c>
      <c r="H225" s="109">
        <v>0.42399999999999999</v>
      </c>
      <c r="I225" s="109">
        <v>-1.7999999999999999E-2</v>
      </c>
      <c r="J225" s="108">
        <v>54348</v>
      </c>
      <c r="K225" s="109">
        <v>0.45700000000000002</v>
      </c>
      <c r="L225" s="109">
        <v>-3.3000000000000002E-2</v>
      </c>
    </row>
    <row r="226" spans="1:12" x14ac:dyDescent="0.3">
      <c r="A226" s="112"/>
      <c r="B226" s="101"/>
      <c r="C226" s="104" t="s">
        <v>76</v>
      </c>
      <c r="D226" s="108">
        <v>1070</v>
      </c>
      <c r="E226" s="109">
        <v>8.0000000000000002E-3</v>
      </c>
      <c r="G226" s="104">
        <v>46</v>
      </c>
      <c r="H226" s="109">
        <v>0</v>
      </c>
      <c r="I226" s="109">
        <v>-0.95699999999999996</v>
      </c>
      <c r="J226" s="104">
        <v>37</v>
      </c>
      <c r="K226" s="109">
        <v>0</v>
      </c>
      <c r="L226" s="109">
        <v>-0.19600000000000001</v>
      </c>
    </row>
    <row r="227" spans="1:12" x14ac:dyDescent="0.3">
      <c r="A227" s="101"/>
      <c r="B227" s="101"/>
      <c r="C227" s="104" t="s">
        <v>7</v>
      </c>
      <c r="D227" s="108">
        <v>138152</v>
      </c>
      <c r="E227" s="109">
        <v>1</v>
      </c>
      <c r="G227" s="108">
        <v>132368</v>
      </c>
      <c r="H227" s="109">
        <v>1</v>
      </c>
      <c r="I227" s="109">
        <v>-4.2000000000000003E-2</v>
      </c>
      <c r="J227" s="108">
        <v>118839</v>
      </c>
      <c r="K227" s="109">
        <v>1</v>
      </c>
      <c r="L227" s="109">
        <v>-0.10199999999999999</v>
      </c>
    </row>
    <row r="228" spans="1:12" x14ac:dyDescent="0.3">
      <c r="A228" s="101"/>
      <c r="B228" s="101" t="s">
        <v>181</v>
      </c>
      <c r="C228" s="104" t="s">
        <v>32</v>
      </c>
      <c r="D228" s="108">
        <v>7541</v>
      </c>
      <c r="E228" s="109">
        <v>0.104</v>
      </c>
      <c r="G228" s="108">
        <v>7314</v>
      </c>
      <c r="H228" s="109">
        <v>0.10299999999999999</v>
      </c>
      <c r="I228" s="109">
        <v>-0.03</v>
      </c>
      <c r="J228" s="108">
        <v>6870</v>
      </c>
      <c r="K228" s="109">
        <v>0.10199999999999999</v>
      </c>
      <c r="L228" s="109">
        <v>-6.0999999999999999E-2</v>
      </c>
    </row>
    <row r="229" spans="1:12" x14ac:dyDescent="0.3">
      <c r="A229" s="101"/>
      <c r="B229" s="101"/>
      <c r="C229" s="104" t="s">
        <v>33</v>
      </c>
      <c r="D229" s="108">
        <v>17321</v>
      </c>
      <c r="E229" s="109">
        <v>0.24</v>
      </c>
      <c r="G229" s="108">
        <v>17052</v>
      </c>
      <c r="H229" s="109">
        <v>0.23899999999999999</v>
      </c>
      <c r="I229" s="109">
        <v>-1.6E-2</v>
      </c>
      <c r="J229" s="108">
        <v>15489</v>
      </c>
      <c r="K229" s="109">
        <v>0.23</v>
      </c>
      <c r="L229" s="109">
        <v>-9.1999999999999998E-2</v>
      </c>
    </row>
    <row r="230" spans="1:12" x14ac:dyDescent="0.3">
      <c r="A230" s="101"/>
      <c r="B230" s="101"/>
      <c r="C230" s="104" t="s">
        <v>34</v>
      </c>
      <c r="D230" s="108">
        <v>15308</v>
      </c>
      <c r="E230" s="109">
        <v>0.21199999999999999</v>
      </c>
      <c r="G230" s="108">
        <v>15077</v>
      </c>
      <c r="H230" s="109">
        <v>0.21199999999999999</v>
      </c>
      <c r="I230" s="109">
        <v>-1.4999999999999999E-2</v>
      </c>
      <c r="J230" s="108">
        <v>14062</v>
      </c>
      <c r="K230" s="109">
        <v>0.20899999999999999</v>
      </c>
      <c r="L230" s="109">
        <v>-6.7000000000000004E-2</v>
      </c>
    </row>
    <row r="231" spans="1:12" x14ac:dyDescent="0.3">
      <c r="A231" s="101"/>
      <c r="B231" s="101"/>
      <c r="C231" s="104" t="s">
        <v>73</v>
      </c>
      <c r="D231" s="108">
        <v>31171</v>
      </c>
      <c r="E231" s="109">
        <v>0.432</v>
      </c>
      <c r="G231" s="108">
        <v>31793</v>
      </c>
      <c r="H231" s="109">
        <v>0.44600000000000001</v>
      </c>
      <c r="I231" s="109">
        <v>0.02</v>
      </c>
      <c r="J231" s="108">
        <v>30954</v>
      </c>
      <c r="K231" s="109">
        <v>0.45900000000000002</v>
      </c>
      <c r="L231" s="109">
        <v>-2.5999999999999999E-2</v>
      </c>
    </row>
    <row r="232" spans="1:12" x14ac:dyDescent="0.3">
      <c r="A232" s="101"/>
      <c r="B232" s="101"/>
      <c r="C232" s="104" t="s">
        <v>76</v>
      </c>
      <c r="D232" s="104">
        <v>836</v>
      </c>
      <c r="E232" s="109">
        <v>1.2E-2</v>
      </c>
      <c r="G232" s="104">
        <v>25</v>
      </c>
      <c r="H232" s="109">
        <v>0</v>
      </c>
      <c r="I232" s="109">
        <v>-0.97</v>
      </c>
      <c r="J232" s="104">
        <v>59</v>
      </c>
      <c r="K232" s="109">
        <v>1E-3</v>
      </c>
      <c r="L232" s="109">
        <v>1.36</v>
      </c>
    </row>
    <row r="233" spans="1:12" x14ac:dyDescent="0.3">
      <c r="A233" s="101"/>
      <c r="B233" s="101"/>
      <c r="C233" s="104" t="s">
        <v>7</v>
      </c>
      <c r="D233" s="108">
        <v>72177</v>
      </c>
      <c r="E233" s="109">
        <v>1</v>
      </c>
      <c r="G233" s="108">
        <v>71261</v>
      </c>
      <c r="H233" s="109">
        <v>1</v>
      </c>
      <c r="I233" s="109">
        <v>-1.2999999999999999E-2</v>
      </c>
      <c r="J233" s="108">
        <v>67434</v>
      </c>
      <c r="K233" s="109">
        <v>1</v>
      </c>
      <c r="L233" s="109">
        <v>-5.3999999999999999E-2</v>
      </c>
    </row>
    <row r="234" spans="1:12" x14ac:dyDescent="0.3">
      <c r="A234" s="101"/>
      <c r="B234" s="101" t="s">
        <v>7</v>
      </c>
      <c r="C234" s="104" t="s">
        <v>7</v>
      </c>
      <c r="D234" s="108">
        <v>406195</v>
      </c>
      <c r="E234" s="109">
        <v>1</v>
      </c>
      <c r="G234" s="108">
        <v>395182</v>
      </c>
      <c r="H234" s="109">
        <v>1</v>
      </c>
      <c r="I234" s="109">
        <v>-2.7E-2</v>
      </c>
      <c r="J234" s="108">
        <v>370055</v>
      </c>
      <c r="K234" s="109">
        <v>1</v>
      </c>
      <c r="L234" s="109">
        <v>-6.4000000000000001E-2</v>
      </c>
    </row>
    <row r="235" spans="1:12" x14ac:dyDescent="0.3">
      <c r="A235" s="101" t="s">
        <v>18</v>
      </c>
      <c r="B235" s="101" t="s">
        <v>7</v>
      </c>
      <c r="C235" s="104" t="s">
        <v>7</v>
      </c>
      <c r="D235" s="108">
        <v>870217</v>
      </c>
      <c r="E235" s="109">
        <v>1</v>
      </c>
      <c r="G235" s="108">
        <v>814545</v>
      </c>
      <c r="H235" s="109">
        <v>1</v>
      </c>
      <c r="I235" s="109">
        <v>-6.4000000000000001E-2</v>
      </c>
      <c r="J235" s="108">
        <v>736629</v>
      </c>
      <c r="K235" s="109">
        <v>1</v>
      </c>
      <c r="L235" s="109">
        <v>-9.6000000000000002E-2</v>
      </c>
    </row>
    <row r="236" spans="1:12" x14ac:dyDescent="0.3">
      <c r="A236" s="101"/>
      <c r="B236" s="101"/>
    </row>
    <row r="237" spans="1:12" x14ac:dyDescent="0.3">
      <c r="A237" s="101"/>
      <c r="B237" s="101"/>
    </row>
    <row r="238" spans="1:12" x14ac:dyDescent="0.3">
      <c r="A238" s="101"/>
      <c r="B238" s="101"/>
    </row>
    <row r="239" spans="1:12" x14ac:dyDescent="0.3">
      <c r="A239" s="101"/>
      <c r="B239" s="101"/>
    </row>
    <row r="240" spans="1:12" x14ac:dyDescent="0.3">
      <c r="A240" s="101" t="s">
        <v>64</v>
      </c>
      <c r="B240" s="101" t="s">
        <v>200</v>
      </c>
      <c r="C240" s="104" t="s">
        <v>83</v>
      </c>
    </row>
    <row r="241" spans="1:12" x14ac:dyDescent="0.3">
      <c r="A241" s="101" t="s">
        <v>5</v>
      </c>
      <c r="B241" s="101" t="s">
        <v>158</v>
      </c>
      <c r="C241" s="104" t="s">
        <v>38</v>
      </c>
      <c r="D241" s="108">
        <v>71560</v>
      </c>
      <c r="E241" s="109">
        <v>0.47</v>
      </c>
      <c r="G241" s="108">
        <v>62654</v>
      </c>
      <c r="H241" s="109">
        <v>0.45200000000000001</v>
      </c>
      <c r="I241" s="109">
        <v>-0.124</v>
      </c>
      <c r="J241" s="108">
        <v>63054</v>
      </c>
      <c r="K241" s="109">
        <v>0.44500000000000001</v>
      </c>
      <c r="L241" s="109">
        <v>6.0000000000000001E-3</v>
      </c>
    </row>
    <row r="242" spans="1:12" x14ac:dyDescent="0.3">
      <c r="A242" s="101"/>
      <c r="B242" s="101"/>
      <c r="C242" s="104" t="s">
        <v>39</v>
      </c>
      <c r="D242" s="108">
        <v>9668</v>
      </c>
      <c r="E242" s="109">
        <v>6.3E-2</v>
      </c>
      <c r="G242" s="108">
        <v>9635</v>
      </c>
      <c r="H242" s="109">
        <v>6.9000000000000006E-2</v>
      </c>
      <c r="I242" s="109">
        <v>-3.0000000000000001E-3</v>
      </c>
      <c r="J242" s="108">
        <v>10162</v>
      </c>
      <c r="K242" s="109">
        <v>7.1999999999999995E-2</v>
      </c>
      <c r="L242" s="109">
        <v>5.5E-2</v>
      </c>
    </row>
    <row r="243" spans="1:12" x14ac:dyDescent="0.3">
      <c r="A243" s="101"/>
      <c r="B243" s="101"/>
      <c r="C243" s="104" t="s">
        <v>40</v>
      </c>
      <c r="D243" s="108">
        <v>15882</v>
      </c>
      <c r="E243" s="109">
        <v>0.104</v>
      </c>
      <c r="G243" s="108">
        <v>14180</v>
      </c>
      <c r="H243" s="109">
        <v>0.10199999999999999</v>
      </c>
      <c r="I243" s="109">
        <v>-0.107</v>
      </c>
      <c r="J243" s="108">
        <v>13897</v>
      </c>
      <c r="K243" s="109">
        <v>9.8000000000000004E-2</v>
      </c>
      <c r="L243" s="109">
        <v>-0.02</v>
      </c>
    </row>
    <row r="244" spans="1:12" x14ac:dyDescent="0.3">
      <c r="A244" s="101"/>
      <c r="B244" s="101"/>
      <c r="C244" s="104" t="s">
        <v>41</v>
      </c>
      <c r="D244" s="108">
        <v>28004</v>
      </c>
      <c r="E244" s="109">
        <v>0.184</v>
      </c>
      <c r="G244" s="108">
        <v>26898</v>
      </c>
      <c r="H244" s="109">
        <v>0.19400000000000001</v>
      </c>
      <c r="I244" s="109">
        <v>-3.9E-2</v>
      </c>
      <c r="J244" s="108">
        <v>27161</v>
      </c>
      <c r="K244" s="109">
        <v>0.192</v>
      </c>
      <c r="L244" s="109">
        <v>0.01</v>
      </c>
    </row>
    <row r="245" spans="1:12" x14ac:dyDescent="0.3">
      <c r="A245" s="101"/>
      <c r="B245" s="101"/>
      <c r="C245" s="104" t="s">
        <v>42</v>
      </c>
      <c r="D245" s="108">
        <v>1262</v>
      </c>
      <c r="E245" s="109">
        <v>8.0000000000000002E-3</v>
      </c>
      <c r="G245" s="108">
        <v>1108</v>
      </c>
      <c r="H245" s="109">
        <v>8.0000000000000002E-3</v>
      </c>
      <c r="I245" s="109">
        <v>-0.122</v>
      </c>
      <c r="J245" s="108">
        <v>1115</v>
      </c>
      <c r="K245" s="109">
        <v>8.0000000000000002E-3</v>
      </c>
      <c r="L245" s="109">
        <v>6.0000000000000001E-3</v>
      </c>
    </row>
    <row r="246" spans="1:12" x14ac:dyDescent="0.3">
      <c r="A246" s="101"/>
      <c r="B246" s="101"/>
      <c r="C246" s="104" t="s">
        <v>77</v>
      </c>
      <c r="D246" s="108">
        <v>7904</v>
      </c>
      <c r="E246" s="109">
        <v>5.1999999999999998E-2</v>
      </c>
      <c r="G246" s="108">
        <v>7246</v>
      </c>
      <c r="H246" s="109">
        <v>5.1999999999999998E-2</v>
      </c>
      <c r="I246" s="109">
        <v>-8.3000000000000004E-2</v>
      </c>
      <c r="J246" s="108">
        <v>7422</v>
      </c>
      <c r="K246" s="109">
        <v>5.1999999999999998E-2</v>
      </c>
      <c r="L246" s="109">
        <v>2.4E-2</v>
      </c>
    </row>
    <row r="247" spans="1:12" x14ac:dyDescent="0.3">
      <c r="A247" s="101"/>
      <c r="B247" s="101"/>
      <c r="C247" s="104" t="s">
        <v>36</v>
      </c>
      <c r="D247" s="108">
        <v>4966</v>
      </c>
      <c r="E247" s="109">
        <v>3.3000000000000002E-2</v>
      </c>
      <c r="G247" s="108">
        <v>5101</v>
      </c>
      <c r="H247" s="109">
        <v>3.6999999999999998E-2</v>
      </c>
      <c r="I247" s="109">
        <v>2.7E-2</v>
      </c>
      <c r="J247" s="108">
        <v>6506</v>
      </c>
      <c r="K247" s="109">
        <v>4.5999999999999999E-2</v>
      </c>
      <c r="L247" s="109">
        <v>0.27500000000000002</v>
      </c>
    </row>
    <row r="248" spans="1:12" x14ac:dyDescent="0.3">
      <c r="A248" s="101"/>
      <c r="B248" s="101"/>
      <c r="C248" s="104" t="s">
        <v>84</v>
      </c>
      <c r="D248" s="108">
        <v>13149</v>
      </c>
      <c r="E248" s="109">
        <v>8.5999999999999993E-2</v>
      </c>
      <c r="G248" s="108">
        <v>11852</v>
      </c>
      <c r="H248" s="109">
        <v>8.5000000000000006E-2</v>
      </c>
      <c r="I248" s="109">
        <v>-9.9000000000000005E-2</v>
      </c>
      <c r="J248" s="108">
        <v>12320</v>
      </c>
      <c r="K248" s="109">
        <v>8.6999999999999994E-2</v>
      </c>
      <c r="L248" s="109">
        <v>3.9E-2</v>
      </c>
    </row>
    <row r="249" spans="1:12" x14ac:dyDescent="0.3">
      <c r="A249" s="101"/>
      <c r="B249" s="101"/>
      <c r="C249" s="104" t="s">
        <v>7</v>
      </c>
      <c r="D249" s="108">
        <v>152395</v>
      </c>
      <c r="E249" s="109">
        <v>1</v>
      </c>
      <c r="G249" s="108">
        <v>138674</v>
      </c>
      <c r="H249" s="109">
        <v>1</v>
      </c>
      <c r="I249" s="109">
        <v>-0.09</v>
      </c>
      <c r="J249" s="108">
        <v>141637</v>
      </c>
      <c r="K249" s="109">
        <v>1</v>
      </c>
      <c r="L249" s="109">
        <v>2.1000000000000001E-2</v>
      </c>
    </row>
    <row r="250" spans="1:12" x14ac:dyDescent="0.3">
      <c r="A250" s="101"/>
      <c r="B250" s="101" t="s">
        <v>48</v>
      </c>
      <c r="C250" s="104" t="s">
        <v>38</v>
      </c>
      <c r="D250" s="108">
        <v>61394</v>
      </c>
      <c r="E250" s="109">
        <v>0.501</v>
      </c>
      <c r="G250" s="108">
        <v>51935</v>
      </c>
      <c r="H250" s="109">
        <v>0.48099999999999998</v>
      </c>
      <c r="I250" s="109">
        <v>-0.154</v>
      </c>
      <c r="J250" s="108">
        <v>39286</v>
      </c>
      <c r="K250" s="109">
        <v>0.47699999999999998</v>
      </c>
      <c r="L250" s="109">
        <v>-0.24399999999999999</v>
      </c>
    </row>
    <row r="251" spans="1:12" x14ac:dyDescent="0.3">
      <c r="A251" s="101"/>
      <c r="B251" s="101"/>
      <c r="C251" s="104" t="s">
        <v>39</v>
      </c>
      <c r="D251" s="108">
        <v>6937</v>
      </c>
      <c r="E251" s="109">
        <v>5.7000000000000002E-2</v>
      </c>
      <c r="G251" s="108">
        <v>6346</v>
      </c>
      <c r="H251" s="109">
        <v>5.8999999999999997E-2</v>
      </c>
      <c r="I251" s="109">
        <v>-8.5000000000000006E-2</v>
      </c>
      <c r="J251" s="108">
        <v>5056</v>
      </c>
      <c r="K251" s="109">
        <v>6.0999999999999999E-2</v>
      </c>
      <c r="L251" s="109">
        <v>-0.20300000000000001</v>
      </c>
    </row>
    <row r="252" spans="1:12" x14ac:dyDescent="0.3">
      <c r="A252" s="101"/>
      <c r="B252" s="101"/>
      <c r="C252" s="104" t="s">
        <v>40</v>
      </c>
      <c r="D252" s="108">
        <v>13442</v>
      </c>
      <c r="E252" s="109">
        <v>0.11</v>
      </c>
      <c r="G252" s="108">
        <v>12578</v>
      </c>
      <c r="H252" s="109">
        <v>0.11600000000000001</v>
      </c>
      <c r="I252" s="109">
        <v>-6.4000000000000001E-2</v>
      </c>
      <c r="J252" s="108">
        <v>9604</v>
      </c>
      <c r="K252" s="109">
        <v>0.11700000000000001</v>
      </c>
      <c r="L252" s="109">
        <v>-0.23599999999999999</v>
      </c>
    </row>
    <row r="253" spans="1:12" x14ac:dyDescent="0.3">
      <c r="A253" s="101"/>
      <c r="B253" s="101"/>
      <c r="C253" s="104" t="s">
        <v>41</v>
      </c>
      <c r="D253" s="108">
        <v>19716</v>
      </c>
      <c r="E253" s="109">
        <v>0.161</v>
      </c>
      <c r="G253" s="108">
        <v>18935</v>
      </c>
      <c r="H253" s="109">
        <v>0.17499999999999999</v>
      </c>
      <c r="I253" s="109">
        <v>-0.04</v>
      </c>
      <c r="J253" s="108">
        <v>14379</v>
      </c>
      <c r="K253" s="109">
        <v>0.17399999999999999</v>
      </c>
      <c r="L253" s="109">
        <v>-0.24099999999999999</v>
      </c>
    </row>
    <row r="254" spans="1:12" x14ac:dyDescent="0.3">
      <c r="A254" s="101"/>
      <c r="B254" s="101"/>
      <c r="C254" s="104" t="s">
        <v>42</v>
      </c>
      <c r="D254" s="104">
        <v>864</v>
      </c>
      <c r="E254" s="109">
        <v>7.0000000000000001E-3</v>
      </c>
      <c r="G254" s="104">
        <v>787</v>
      </c>
      <c r="H254" s="109">
        <v>7.0000000000000001E-3</v>
      </c>
      <c r="I254" s="109">
        <v>-8.8999999999999996E-2</v>
      </c>
      <c r="J254" s="104">
        <v>530</v>
      </c>
      <c r="K254" s="109">
        <v>6.0000000000000001E-3</v>
      </c>
      <c r="L254" s="109">
        <v>-0.32700000000000001</v>
      </c>
    </row>
    <row r="255" spans="1:12" x14ac:dyDescent="0.3">
      <c r="A255" s="101"/>
      <c r="B255" s="101"/>
      <c r="C255" s="104" t="s">
        <v>77</v>
      </c>
      <c r="D255" s="108">
        <v>6989</v>
      </c>
      <c r="E255" s="109">
        <v>5.7000000000000002E-2</v>
      </c>
      <c r="G255" s="108">
        <v>6156</v>
      </c>
      <c r="H255" s="109">
        <v>5.7000000000000002E-2</v>
      </c>
      <c r="I255" s="109">
        <v>-0.11899999999999999</v>
      </c>
      <c r="J255" s="108">
        <v>4725</v>
      </c>
      <c r="K255" s="109">
        <v>5.7000000000000002E-2</v>
      </c>
      <c r="L255" s="109">
        <v>-0.23200000000000001</v>
      </c>
    </row>
    <row r="256" spans="1:12" x14ac:dyDescent="0.3">
      <c r="A256" s="101"/>
      <c r="B256" s="101"/>
      <c r="C256" s="104" t="s">
        <v>36</v>
      </c>
      <c r="D256" s="108">
        <v>4413</v>
      </c>
      <c r="E256" s="109">
        <v>3.5999999999999997E-2</v>
      </c>
      <c r="G256" s="108">
        <v>4529</v>
      </c>
      <c r="H256" s="109">
        <v>4.2000000000000003E-2</v>
      </c>
      <c r="I256" s="109">
        <v>2.5999999999999999E-2</v>
      </c>
      <c r="J256" s="108">
        <v>4238</v>
      </c>
      <c r="K256" s="109">
        <v>5.0999999999999997E-2</v>
      </c>
      <c r="L256" s="109">
        <v>-6.4000000000000001E-2</v>
      </c>
    </row>
    <row r="257" spans="1:12" x14ac:dyDescent="0.3">
      <c r="A257" s="101"/>
      <c r="B257" s="101"/>
      <c r="C257" s="104" t="s">
        <v>84</v>
      </c>
      <c r="D257" s="108">
        <v>8815</v>
      </c>
      <c r="E257" s="109">
        <v>7.1999999999999995E-2</v>
      </c>
      <c r="G257" s="108">
        <v>6814</v>
      </c>
      <c r="H257" s="109">
        <v>6.3E-2</v>
      </c>
      <c r="I257" s="109">
        <v>-0.22700000000000001</v>
      </c>
      <c r="J257" s="108">
        <v>4618</v>
      </c>
      <c r="K257" s="109">
        <v>5.6000000000000001E-2</v>
      </c>
      <c r="L257" s="109">
        <v>-0.32200000000000001</v>
      </c>
    </row>
    <row r="258" spans="1:12" x14ac:dyDescent="0.3">
      <c r="A258" s="101"/>
      <c r="B258" s="101"/>
      <c r="C258" s="104" t="s">
        <v>7</v>
      </c>
      <c r="D258" s="108">
        <v>122570</v>
      </c>
      <c r="E258" s="109">
        <v>1</v>
      </c>
      <c r="G258" s="108">
        <v>108080</v>
      </c>
      <c r="H258" s="109">
        <v>1</v>
      </c>
      <c r="I258" s="109">
        <v>-0.11799999999999999</v>
      </c>
      <c r="J258" s="108">
        <v>82436</v>
      </c>
      <c r="K258" s="109">
        <v>1</v>
      </c>
      <c r="L258" s="109">
        <v>-0.23699999999999999</v>
      </c>
    </row>
    <row r="259" spans="1:12" x14ac:dyDescent="0.3">
      <c r="A259" s="101"/>
      <c r="B259" s="101" t="s">
        <v>180</v>
      </c>
      <c r="C259" s="104" t="s">
        <v>38</v>
      </c>
      <c r="D259" s="108">
        <v>32478</v>
      </c>
      <c r="E259" s="109">
        <v>0.32100000000000001</v>
      </c>
      <c r="G259" s="108">
        <v>27146</v>
      </c>
      <c r="H259" s="109">
        <v>0.30399999999999999</v>
      </c>
      <c r="I259" s="109">
        <v>-0.16400000000000001</v>
      </c>
      <c r="J259" s="108">
        <v>21895</v>
      </c>
      <c r="K259" s="109">
        <v>0.30299999999999999</v>
      </c>
      <c r="L259" s="109">
        <v>-0.193</v>
      </c>
    </row>
    <row r="260" spans="1:12" x14ac:dyDescent="0.3">
      <c r="A260" s="101"/>
      <c r="B260" s="101"/>
      <c r="C260" s="104" t="s">
        <v>39</v>
      </c>
      <c r="D260" s="108">
        <v>8052</v>
      </c>
      <c r="E260" s="109">
        <v>0.08</v>
      </c>
      <c r="G260" s="108">
        <v>6690</v>
      </c>
      <c r="H260" s="109">
        <v>7.4999999999999997E-2</v>
      </c>
      <c r="I260" s="109">
        <v>-0.16900000000000001</v>
      </c>
      <c r="J260" s="108">
        <v>6641</v>
      </c>
      <c r="K260" s="109">
        <v>9.1999999999999998E-2</v>
      </c>
      <c r="L260" s="109">
        <v>-7.0000000000000001E-3</v>
      </c>
    </row>
    <row r="261" spans="1:12" x14ac:dyDescent="0.3">
      <c r="A261" s="101"/>
      <c r="B261" s="101"/>
      <c r="C261" s="104" t="s">
        <v>40</v>
      </c>
      <c r="D261" s="108">
        <v>11073</v>
      </c>
      <c r="E261" s="109">
        <v>0.109</v>
      </c>
      <c r="G261" s="108">
        <v>10203</v>
      </c>
      <c r="H261" s="109">
        <v>0.114</v>
      </c>
      <c r="I261" s="109">
        <v>-7.9000000000000001E-2</v>
      </c>
      <c r="J261" s="108">
        <v>7738</v>
      </c>
      <c r="K261" s="109">
        <v>0.107</v>
      </c>
      <c r="L261" s="109">
        <v>-0.24199999999999999</v>
      </c>
    </row>
    <row r="262" spans="1:12" x14ac:dyDescent="0.3">
      <c r="A262" s="101"/>
      <c r="B262" s="101"/>
      <c r="C262" s="104" t="s">
        <v>41</v>
      </c>
      <c r="D262" s="108">
        <v>25794</v>
      </c>
      <c r="E262" s="109">
        <v>0.255</v>
      </c>
      <c r="G262" s="108">
        <v>23732</v>
      </c>
      <c r="H262" s="109">
        <v>0.26600000000000001</v>
      </c>
      <c r="I262" s="109">
        <v>-0.08</v>
      </c>
      <c r="J262" s="108">
        <v>18416</v>
      </c>
      <c r="K262" s="109">
        <v>0.255</v>
      </c>
      <c r="L262" s="109">
        <v>-0.224</v>
      </c>
    </row>
    <row r="263" spans="1:12" x14ac:dyDescent="0.3">
      <c r="A263" s="101"/>
      <c r="B263" s="101"/>
      <c r="C263" s="104" t="s">
        <v>42</v>
      </c>
      <c r="D263" s="104">
        <v>668</v>
      </c>
      <c r="E263" s="109">
        <v>7.0000000000000001E-3</v>
      </c>
      <c r="G263" s="104">
        <v>586</v>
      </c>
      <c r="H263" s="109">
        <v>7.0000000000000001E-3</v>
      </c>
      <c r="I263" s="109">
        <v>-0.123</v>
      </c>
      <c r="J263" s="104">
        <v>429</v>
      </c>
      <c r="K263" s="109">
        <v>6.0000000000000001E-3</v>
      </c>
      <c r="L263" s="109">
        <v>-0.26800000000000002</v>
      </c>
    </row>
    <row r="264" spans="1:12" x14ac:dyDescent="0.3">
      <c r="A264" s="101"/>
      <c r="B264" s="101"/>
      <c r="C264" s="104" t="s">
        <v>77</v>
      </c>
      <c r="D264" s="108">
        <v>6165</v>
      </c>
      <c r="E264" s="109">
        <v>6.0999999999999999E-2</v>
      </c>
      <c r="G264" s="108">
        <v>5638</v>
      </c>
      <c r="H264" s="109">
        <v>6.3E-2</v>
      </c>
      <c r="I264" s="109">
        <v>-8.5000000000000006E-2</v>
      </c>
      <c r="J264" s="108">
        <v>4250</v>
      </c>
      <c r="K264" s="109">
        <v>5.8999999999999997E-2</v>
      </c>
      <c r="L264" s="109">
        <v>-0.246</v>
      </c>
    </row>
    <row r="265" spans="1:12" x14ac:dyDescent="0.3">
      <c r="A265" s="101"/>
      <c r="B265" s="101"/>
      <c r="C265" s="104" t="s">
        <v>36</v>
      </c>
      <c r="D265" s="108">
        <v>11757</v>
      </c>
      <c r="E265" s="109">
        <v>0.11600000000000001</v>
      </c>
      <c r="G265" s="108">
        <v>10684</v>
      </c>
      <c r="H265" s="109">
        <v>0.12</v>
      </c>
      <c r="I265" s="109">
        <v>-9.0999999999999998E-2</v>
      </c>
      <c r="J265" s="108">
        <v>9507</v>
      </c>
      <c r="K265" s="109">
        <v>0.13200000000000001</v>
      </c>
      <c r="L265" s="109">
        <v>-0.11</v>
      </c>
    </row>
    <row r="266" spans="1:12" x14ac:dyDescent="0.3">
      <c r="A266" s="101"/>
      <c r="B266" s="101"/>
      <c r="C266" s="104" t="s">
        <v>84</v>
      </c>
      <c r="D266" s="108">
        <v>5266</v>
      </c>
      <c r="E266" s="109">
        <v>5.1999999999999998E-2</v>
      </c>
      <c r="G266" s="108">
        <v>4624</v>
      </c>
      <c r="H266" s="109">
        <v>5.1999999999999998E-2</v>
      </c>
      <c r="I266" s="109">
        <v>-0.122</v>
      </c>
      <c r="J266" s="108">
        <v>3374</v>
      </c>
      <c r="K266" s="109">
        <v>4.7E-2</v>
      </c>
      <c r="L266" s="109">
        <v>-0.27</v>
      </c>
    </row>
    <row r="267" spans="1:12" x14ac:dyDescent="0.3">
      <c r="A267" s="101"/>
      <c r="C267" s="104" t="s">
        <v>7</v>
      </c>
      <c r="D267" s="108">
        <v>101253</v>
      </c>
      <c r="E267" s="109">
        <v>1</v>
      </c>
      <c r="G267" s="108">
        <v>89303</v>
      </c>
      <c r="H267" s="109">
        <v>1</v>
      </c>
      <c r="I267" s="109">
        <v>-0.11799999999999999</v>
      </c>
      <c r="J267" s="108">
        <v>72250</v>
      </c>
      <c r="K267" s="109">
        <v>1</v>
      </c>
      <c r="L267" s="109">
        <v>-0.191</v>
      </c>
    </row>
    <row r="268" spans="1:12" x14ac:dyDescent="0.3">
      <c r="B268" s="104" t="s">
        <v>181</v>
      </c>
      <c r="C268" s="104" t="s">
        <v>38</v>
      </c>
      <c r="D268" s="108">
        <v>46793</v>
      </c>
      <c r="E268" s="109">
        <v>0.53300000000000003</v>
      </c>
      <c r="G268" s="108">
        <v>43421</v>
      </c>
      <c r="H268" s="109">
        <v>0.52100000000000002</v>
      </c>
      <c r="I268" s="109">
        <v>-7.1999999999999995E-2</v>
      </c>
      <c r="J268" s="108">
        <v>34689</v>
      </c>
      <c r="K268" s="109">
        <v>0.49399999999999999</v>
      </c>
      <c r="L268" s="109">
        <v>-0.20100000000000001</v>
      </c>
    </row>
    <row r="269" spans="1:12" x14ac:dyDescent="0.3">
      <c r="C269" s="104" t="s">
        <v>39</v>
      </c>
      <c r="D269" s="108">
        <v>3748</v>
      </c>
      <c r="E269" s="109">
        <v>4.2999999999999997E-2</v>
      </c>
      <c r="G269" s="108">
        <v>3587</v>
      </c>
      <c r="H269" s="109">
        <v>4.2999999999999997E-2</v>
      </c>
      <c r="I269" s="109">
        <v>-4.2999999999999997E-2</v>
      </c>
      <c r="J269" s="108">
        <v>3190</v>
      </c>
      <c r="K269" s="109">
        <v>4.4999999999999998E-2</v>
      </c>
      <c r="L269" s="109">
        <v>-0.111</v>
      </c>
    </row>
    <row r="270" spans="1:12" x14ac:dyDescent="0.3">
      <c r="C270" s="104" t="s">
        <v>40</v>
      </c>
      <c r="D270" s="108">
        <v>9337</v>
      </c>
      <c r="E270" s="109">
        <v>0.106</v>
      </c>
      <c r="G270" s="108">
        <v>8909</v>
      </c>
      <c r="H270" s="109">
        <v>0.107</v>
      </c>
      <c r="I270" s="109">
        <v>-4.5999999999999999E-2</v>
      </c>
      <c r="J270" s="108">
        <v>7656</v>
      </c>
      <c r="K270" s="109">
        <v>0.109</v>
      </c>
      <c r="L270" s="109">
        <v>-0.14099999999999999</v>
      </c>
    </row>
    <row r="271" spans="1:12" x14ac:dyDescent="0.3">
      <c r="C271" s="104" t="s">
        <v>41</v>
      </c>
      <c r="D271" s="108">
        <v>9128</v>
      </c>
      <c r="E271" s="109">
        <v>0.104</v>
      </c>
      <c r="G271" s="108">
        <v>8972</v>
      </c>
      <c r="H271" s="109">
        <v>0.108</v>
      </c>
      <c r="I271" s="109">
        <v>-1.7000000000000001E-2</v>
      </c>
      <c r="J271" s="108">
        <v>8044</v>
      </c>
      <c r="K271" s="109">
        <v>0.115</v>
      </c>
      <c r="L271" s="109">
        <v>-0.10299999999999999</v>
      </c>
    </row>
    <row r="272" spans="1:12" x14ac:dyDescent="0.3">
      <c r="C272" s="104" t="s">
        <v>42</v>
      </c>
      <c r="D272" s="104">
        <v>768</v>
      </c>
      <c r="E272" s="109">
        <v>8.9999999999999993E-3</v>
      </c>
      <c r="G272" s="104">
        <v>732</v>
      </c>
      <c r="H272" s="109">
        <v>8.9999999999999993E-3</v>
      </c>
      <c r="I272" s="109">
        <v>-4.7E-2</v>
      </c>
      <c r="J272" s="104">
        <v>579</v>
      </c>
      <c r="K272" s="109">
        <v>8.0000000000000002E-3</v>
      </c>
      <c r="L272" s="109">
        <v>-0.20899999999999999</v>
      </c>
    </row>
    <row r="273" spans="1:12" x14ac:dyDescent="0.3">
      <c r="C273" s="104" t="s">
        <v>77</v>
      </c>
      <c r="D273" s="108">
        <v>4406</v>
      </c>
      <c r="E273" s="109">
        <v>0.05</v>
      </c>
      <c r="G273" s="108">
        <v>4381</v>
      </c>
      <c r="H273" s="109">
        <v>5.2999999999999999E-2</v>
      </c>
      <c r="I273" s="109">
        <v>-6.0000000000000001E-3</v>
      </c>
      <c r="J273" s="108">
        <v>3787</v>
      </c>
      <c r="K273" s="109">
        <v>5.3999999999999999E-2</v>
      </c>
      <c r="L273" s="109">
        <v>-0.13600000000000001</v>
      </c>
    </row>
    <row r="274" spans="1:12" x14ac:dyDescent="0.3">
      <c r="C274" s="104" t="s">
        <v>36</v>
      </c>
      <c r="D274" s="108">
        <v>3822</v>
      </c>
      <c r="E274" s="109">
        <v>4.3999999999999997E-2</v>
      </c>
      <c r="G274" s="108">
        <v>4109</v>
      </c>
      <c r="H274" s="109">
        <v>4.9000000000000002E-2</v>
      </c>
      <c r="I274" s="109">
        <v>7.4999999999999997E-2</v>
      </c>
      <c r="J274" s="108">
        <v>4317</v>
      </c>
      <c r="K274" s="109">
        <v>6.0999999999999999E-2</v>
      </c>
      <c r="L274" s="109">
        <v>5.0999999999999997E-2</v>
      </c>
    </row>
    <row r="275" spans="1:12" x14ac:dyDescent="0.3">
      <c r="C275" s="104" t="s">
        <v>84</v>
      </c>
      <c r="D275" s="108">
        <v>9802</v>
      </c>
      <c r="E275" s="109">
        <v>0.112</v>
      </c>
      <c r="G275" s="108">
        <v>9195</v>
      </c>
      <c r="H275" s="109">
        <v>0.11</v>
      </c>
      <c r="I275" s="109">
        <v>-6.2E-2</v>
      </c>
      <c r="J275" s="108">
        <v>7989</v>
      </c>
      <c r="K275" s="109">
        <v>0.114</v>
      </c>
      <c r="L275" s="109">
        <v>-0.13100000000000001</v>
      </c>
    </row>
    <row r="276" spans="1:12" x14ac:dyDescent="0.3">
      <c r="C276" s="104" t="s">
        <v>7</v>
      </c>
      <c r="D276" s="108">
        <v>87804</v>
      </c>
      <c r="E276" s="109">
        <v>1</v>
      </c>
      <c r="G276" s="108">
        <v>83306</v>
      </c>
      <c r="H276" s="109">
        <v>1</v>
      </c>
      <c r="I276" s="109">
        <v>-5.0999999999999997E-2</v>
      </c>
      <c r="J276" s="108">
        <v>70251</v>
      </c>
      <c r="K276" s="109">
        <v>1</v>
      </c>
      <c r="L276" s="109">
        <v>-0.157</v>
      </c>
    </row>
    <row r="277" spans="1:12" x14ac:dyDescent="0.3">
      <c r="B277" s="104" t="s">
        <v>7</v>
      </c>
      <c r="C277" s="104" t="s">
        <v>7</v>
      </c>
      <c r="D277" s="108">
        <v>464022</v>
      </c>
      <c r="E277" s="109">
        <v>1</v>
      </c>
      <c r="G277" s="108">
        <v>419363</v>
      </c>
      <c r="H277" s="109">
        <v>1</v>
      </c>
      <c r="I277" s="109">
        <v>-9.6000000000000002E-2</v>
      </c>
      <c r="J277" s="108">
        <v>366574</v>
      </c>
      <c r="K277" s="109">
        <v>1</v>
      </c>
      <c r="L277" s="109">
        <v>-0.126</v>
      </c>
    </row>
    <row r="278" spans="1:12" x14ac:dyDescent="0.3">
      <c r="A278" s="104" t="s">
        <v>6</v>
      </c>
      <c r="B278" s="101" t="s">
        <v>158</v>
      </c>
      <c r="C278" s="104" t="s">
        <v>38</v>
      </c>
      <c r="D278" s="108">
        <v>43007</v>
      </c>
      <c r="E278" s="109">
        <v>0.38900000000000001</v>
      </c>
      <c r="G278" s="108">
        <v>42358</v>
      </c>
      <c r="H278" s="109">
        <v>0.38600000000000001</v>
      </c>
      <c r="I278" s="109">
        <v>-1.4999999999999999E-2</v>
      </c>
      <c r="J278" s="108">
        <v>40799</v>
      </c>
      <c r="K278" s="109">
        <v>0.36899999999999999</v>
      </c>
      <c r="L278" s="109">
        <v>-3.6999999999999998E-2</v>
      </c>
    </row>
    <row r="279" spans="1:12" x14ac:dyDescent="0.3">
      <c r="B279" s="101"/>
      <c r="C279" s="104" t="s">
        <v>39</v>
      </c>
      <c r="D279" s="108">
        <v>3442</v>
      </c>
      <c r="E279" s="109">
        <v>3.1E-2</v>
      </c>
      <c r="G279" s="108">
        <v>3573</v>
      </c>
      <c r="H279" s="109">
        <v>3.3000000000000002E-2</v>
      </c>
      <c r="I279" s="109">
        <v>3.7999999999999999E-2</v>
      </c>
      <c r="J279" s="108">
        <v>3806</v>
      </c>
      <c r="K279" s="109">
        <v>3.4000000000000002E-2</v>
      </c>
      <c r="L279" s="109">
        <v>6.5000000000000002E-2</v>
      </c>
    </row>
    <row r="280" spans="1:12" x14ac:dyDescent="0.3">
      <c r="B280" s="101"/>
      <c r="C280" s="104" t="s">
        <v>40</v>
      </c>
      <c r="D280" s="108">
        <v>16110</v>
      </c>
      <c r="E280" s="109">
        <v>0.14599999999999999</v>
      </c>
      <c r="G280" s="108">
        <v>16361</v>
      </c>
      <c r="H280" s="109">
        <v>0.14899999999999999</v>
      </c>
      <c r="I280" s="109">
        <v>1.6E-2</v>
      </c>
      <c r="J280" s="108">
        <v>16280</v>
      </c>
      <c r="K280" s="109">
        <v>0.14699999999999999</v>
      </c>
      <c r="L280" s="109">
        <v>-5.0000000000000001E-3</v>
      </c>
    </row>
    <row r="281" spans="1:12" x14ac:dyDescent="0.3">
      <c r="B281" s="101"/>
      <c r="C281" s="104" t="s">
        <v>41</v>
      </c>
      <c r="D281" s="108">
        <v>15170</v>
      </c>
      <c r="E281" s="109">
        <v>0.13700000000000001</v>
      </c>
      <c r="G281" s="108">
        <v>15722</v>
      </c>
      <c r="H281" s="109">
        <v>0.14299999999999999</v>
      </c>
      <c r="I281" s="109">
        <v>3.5999999999999997E-2</v>
      </c>
      <c r="J281" s="108">
        <v>16842</v>
      </c>
      <c r="K281" s="109">
        <v>0.152</v>
      </c>
      <c r="L281" s="109">
        <v>7.0999999999999994E-2</v>
      </c>
    </row>
    <row r="282" spans="1:12" x14ac:dyDescent="0.3">
      <c r="B282" s="101"/>
      <c r="C282" s="104" t="s">
        <v>42</v>
      </c>
      <c r="D282" s="108">
        <v>1243</v>
      </c>
      <c r="E282" s="109">
        <v>1.0999999999999999E-2</v>
      </c>
      <c r="G282" s="108">
        <v>1026</v>
      </c>
      <c r="H282" s="109">
        <v>8.9999999999999993E-3</v>
      </c>
      <c r="I282" s="109">
        <v>-0.17499999999999999</v>
      </c>
      <c r="J282" s="108">
        <v>1119</v>
      </c>
      <c r="K282" s="109">
        <v>0.01</v>
      </c>
      <c r="L282" s="109">
        <v>9.0999999999999998E-2</v>
      </c>
    </row>
    <row r="283" spans="1:12" x14ac:dyDescent="0.3">
      <c r="B283" s="101"/>
      <c r="C283" s="104" t="s">
        <v>77</v>
      </c>
      <c r="D283" s="108">
        <v>4323</v>
      </c>
      <c r="E283" s="109">
        <v>3.9E-2</v>
      </c>
      <c r="G283" s="108">
        <v>4763</v>
      </c>
      <c r="H283" s="109">
        <v>4.2999999999999997E-2</v>
      </c>
      <c r="I283" s="109">
        <v>0.10199999999999999</v>
      </c>
      <c r="J283" s="108">
        <v>4898</v>
      </c>
      <c r="K283" s="109">
        <v>4.3999999999999997E-2</v>
      </c>
      <c r="L283" s="109">
        <v>2.8000000000000001E-2</v>
      </c>
    </row>
    <row r="284" spans="1:12" x14ac:dyDescent="0.3">
      <c r="B284" s="101"/>
      <c r="C284" s="104" t="s">
        <v>36</v>
      </c>
      <c r="D284" s="108">
        <v>11333</v>
      </c>
      <c r="E284" s="109">
        <v>0.10199999999999999</v>
      </c>
      <c r="G284" s="108">
        <v>10955</v>
      </c>
      <c r="H284" s="109">
        <v>0.1</v>
      </c>
      <c r="I284" s="109">
        <v>-3.3000000000000002E-2</v>
      </c>
      <c r="J284" s="108">
        <v>11282</v>
      </c>
      <c r="K284" s="109">
        <v>0.10199999999999999</v>
      </c>
      <c r="L284" s="109">
        <v>0.03</v>
      </c>
    </row>
    <row r="285" spans="1:12" x14ac:dyDescent="0.3">
      <c r="B285" s="101"/>
      <c r="C285" s="104" t="s">
        <v>84</v>
      </c>
      <c r="D285" s="108">
        <v>15966</v>
      </c>
      <c r="E285" s="109">
        <v>0.14399999999999999</v>
      </c>
      <c r="G285" s="108">
        <v>15035</v>
      </c>
      <c r="H285" s="109">
        <v>0.13700000000000001</v>
      </c>
      <c r="I285" s="109">
        <v>-5.8000000000000003E-2</v>
      </c>
      <c r="J285" s="108">
        <v>15591</v>
      </c>
      <c r="K285" s="109">
        <v>0.14099999999999999</v>
      </c>
      <c r="L285" s="109">
        <v>3.6999999999999998E-2</v>
      </c>
    </row>
    <row r="286" spans="1:12" x14ac:dyDescent="0.3">
      <c r="B286" s="101"/>
      <c r="C286" s="104" t="s">
        <v>7</v>
      </c>
      <c r="D286" s="108">
        <v>110594</v>
      </c>
      <c r="E286" s="109">
        <v>1</v>
      </c>
      <c r="G286" s="108">
        <v>109793</v>
      </c>
      <c r="H286" s="109">
        <v>1</v>
      </c>
      <c r="I286" s="109">
        <v>-7.0000000000000001E-3</v>
      </c>
      <c r="J286" s="108">
        <v>110617</v>
      </c>
      <c r="K286" s="109">
        <v>1</v>
      </c>
      <c r="L286" s="109">
        <v>8.0000000000000002E-3</v>
      </c>
    </row>
    <row r="287" spans="1:12" x14ac:dyDescent="0.3">
      <c r="B287" s="101" t="s">
        <v>48</v>
      </c>
      <c r="C287" s="104" t="s">
        <v>38</v>
      </c>
      <c r="D287" s="108">
        <v>35609</v>
      </c>
      <c r="E287" s="109">
        <v>0.41799999999999998</v>
      </c>
      <c r="G287" s="108">
        <v>33364</v>
      </c>
      <c r="H287" s="109">
        <v>0.40799999999999997</v>
      </c>
      <c r="I287" s="109">
        <v>-6.3E-2</v>
      </c>
      <c r="J287" s="108">
        <v>30602</v>
      </c>
      <c r="K287" s="109">
        <v>0.41799999999999998</v>
      </c>
      <c r="L287" s="109">
        <v>-8.3000000000000004E-2</v>
      </c>
    </row>
    <row r="288" spans="1:12" x14ac:dyDescent="0.3">
      <c r="B288" s="101"/>
      <c r="C288" s="104" t="s">
        <v>39</v>
      </c>
      <c r="D288" s="108">
        <v>2634</v>
      </c>
      <c r="E288" s="109">
        <v>3.1E-2</v>
      </c>
      <c r="G288" s="108">
        <v>2567</v>
      </c>
      <c r="H288" s="109">
        <v>3.1E-2</v>
      </c>
      <c r="I288" s="109">
        <v>-2.5000000000000001E-2</v>
      </c>
      <c r="J288" s="108">
        <v>2094</v>
      </c>
      <c r="K288" s="109">
        <v>2.9000000000000001E-2</v>
      </c>
      <c r="L288" s="109">
        <v>-0.184</v>
      </c>
    </row>
    <row r="289" spans="2:12" x14ac:dyDescent="0.3">
      <c r="B289" s="101"/>
      <c r="C289" s="104" t="s">
        <v>40</v>
      </c>
      <c r="D289" s="108">
        <v>15904</v>
      </c>
      <c r="E289" s="109">
        <v>0.187</v>
      </c>
      <c r="G289" s="108">
        <v>15576</v>
      </c>
      <c r="H289" s="109">
        <v>0.191</v>
      </c>
      <c r="I289" s="109">
        <v>-2.1000000000000001E-2</v>
      </c>
      <c r="J289" s="108">
        <v>14234</v>
      </c>
      <c r="K289" s="109">
        <v>0.19500000000000001</v>
      </c>
      <c r="L289" s="109">
        <v>-8.5999999999999993E-2</v>
      </c>
    </row>
    <row r="290" spans="2:12" x14ac:dyDescent="0.3">
      <c r="B290" s="101"/>
      <c r="C290" s="104" t="s">
        <v>41</v>
      </c>
      <c r="D290" s="108">
        <v>12700</v>
      </c>
      <c r="E290" s="109">
        <v>0.14899999999999999</v>
      </c>
      <c r="G290" s="108">
        <v>12956</v>
      </c>
      <c r="H290" s="109">
        <v>0.158</v>
      </c>
      <c r="I290" s="109">
        <v>0.02</v>
      </c>
      <c r="J290" s="108">
        <v>10889</v>
      </c>
      <c r="K290" s="109">
        <v>0.14899999999999999</v>
      </c>
      <c r="L290" s="109">
        <v>-0.16</v>
      </c>
    </row>
    <row r="291" spans="2:12" x14ac:dyDescent="0.3">
      <c r="B291" s="101"/>
      <c r="C291" s="104" t="s">
        <v>42</v>
      </c>
      <c r="D291" s="104">
        <v>887</v>
      </c>
      <c r="E291" s="109">
        <v>0.01</v>
      </c>
      <c r="G291" s="104">
        <v>788</v>
      </c>
      <c r="H291" s="109">
        <v>0.01</v>
      </c>
      <c r="I291" s="109">
        <v>-0.112</v>
      </c>
      <c r="J291" s="104">
        <v>739</v>
      </c>
      <c r="K291" s="109">
        <v>0.01</v>
      </c>
      <c r="L291" s="109">
        <v>-6.2E-2</v>
      </c>
    </row>
    <row r="292" spans="2:12" x14ac:dyDescent="0.3">
      <c r="B292" s="101"/>
      <c r="C292" s="104" t="s">
        <v>77</v>
      </c>
      <c r="D292" s="108">
        <v>3943</v>
      </c>
      <c r="E292" s="109">
        <v>4.5999999999999999E-2</v>
      </c>
      <c r="G292" s="108">
        <v>3961</v>
      </c>
      <c r="H292" s="109">
        <v>4.8000000000000001E-2</v>
      </c>
      <c r="I292" s="109">
        <v>5.0000000000000001E-3</v>
      </c>
      <c r="J292" s="108">
        <v>3596</v>
      </c>
      <c r="K292" s="109">
        <v>4.9000000000000002E-2</v>
      </c>
      <c r="L292" s="109">
        <v>-9.1999999999999998E-2</v>
      </c>
    </row>
    <row r="293" spans="2:12" x14ac:dyDescent="0.3">
      <c r="B293" s="101"/>
      <c r="C293" s="104" t="s">
        <v>36</v>
      </c>
      <c r="D293" s="108">
        <v>6670</v>
      </c>
      <c r="E293" s="109">
        <v>7.8E-2</v>
      </c>
      <c r="G293" s="108">
        <v>6467</v>
      </c>
      <c r="H293" s="109">
        <v>7.9000000000000001E-2</v>
      </c>
      <c r="I293" s="109">
        <v>-0.03</v>
      </c>
      <c r="J293" s="108">
        <v>6070</v>
      </c>
      <c r="K293" s="109">
        <v>8.3000000000000004E-2</v>
      </c>
      <c r="L293" s="109">
        <v>-6.0999999999999999E-2</v>
      </c>
    </row>
    <row r="294" spans="2:12" x14ac:dyDescent="0.3">
      <c r="B294" s="101"/>
      <c r="C294" s="104" t="s">
        <v>84</v>
      </c>
      <c r="D294" s="108">
        <v>6925</v>
      </c>
      <c r="E294" s="109">
        <v>8.1000000000000003E-2</v>
      </c>
      <c r="G294" s="108">
        <v>6081</v>
      </c>
      <c r="H294" s="109">
        <v>7.3999999999999996E-2</v>
      </c>
      <c r="I294" s="109">
        <v>-0.122</v>
      </c>
      <c r="J294" s="108">
        <v>4941</v>
      </c>
      <c r="K294" s="109">
        <v>6.8000000000000005E-2</v>
      </c>
      <c r="L294" s="109">
        <v>-0.187</v>
      </c>
    </row>
    <row r="295" spans="2:12" x14ac:dyDescent="0.3">
      <c r="B295" s="101"/>
      <c r="C295" s="104" t="s">
        <v>7</v>
      </c>
      <c r="D295" s="108">
        <v>85272</v>
      </c>
      <c r="E295" s="109">
        <v>1</v>
      </c>
      <c r="G295" s="108">
        <v>81760</v>
      </c>
      <c r="H295" s="109">
        <v>1</v>
      </c>
      <c r="I295" s="109">
        <v>-4.1000000000000002E-2</v>
      </c>
      <c r="J295" s="108">
        <v>73165</v>
      </c>
      <c r="K295" s="109">
        <v>1</v>
      </c>
      <c r="L295" s="109">
        <v>-0.105</v>
      </c>
    </row>
    <row r="296" spans="2:12" x14ac:dyDescent="0.3">
      <c r="B296" s="101" t="s">
        <v>180</v>
      </c>
      <c r="C296" s="104" t="s">
        <v>38</v>
      </c>
      <c r="D296" s="108">
        <v>47896</v>
      </c>
      <c r="E296" s="109">
        <v>0.34699999999999998</v>
      </c>
      <c r="G296" s="108">
        <v>45155</v>
      </c>
      <c r="H296" s="109">
        <v>0.34100000000000003</v>
      </c>
      <c r="I296" s="109">
        <v>-5.7000000000000002E-2</v>
      </c>
      <c r="J296" s="108">
        <v>41949</v>
      </c>
      <c r="K296" s="109">
        <v>0.35299999999999998</v>
      </c>
      <c r="L296" s="109">
        <v>-7.0999999999999994E-2</v>
      </c>
    </row>
    <row r="297" spans="2:12" x14ac:dyDescent="0.3">
      <c r="B297" s="101"/>
      <c r="C297" s="104" t="s">
        <v>39</v>
      </c>
      <c r="D297" s="108">
        <v>4529</v>
      </c>
      <c r="E297" s="109">
        <v>3.3000000000000002E-2</v>
      </c>
      <c r="G297" s="108">
        <v>4407</v>
      </c>
      <c r="H297" s="109">
        <v>3.3000000000000002E-2</v>
      </c>
      <c r="I297" s="109">
        <v>-2.7E-2</v>
      </c>
      <c r="J297" s="108">
        <v>3678</v>
      </c>
      <c r="K297" s="109">
        <v>3.1E-2</v>
      </c>
      <c r="L297" s="109">
        <v>-0.16500000000000001</v>
      </c>
    </row>
    <row r="298" spans="2:12" x14ac:dyDescent="0.3">
      <c r="B298" s="101"/>
      <c r="C298" s="104" t="s">
        <v>40</v>
      </c>
      <c r="D298" s="108">
        <v>22763</v>
      </c>
      <c r="E298" s="109">
        <v>0.16500000000000001</v>
      </c>
      <c r="G298" s="108">
        <v>22205</v>
      </c>
      <c r="H298" s="109">
        <v>0.16800000000000001</v>
      </c>
      <c r="I298" s="109">
        <v>-2.5000000000000001E-2</v>
      </c>
      <c r="J298" s="108">
        <v>20067</v>
      </c>
      <c r="K298" s="109">
        <v>0.16900000000000001</v>
      </c>
      <c r="L298" s="109">
        <v>-9.6000000000000002E-2</v>
      </c>
    </row>
    <row r="299" spans="2:12" x14ac:dyDescent="0.3">
      <c r="B299" s="101"/>
      <c r="C299" s="104" t="s">
        <v>41</v>
      </c>
      <c r="D299" s="108">
        <v>27372</v>
      </c>
      <c r="E299" s="109">
        <v>0.19800000000000001</v>
      </c>
      <c r="G299" s="108">
        <v>27378</v>
      </c>
      <c r="H299" s="109">
        <v>0.20699999999999999</v>
      </c>
      <c r="I299" s="109">
        <v>0</v>
      </c>
      <c r="J299" s="108">
        <v>23920</v>
      </c>
      <c r="K299" s="109">
        <v>0.20100000000000001</v>
      </c>
      <c r="L299" s="109">
        <v>-0.126</v>
      </c>
    </row>
    <row r="300" spans="2:12" x14ac:dyDescent="0.3">
      <c r="B300" s="101"/>
      <c r="C300" s="104" t="s">
        <v>42</v>
      </c>
      <c r="D300" s="108">
        <v>1203</v>
      </c>
      <c r="E300" s="109">
        <v>8.9999999999999993E-3</v>
      </c>
      <c r="G300" s="108">
        <v>1148</v>
      </c>
      <c r="H300" s="109">
        <v>8.9999999999999993E-3</v>
      </c>
      <c r="I300" s="109">
        <v>-4.5999999999999999E-2</v>
      </c>
      <c r="J300" s="104">
        <v>947</v>
      </c>
      <c r="K300" s="109">
        <v>8.0000000000000002E-3</v>
      </c>
      <c r="L300" s="109">
        <v>-0.17499999999999999</v>
      </c>
    </row>
    <row r="301" spans="2:12" x14ac:dyDescent="0.3">
      <c r="B301" s="101"/>
      <c r="C301" s="104" t="s">
        <v>77</v>
      </c>
      <c r="D301" s="108">
        <v>6849</v>
      </c>
      <c r="E301" s="109">
        <v>0.05</v>
      </c>
      <c r="G301" s="108">
        <v>6662</v>
      </c>
      <c r="H301" s="109">
        <v>0.05</v>
      </c>
      <c r="I301" s="109">
        <v>-2.7E-2</v>
      </c>
      <c r="J301" s="108">
        <v>6216</v>
      </c>
      <c r="K301" s="109">
        <v>5.1999999999999998E-2</v>
      </c>
      <c r="L301" s="109">
        <v>-6.7000000000000004E-2</v>
      </c>
    </row>
    <row r="302" spans="2:12" x14ac:dyDescent="0.3">
      <c r="B302" s="101"/>
      <c r="C302" s="104" t="s">
        <v>36</v>
      </c>
      <c r="D302" s="108">
        <v>18934</v>
      </c>
      <c r="E302" s="109">
        <v>0.13700000000000001</v>
      </c>
      <c r="G302" s="108">
        <v>17415</v>
      </c>
      <c r="H302" s="109">
        <v>0.13200000000000001</v>
      </c>
      <c r="I302" s="109">
        <v>-0.08</v>
      </c>
      <c r="J302" s="108">
        <v>15002</v>
      </c>
      <c r="K302" s="109">
        <v>0.126</v>
      </c>
      <c r="L302" s="109">
        <v>-0.13900000000000001</v>
      </c>
    </row>
    <row r="303" spans="2:12" x14ac:dyDescent="0.3">
      <c r="B303" s="101"/>
      <c r="C303" s="104" t="s">
        <v>84</v>
      </c>
      <c r="D303" s="108">
        <v>8606</v>
      </c>
      <c r="E303" s="109">
        <v>6.2E-2</v>
      </c>
      <c r="G303" s="108">
        <v>7998</v>
      </c>
      <c r="H303" s="109">
        <v>0.06</v>
      </c>
      <c r="I303" s="109">
        <v>-7.0999999999999994E-2</v>
      </c>
      <c r="J303" s="108">
        <v>7060</v>
      </c>
      <c r="K303" s="109">
        <v>5.8999999999999997E-2</v>
      </c>
      <c r="L303" s="109">
        <v>-0.11700000000000001</v>
      </c>
    </row>
    <row r="304" spans="2:12" x14ac:dyDescent="0.3">
      <c r="C304" s="104" t="s">
        <v>7</v>
      </c>
      <c r="D304" s="108">
        <v>138152</v>
      </c>
      <c r="E304" s="109">
        <v>1</v>
      </c>
      <c r="G304" s="108">
        <v>132368</v>
      </c>
      <c r="H304" s="109">
        <v>1</v>
      </c>
      <c r="I304" s="109">
        <v>-4.2000000000000003E-2</v>
      </c>
      <c r="J304" s="108">
        <v>118839</v>
      </c>
      <c r="K304" s="109">
        <v>1</v>
      </c>
      <c r="L304" s="109">
        <v>-0.10199999999999999</v>
      </c>
    </row>
    <row r="305" spans="1:12" x14ac:dyDescent="0.3">
      <c r="B305" s="104" t="s">
        <v>181</v>
      </c>
      <c r="C305" s="104" t="s">
        <v>38</v>
      </c>
      <c r="D305" s="108">
        <v>28737</v>
      </c>
      <c r="E305" s="109">
        <v>0.39800000000000002</v>
      </c>
      <c r="G305" s="108">
        <v>28142</v>
      </c>
      <c r="H305" s="109">
        <v>0.39500000000000002</v>
      </c>
      <c r="I305" s="109">
        <v>-2.1000000000000001E-2</v>
      </c>
      <c r="J305" s="108">
        <v>26075</v>
      </c>
      <c r="K305" s="109">
        <v>0.38700000000000001</v>
      </c>
      <c r="L305" s="109">
        <v>-7.2999999999999995E-2</v>
      </c>
    </row>
    <row r="306" spans="1:12" x14ac:dyDescent="0.3">
      <c r="C306" s="104" t="s">
        <v>39</v>
      </c>
      <c r="D306" s="108">
        <v>1591</v>
      </c>
      <c r="E306" s="109">
        <v>2.1999999999999999E-2</v>
      </c>
      <c r="G306" s="108">
        <v>1573</v>
      </c>
      <c r="H306" s="109">
        <v>2.1999999999999999E-2</v>
      </c>
      <c r="I306" s="109">
        <v>-1.0999999999999999E-2</v>
      </c>
      <c r="J306" s="108">
        <v>1541</v>
      </c>
      <c r="K306" s="109">
        <v>2.3E-2</v>
      </c>
      <c r="L306" s="109">
        <v>-0.02</v>
      </c>
    </row>
    <row r="307" spans="1:12" x14ac:dyDescent="0.3">
      <c r="C307" s="104" t="s">
        <v>40</v>
      </c>
      <c r="D307" s="108">
        <v>11851</v>
      </c>
      <c r="E307" s="109">
        <v>0.16400000000000001</v>
      </c>
      <c r="G307" s="108">
        <v>11772</v>
      </c>
      <c r="H307" s="109">
        <v>0.16500000000000001</v>
      </c>
      <c r="I307" s="109">
        <v>-7.0000000000000001E-3</v>
      </c>
      <c r="J307" s="108">
        <v>10810</v>
      </c>
      <c r="K307" s="109">
        <v>0.16</v>
      </c>
      <c r="L307" s="109">
        <v>-8.2000000000000003E-2</v>
      </c>
    </row>
    <row r="308" spans="1:12" x14ac:dyDescent="0.3">
      <c r="C308" s="104" t="s">
        <v>41</v>
      </c>
      <c r="D308" s="108">
        <v>7132</v>
      </c>
      <c r="E308" s="109">
        <v>9.9000000000000005E-2</v>
      </c>
      <c r="G308" s="108">
        <v>7226</v>
      </c>
      <c r="H308" s="109">
        <v>0.10100000000000001</v>
      </c>
      <c r="I308" s="109">
        <v>1.2999999999999999E-2</v>
      </c>
      <c r="J308" s="108">
        <v>7263</v>
      </c>
      <c r="K308" s="109">
        <v>0.108</v>
      </c>
      <c r="L308" s="109">
        <v>5.0000000000000001E-3</v>
      </c>
    </row>
    <row r="309" spans="1:12" x14ac:dyDescent="0.3">
      <c r="C309" s="104" t="s">
        <v>42</v>
      </c>
      <c r="D309" s="108">
        <v>1084</v>
      </c>
      <c r="E309" s="109">
        <v>1.4999999999999999E-2</v>
      </c>
      <c r="G309" s="104">
        <v>817</v>
      </c>
      <c r="H309" s="109">
        <v>1.0999999999999999E-2</v>
      </c>
      <c r="I309" s="109">
        <v>-0.246</v>
      </c>
      <c r="J309" s="104">
        <v>810</v>
      </c>
      <c r="K309" s="109">
        <v>1.2E-2</v>
      </c>
      <c r="L309" s="109">
        <v>-8.9999999999999993E-3</v>
      </c>
    </row>
    <row r="310" spans="1:12" x14ac:dyDescent="0.3">
      <c r="C310" s="104" t="s">
        <v>77</v>
      </c>
      <c r="D310" s="108">
        <v>2907</v>
      </c>
      <c r="E310" s="109">
        <v>0.04</v>
      </c>
      <c r="G310" s="108">
        <v>3247</v>
      </c>
      <c r="H310" s="109">
        <v>4.5999999999999999E-2</v>
      </c>
      <c r="I310" s="109">
        <v>0.11700000000000001</v>
      </c>
      <c r="J310" s="108">
        <v>3084</v>
      </c>
      <c r="K310" s="109">
        <v>4.5999999999999999E-2</v>
      </c>
      <c r="L310" s="109">
        <v>-0.05</v>
      </c>
    </row>
    <row r="311" spans="1:12" x14ac:dyDescent="0.3">
      <c r="C311" s="104" t="s">
        <v>36</v>
      </c>
      <c r="D311" s="108">
        <v>7075</v>
      </c>
      <c r="E311" s="109">
        <v>9.8000000000000004E-2</v>
      </c>
      <c r="G311" s="108">
        <v>7020</v>
      </c>
      <c r="H311" s="109">
        <v>9.9000000000000005E-2</v>
      </c>
      <c r="I311" s="109">
        <v>-8.0000000000000002E-3</v>
      </c>
      <c r="J311" s="108">
        <v>6778</v>
      </c>
      <c r="K311" s="109">
        <v>0.10100000000000001</v>
      </c>
      <c r="L311" s="109">
        <v>-3.4000000000000002E-2</v>
      </c>
    </row>
    <row r="312" spans="1:12" x14ac:dyDescent="0.3">
      <c r="C312" s="104" t="s">
        <v>84</v>
      </c>
      <c r="D312" s="108">
        <v>11800</v>
      </c>
      <c r="E312" s="109">
        <v>0.16300000000000001</v>
      </c>
      <c r="G312" s="108">
        <v>11464</v>
      </c>
      <c r="H312" s="109">
        <v>0.161</v>
      </c>
      <c r="I312" s="109">
        <v>-2.8000000000000001E-2</v>
      </c>
      <c r="J312" s="108">
        <v>11073</v>
      </c>
      <c r="K312" s="109">
        <v>0.16400000000000001</v>
      </c>
      <c r="L312" s="109">
        <v>-3.4000000000000002E-2</v>
      </c>
    </row>
    <row r="313" spans="1:12" x14ac:dyDescent="0.3">
      <c r="C313" s="104" t="s">
        <v>7</v>
      </c>
      <c r="D313" s="108">
        <v>72177</v>
      </c>
      <c r="E313" s="109">
        <v>1</v>
      </c>
      <c r="G313" s="108">
        <v>71261</v>
      </c>
      <c r="H313" s="109">
        <v>1</v>
      </c>
      <c r="I313" s="109">
        <v>-1.2999999999999999E-2</v>
      </c>
      <c r="J313" s="108">
        <v>67434</v>
      </c>
      <c r="K313" s="109">
        <v>1</v>
      </c>
      <c r="L313" s="109">
        <v>-5.3999999999999999E-2</v>
      </c>
    </row>
    <row r="314" spans="1:12" x14ac:dyDescent="0.3">
      <c r="B314" s="104" t="s">
        <v>7</v>
      </c>
      <c r="C314" s="104" t="s">
        <v>7</v>
      </c>
      <c r="D314" s="108">
        <v>406195</v>
      </c>
      <c r="E314" s="109">
        <v>1</v>
      </c>
      <c r="G314" s="108">
        <v>395182</v>
      </c>
      <c r="H314" s="109">
        <v>1</v>
      </c>
      <c r="I314" s="109">
        <v>-2.7E-2</v>
      </c>
      <c r="J314" s="108">
        <v>370055</v>
      </c>
      <c r="K314" s="109">
        <v>1</v>
      </c>
      <c r="L314" s="109">
        <v>-6.4000000000000001E-2</v>
      </c>
    </row>
    <row r="315" spans="1:12" x14ac:dyDescent="0.3">
      <c r="A315" s="104" t="s">
        <v>18</v>
      </c>
      <c r="B315" s="104" t="s">
        <v>7</v>
      </c>
      <c r="C315" s="104" t="s">
        <v>7</v>
      </c>
      <c r="D315" s="108">
        <v>870217</v>
      </c>
      <c r="E315" s="109">
        <v>1</v>
      </c>
      <c r="G315" s="108">
        <v>814545</v>
      </c>
      <c r="H315" s="109">
        <v>1</v>
      </c>
      <c r="I315" s="109">
        <v>-6.4000000000000001E-2</v>
      </c>
      <c r="J315" s="108">
        <v>736629</v>
      </c>
      <c r="K315" s="109">
        <v>1</v>
      </c>
      <c r="L315" s="109">
        <v>-9.6000000000000002E-2</v>
      </c>
    </row>
  </sheetData>
  <mergeCells count="4">
    <mergeCell ref="D1:E1"/>
    <mergeCell ref="G1:I1"/>
    <mergeCell ref="J1:L1"/>
    <mergeCell ref="A3:B3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CB90E14FB264DB6503D6A84AEC64F" ma:contentTypeVersion="12" ma:contentTypeDescription="Create a new document." ma:contentTypeScope="" ma:versionID="6ed3011ff2a60b977371c01fe7c2f3da">
  <xsd:schema xmlns:xsd="http://www.w3.org/2001/XMLSchema" xmlns:xs="http://www.w3.org/2001/XMLSchema" xmlns:p="http://schemas.microsoft.com/office/2006/metadata/properties" xmlns:ns2="d339d5ed-4b9c-4f39-b600-367bc72b8aa2" xmlns:ns3="f996994f-c7f3-4d4f-bc5f-c25091af035b" targetNamespace="http://schemas.microsoft.com/office/2006/metadata/properties" ma:root="true" ma:fieldsID="10bbf519f39fb89f902fbdf8f56d7fcf" ns2:_="" ns3:_="">
    <xsd:import namespace="d339d5ed-4b9c-4f39-b600-367bc72b8aa2"/>
    <xsd:import namespace="f996994f-c7f3-4d4f-bc5f-c25091af03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9d5ed-4b9c-4f39-b600-367bc72b8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6994f-c7f3-4d4f-bc5f-c25091af03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D286DD-30DD-4591-92BD-FABFED6A66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5C8738-51BE-47B2-AB97-D799B40FE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9d5ed-4b9c-4f39-b600-367bc72b8aa2"/>
    <ds:schemaRef ds:uri="f996994f-c7f3-4d4f-bc5f-c25091af03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78E1D-6C74-435C-B226-678E4896F23F}">
  <ds:schemaRefs>
    <ds:schemaRef ds:uri="http://schemas.microsoft.com/office/2006/metadata/properties"/>
    <ds:schemaRef ds:uri="f996994f-c7f3-4d4f-bc5f-c25091af035b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339d5ed-4b9c-4f39-b600-367bc72b8aa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At a Glance</vt:lpstr>
      <vt:lpstr>Student Demographics</vt:lpstr>
      <vt:lpstr>Transfer Pathways</vt:lpstr>
      <vt:lpstr>Returned Analysis</vt:lpstr>
      <vt:lpstr>Non-Enrollment</vt:lpstr>
      <vt:lpstr>Income</vt:lpstr>
      <vt:lpstr>PDP</vt:lpstr>
      <vt:lpstr>All Transfers</vt:lpstr>
      <vt:lpstr>All Transfers_Version1</vt:lpstr>
      <vt:lpstr>CIP_Code</vt:lpstr>
      <vt:lpstr>All Transfer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Lang</dc:creator>
  <cp:keywords/>
  <dc:description/>
  <cp:lastModifiedBy>Mikyung Ryu</cp:lastModifiedBy>
  <cp:revision/>
  <dcterms:created xsi:type="dcterms:W3CDTF">2020-09-10T00:47:25Z</dcterms:created>
  <dcterms:modified xsi:type="dcterms:W3CDTF">2022-01-19T13:06:24Z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0x010100B0DCB90E14FB264DB6503D6A84AEC64F</vt:lpwstr>
  </property>
</Properties>
</file>