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ink/ink1.xml" ContentType="application/inkml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skim\AppData\Local\Microsoft\Windows\INetCache\Content.Outlook\YPI59XVC\"/>
    </mc:Choice>
  </mc:AlternateContent>
  <xr:revisionPtr revIDLastSave="0" documentId="13_ncr:1_{649342C0-8BC0-4408-867A-B49DA4DA9C4D}" xr6:coauthVersionLast="47" xr6:coauthVersionMax="47" xr10:uidLastSave="{00000000-0000-0000-0000-000000000000}"/>
  <bookViews>
    <workbookView xWindow="-108" yWindow="-108" windowWidth="22320" windowHeight="13176" tabRatio="858" xr2:uid="{0AC21917-2141-4AC5-89FD-87D4DBC89182}"/>
  </bookViews>
  <sheets>
    <sheet name="At a Glance" sheetId="13" r:id="rId1"/>
    <sheet name="Student Demographics" sheetId="45" r:id="rId2"/>
    <sheet name="Transfer Pathways" sheetId="37" r:id="rId3"/>
    <sheet name="Returned Analysis" sheetId="27" state="hidden" r:id="rId4"/>
    <sheet name="Non-Enrollment" sheetId="15" state="hidden" r:id="rId5"/>
    <sheet name="Income" sheetId="17" state="hidden" r:id="rId6"/>
    <sheet name="PDP" sheetId="18" state="hidden" r:id="rId7"/>
    <sheet name="All Transfers" sheetId="23" state="hidden" r:id="rId8"/>
    <sheet name="All Transfers_Version1" sheetId="29" state="hidden" r:id="rId9"/>
    <sheet name="Transfer in rate_template_QC" sheetId="40" state="hidden" r:id="rId10"/>
    <sheet name="CIP_Code" sheetId="26" state="hidden" r:id="rId11"/>
    <sheet name="All Transfer" sheetId="16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1" i="40" l="1"/>
  <c r="E128" i="40"/>
  <c r="E129" i="40"/>
  <c r="E130" i="40"/>
  <c r="E127" i="40"/>
  <c r="W132" i="40"/>
  <c r="X132" i="40"/>
  <c r="Y132" i="40"/>
  <c r="Z132" i="40"/>
  <c r="AA132" i="40"/>
  <c r="AB132" i="40"/>
  <c r="AC132" i="40"/>
  <c r="AD132" i="40"/>
  <c r="AE132" i="40"/>
  <c r="AF132" i="40"/>
  <c r="AG132" i="40"/>
  <c r="AH132" i="40"/>
  <c r="AI132" i="40"/>
  <c r="AJ132" i="40"/>
  <c r="AK132" i="40"/>
  <c r="AL132" i="40"/>
  <c r="AM132" i="40"/>
  <c r="AN132" i="40"/>
  <c r="N179" i="40"/>
  <c r="O179" i="40"/>
  <c r="N181" i="40"/>
  <c r="O181" i="40"/>
  <c r="N180" i="40"/>
  <c r="O180" i="40"/>
  <c r="N182" i="40"/>
  <c r="O182" i="40"/>
  <c r="N177" i="40"/>
  <c r="O177" i="40"/>
  <c r="O178" i="40"/>
  <c r="N178" i="40"/>
  <c r="AR141" i="40"/>
  <c r="AS141" i="40"/>
  <c r="AT141" i="40"/>
  <c r="AU141" i="40"/>
  <c r="AV141" i="40"/>
  <c r="AW141" i="40"/>
  <c r="AX141" i="40"/>
  <c r="AY141" i="40"/>
  <c r="AW138" i="40"/>
  <c r="AX138" i="40"/>
  <c r="AY138" i="40"/>
  <c r="AW139" i="40"/>
  <c r="AX139" i="40"/>
  <c r="AY139" i="40"/>
  <c r="AW140" i="40"/>
  <c r="AX140" i="40"/>
  <c r="AY140" i="40"/>
  <c r="AY137" i="40"/>
  <c r="AX137" i="40"/>
  <c r="AW137" i="40"/>
  <c r="AV138" i="40"/>
  <c r="AV139" i="40"/>
  <c r="AV140" i="40"/>
  <c r="AV137" i="40"/>
  <c r="AR138" i="40"/>
  <c r="AS138" i="40"/>
  <c r="AT138" i="40"/>
  <c r="AU138" i="40"/>
  <c r="AR139" i="40"/>
  <c r="AS139" i="40"/>
  <c r="AT139" i="40"/>
  <c r="AU139" i="40"/>
  <c r="AR140" i="40"/>
  <c r="AS140" i="40"/>
  <c r="AT140" i="40"/>
  <c r="AU140" i="40"/>
  <c r="AU137" i="40"/>
  <c r="AT137" i="40"/>
  <c r="AS137" i="40"/>
  <c r="AR137" i="40"/>
  <c r="H169" i="40"/>
  <c r="I169" i="40"/>
  <c r="J169" i="40"/>
  <c r="H171" i="40"/>
  <c r="I171" i="40"/>
  <c r="J171" i="40"/>
  <c r="H170" i="40"/>
  <c r="I170" i="40"/>
  <c r="J170" i="40"/>
  <c r="H172" i="40"/>
  <c r="I172" i="40"/>
  <c r="J172" i="40"/>
  <c r="H167" i="40"/>
  <c r="I167" i="40"/>
  <c r="J167" i="40"/>
  <c r="I168" i="40"/>
  <c r="J168" i="40"/>
  <c r="H168" i="40"/>
  <c r="L157" i="40"/>
  <c r="M157" i="40"/>
  <c r="N157" i="40"/>
  <c r="L158" i="40"/>
  <c r="M158" i="40"/>
  <c r="N158" i="40"/>
  <c r="L159" i="40"/>
  <c r="M159" i="40"/>
  <c r="N159" i="40"/>
  <c r="L160" i="40"/>
  <c r="M160" i="40"/>
  <c r="N160" i="40"/>
  <c r="L161" i="40"/>
  <c r="M161" i="40"/>
  <c r="N161" i="40"/>
  <c r="L162" i="40"/>
  <c r="M162" i="40"/>
  <c r="N162" i="40"/>
  <c r="M147" i="40"/>
  <c r="N147" i="40"/>
  <c r="M148" i="40"/>
  <c r="N148" i="40"/>
  <c r="M149" i="40"/>
  <c r="N149" i="40"/>
  <c r="M150" i="40"/>
  <c r="N150" i="40"/>
  <c r="M151" i="40"/>
  <c r="N151" i="40"/>
  <c r="M152" i="40"/>
  <c r="N152" i="40"/>
  <c r="L148" i="40"/>
  <c r="L149" i="40"/>
  <c r="L150" i="40"/>
  <c r="L151" i="40"/>
  <c r="L152" i="40"/>
  <c r="L147" i="40"/>
  <c r="X127" i="40"/>
  <c r="Y127" i="40"/>
  <c r="Z127" i="40"/>
  <c r="AA127" i="40"/>
  <c r="AB127" i="40"/>
  <c r="AC127" i="40"/>
  <c r="AD127" i="40"/>
  <c r="AE127" i="40"/>
  <c r="AF127" i="40"/>
  <c r="AG127" i="40"/>
  <c r="AH127" i="40"/>
  <c r="AI127" i="40"/>
  <c r="AJ127" i="40"/>
  <c r="AK127" i="40"/>
  <c r="AL127" i="40"/>
  <c r="AM127" i="40"/>
  <c r="AN127" i="40"/>
  <c r="X128" i="40"/>
  <c r="Y128" i="40"/>
  <c r="Z128" i="40"/>
  <c r="AA128" i="40"/>
  <c r="AB128" i="40"/>
  <c r="AC128" i="40"/>
  <c r="AD128" i="40"/>
  <c r="AE128" i="40"/>
  <c r="AF128" i="40"/>
  <c r="AG128" i="40"/>
  <c r="AH128" i="40"/>
  <c r="AI128" i="40"/>
  <c r="AJ128" i="40"/>
  <c r="AK128" i="40"/>
  <c r="AL128" i="40"/>
  <c r="AM128" i="40"/>
  <c r="AN128" i="40"/>
  <c r="X129" i="40"/>
  <c r="Y129" i="40"/>
  <c r="Z129" i="40"/>
  <c r="AA129" i="40"/>
  <c r="AB129" i="40"/>
  <c r="AC129" i="40"/>
  <c r="AD129" i="40"/>
  <c r="AE129" i="40"/>
  <c r="AF129" i="40"/>
  <c r="AG129" i="40"/>
  <c r="AH129" i="40"/>
  <c r="AI129" i="40"/>
  <c r="AJ129" i="40"/>
  <c r="AK129" i="40"/>
  <c r="AL129" i="40"/>
  <c r="AM129" i="40"/>
  <c r="AN129" i="40"/>
  <c r="X130" i="40"/>
  <c r="Y130" i="40"/>
  <c r="Z130" i="40"/>
  <c r="AA130" i="40"/>
  <c r="AB130" i="40"/>
  <c r="AC130" i="40"/>
  <c r="AD130" i="40"/>
  <c r="AE130" i="40"/>
  <c r="AF130" i="40"/>
  <c r="AG130" i="40"/>
  <c r="AH130" i="40"/>
  <c r="AI130" i="40"/>
  <c r="AJ130" i="40"/>
  <c r="AK130" i="40"/>
  <c r="AL130" i="40"/>
  <c r="AM130" i="40"/>
  <c r="AN130" i="40"/>
  <c r="X131" i="40"/>
  <c r="Y131" i="40"/>
  <c r="Z131" i="40"/>
  <c r="AA131" i="40"/>
  <c r="AB131" i="40"/>
  <c r="AC131" i="40"/>
  <c r="AD131" i="40"/>
  <c r="AE131" i="40"/>
  <c r="AF131" i="40"/>
  <c r="AG131" i="40"/>
  <c r="AH131" i="40"/>
  <c r="AI131" i="40"/>
  <c r="AJ131" i="40"/>
  <c r="AK131" i="40"/>
  <c r="AL131" i="40"/>
  <c r="AM131" i="40"/>
  <c r="AN131" i="40"/>
  <c r="W128" i="40"/>
  <c r="W129" i="40"/>
  <c r="W130" i="40"/>
  <c r="W131" i="40"/>
  <c r="W127" i="40"/>
  <c r="AQ117" i="40"/>
  <c r="AR117" i="40"/>
  <c r="AS117" i="40"/>
  <c r="AT117" i="40"/>
  <c r="AU117" i="40"/>
  <c r="AV117" i="40"/>
  <c r="AW117" i="40"/>
  <c r="AX117" i="40"/>
  <c r="AY117" i="40"/>
  <c r="AZ117" i="40"/>
  <c r="BA117" i="40"/>
  <c r="BB117" i="40"/>
  <c r="BC117" i="40"/>
  <c r="BD117" i="40"/>
  <c r="BE117" i="40"/>
  <c r="BF117" i="40"/>
  <c r="BG117" i="40"/>
  <c r="BH117" i="40"/>
  <c r="AQ118" i="40"/>
  <c r="AR118" i="40"/>
  <c r="AS118" i="40"/>
  <c r="AT118" i="40"/>
  <c r="AU118" i="40"/>
  <c r="AV118" i="40"/>
  <c r="AW118" i="40"/>
  <c r="AX118" i="40"/>
  <c r="AY118" i="40"/>
  <c r="AZ118" i="40"/>
  <c r="BA118" i="40"/>
  <c r="BB118" i="40"/>
  <c r="BC118" i="40"/>
  <c r="BD118" i="40"/>
  <c r="BE118" i="40"/>
  <c r="BF118" i="40"/>
  <c r="BG118" i="40"/>
  <c r="BH118" i="40"/>
  <c r="AQ119" i="40"/>
  <c r="AR119" i="40"/>
  <c r="AS119" i="40"/>
  <c r="AT119" i="40"/>
  <c r="AU119" i="40"/>
  <c r="AV119" i="40"/>
  <c r="AW119" i="40"/>
  <c r="AX119" i="40"/>
  <c r="AY119" i="40"/>
  <c r="AZ119" i="40"/>
  <c r="BA119" i="40"/>
  <c r="BB119" i="40"/>
  <c r="BC119" i="40"/>
  <c r="BD119" i="40"/>
  <c r="BE119" i="40"/>
  <c r="BF119" i="40"/>
  <c r="BG119" i="40"/>
  <c r="BH119" i="40"/>
  <c r="AQ120" i="40"/>
  <c r="AR120" i="40"/>
  <c r="AS120" i="40"/>
  <c r="AT120" i="40"/>
  <c r="AU120" i="40"/>
  <c r="AV120" i="40"/>
  <c r="AW120" i="40"/>
  <c r="AX120" i="40"/>
  <c r="AY120" i="40"/>
  <c r="AZ120" i="40"/>
  <c r="BA120" i="40"/>
  <c r="BB120" i="40"/>
  <c r="BC120" i="40"/>
  <c r="BD120" i="40"/>
  <c r="BE120" i="40"/>
  <c r="BF120" i="40"/>
  <c r="BG120" i="40"/>
  <c r="BH120" i="40"/>
  <c r="AQ121" i="40"/>
  <c r="AR121" i="40"/>
  <c r="AS121" i="40"/>
  <c r="AT121" i="40"/>
  <c r="AU121" i="40"/>
  <c r="AV121" i="40"/>
  <c r="AW121" i="40"/>
  <c r="AX121" i="40"/>
  <c r="AY121" i="40"/>
  <c r="AZ121" i="40"/>
  <c r="BA121" i="40"/>
  <c r="BB121" i="40"/>
  <c r="BC121" i="40"/>
  <c r="BD121" i="40"/>
  <c r="BE121" i="40"/>
  <c r="BF121" i="40"/>
  <c r="BG121" i="40"/>
  <c r="BH121" i="40"/>
  <c r="AQ122" i="40"/>
  <c r="AR122" i="40"/>
  <c r="AS122" i="40"/>
  <c r="AT122" i="40"/>
  <c r="AU122" i="40"/>
  <c r="AV122" i="40"/>
  <c r="AW122" i="40"/>
  <c r="AX122" i="40"/>
  <c r="AY122" i="40"/>
  <c r="AZ122" i="40"/>
  <c r="BA122" i="40"/>
  <c r="BB122" i="40"/>
  <c r="BC122" i="40"/>
  <c r="BD122" i="40"/>
  <c r="BE122" i="40"/>
  <c r="BF122" i="40"/>
  <c r="BG122" i="40"/>
  <c r="BH122" i="40"/>
  <c r="AR108" i="40"/>
  <c r="AS108" i="40"/>
  <c r="AT108" i="40"/>
  <c r="AU108" i="40"/>
  <c r="AV108" i="40"/>
  <c r="AW108" i="40"/>
  <c r="AX108" i="40"/>
  <c r="AY108" i="40"/>
  <c r="AZ108" i="40"/>
  <c r="BA108" i="40"/>
  <c r="BB108" i="40"/>
  <c r="BC108" i="40"/>
  <c r="BD108" i="40"/>
  <c r="BE108" i="40"/>
  <c r="BF108" i="40"/>
  <c r="BG108" i="40"/>
  <c r="BH108" i="40"/>
  <c r="AR109" i="40"/>
  <c r="AS109" i="40"/>
  <c r="AT109" i="40"/>
  <c r="AU109" i="40"/>
  <c r="AV109" i="40"/>
  <c r="AW109" i="40"/>
  <c r="AX109" i="40"/>
  <c r="AY109" i="40"/>
  <c r="AZ109" i="40"/>
  <c r="BA109" i="40"/>
  <c r="BB109" i="40"/>
  <c r="BC109" i="40"/>
  <c r="BD109" i="40"/>
  <c r="BE109" i="40"/>
  <c r="BF109" i="40"/>
  <c r="BG109" i="40"/>
  <c r="BH109" i="40"/>
  <c r="AR110" i="40"/>
  <c r="AS110" i="40"/>
  <c r="AT110" i="40"/>
  <c r="AU110" i="40"/>
  <c r="AV110" i="40"/>
  <c r="AW110" i="40"/>
  <c r="AX110" i="40"/>
  <c r="AY110" i="40"/>
  <c r="AZ110" i="40"/>
  <c r="BA110" i="40"/>
  <c r="BB110" i="40"/>
  <c r="BC110" i="40"/>
  <c r="BD110" i="40"/>
  <c r="BE110" i="40"/>
  <c r="BF110" i="40"/>
  <c r="BG110" i="40"/>
  <c r="BH110" i="40"/>
  <c r="AR111" i="40"/>
  <c r="AS111" i="40"/>
  <c r="AT111" i="40"/>
  <c r="AU111" i="40"/>
  <c r="AV111" i="40"/>
  <c r="AW111" i="40"/>
  <c r="AX111" i="40"/>
  <c r="AY111" i="40"/>
  <c r="AZ111" i="40"/>
  <c r="BA111" i="40"/>
  <c r="BB111" i="40"/>
  <c r="BC111" i="40"/>
  <c r="BD111" i="40"/>
  <c r="BE111" i="40"/>
  <c r="BF111" i="40"/>
  <c r="BG111" i="40"/>
  <c r="BH111" i="40"/>
  <c r="AR112" i="40"/>
  <c r="AS112" i="40"/>
  <c r="AT112" i="40"/>
  <c r="AU112" i="40"/>
  <c r="AV112" i="40"/>
  <c r="AW112" i="40"/>
  <c r="AX112" i="40"/>
  <c r="AY112" i="40"/>
  <c r="AZ112" i="40"/>
  <c r="BA112" i="40"/>
  <c r="BB112" i="40"/>
  <c r="BC112" i="40"/>
  <c r="BD112" i="40"/>
  <c r="BE112" i="40"/>
  <c r="BF112" i="40"/>
  <c r="BG112" i="40"/>
  <c r="BH112" i="40"/>
  <c r="AQ112" i="40"/>
  <c r="AQ111" i="40"/>
  <c r="AQ110" i="40"/>
  <c r="AQ109" i="40"/>
  <c r="AQ108" i="40"/>
  <c r="BA107" i="40"/>
  <c r="BB107" i="40"/>
  <c r="BC107" i="40"/>
  <c r="BD107" i="40"/>
  <c r="BE107" i="40"/>
  <c r="BF107" i="40"/>
  <c r="BG107" i="40"/>
  <c r="BH107" i="40"/>
  <c r="AV107" i="40"/>
  <c r="AW107" i="40"/>
  <c r="AX107" i="40"/>
  <c r="AY107" i="40"/>
  <c r="AZ107" i="40"/>
  <c r="AR107" i="40"/>
  <c r="AS107" i="40"/>
  <c r="AT107" i="40"/>
  <c r="AU107" i="40"/>
  <c r="AQ107" i="40"/>
  <c r="G179" i="40"/>
  <c r="G181" i="40"/>
  <c r="G180" i="40"/>
  <c r="R180" i="40"/>
  <c r="G182" i="40"/>
  <c r="R182" i="40"/>
  <c r="G177" i="40"/>
  <c r="G178" i="40"/>
  <c r="F179" i="40"/>
  <c r="F181" i="40"/>
  <c r="F180" i="40"/>
  <c r="Q180" i="40"/>
  <c r="F182" i="40"/>
  <c r="Q182" i="40"/>
  <c r="F177" i="40"/>
  <c r="F178" i="40"/>
  <c r="E167" i="40"/>
  <c r="E172" i="40"/>
  <c r="E170" i="40"/>
  <c r="E171" i="40"/>
  <c r="E169" i="40"/>
  <c r="N169" i="40"/>
  <c r="E168" i="40"/>
  <c r="D167" i="40"/>
  <c r="C167" i="40"/>
  <c r="D172" i="40"/>
  <c r="C172" i="40"/>
  <c r="D170" i="40"/>
  <c r="C170" i="40"/>
  <c r="D171" i="40"/>
  <c r="C171" i="40"/>
  <c r="D169" i="40"/>
  <c r="M169" i="40"/>
  <c r="C169" i="40"/>
  <c r="L169" i="40"/>
  <c r="D168" i="40"/>
  <c r="C168" i="40"/>
  <c r="V141" i="40"/>
  <c r="U141" i="40"/>
  <c r="T141" i="40"/>
  <c r="BF141" i="40"/>
  <c r="S141" i="40"/>
  <c r="R141" i="40"/>
  <c r="Q141" i="40"/>
  <c r="P141" i="40"/>
  <c r="O141" i="40"/>
  <c r="BA141" i="40"/>
  <c r="BD141" i="40"/>
  <c r="N172" i="40"/>
  <c r="R181" i="40"/>
  <c r="BB141" i="40"/>
  <c r="M171" i="40"/>
  <c r="N167" i="40"/>
  <c r="Q178" i="40"/>
  <c r="BG141" i="40"/>
  <c r="BH141" i="40"/>
  <c r="M167" i="40"/>
  <c r="Q179" i="40"/>
  <c r="L170" i="40"/>
  <c r="N168" i="40"/>
  <c r="L168" i="40"/>
  <c r="R178" i="40"/>
  <c r="R177" i="40"/>
  <c r="M168" i="40"/>
  <c r="Q177" i="40"/>
  <c r="L167" i="40"/>
  <c r="BE141" i="40"/>
  <c r="M172" i="40"/>
  <c r="BC141" i="40"/>
  <c r="Q181" i="40"/>
  <c r="R179" i="40"/>
  <c r="L171" i="40"/>
  <c r="L172" i="40"/>
  <c r="N170" i="40"/>
  <c r="M170" i="40"/>
  <c r="N171" i="40"/>
  <c r="V140" i="40"/>
  <c r="BH140" i="40"/>
  <c r="U140" i="40"/>
  <c r="BG140" i="40"/>
  <c r="T140" i="40"/>
  <c r="BF140" i="40"/>
  <c r="S140" i="40"/>
  <c r="BE140" i="40"/>
  <c r="R140" i="40"/>
  <c r="BD140" i="40"/>
  <c r="Q140" i="40"/>
  <c r="BC140" i="40"/>
  <c r="P140" i="40"/>
  <c r="BB140" i="40"/>
  <c r="O140" i="40"/>
  <c r="BA140" i="40"/>
  <c r="V139" i="40"/>
  <c r="BH139" i="40"/>
  <c r="U139" i="40"/>
  <c r="BG139" i="40"/>
  <c r="T139" i="40"/>
  <c r="BF139" i="40"/>
  <c r="S139" i="40"/>
  <c r="BE139" i="40"/>
  <c r="R139" i="40"/>
  <c r="BD139" i="40"/>
  <c r="Q139" i="40"/>
  <c r="BC139" i="40"/>
  <c r="P139" i="40"/>
  <c r="BB139" i="40"/>
  <c r="O139" i="40"/>
  <c r="BA139" i="40"/>
  <c r="V138" i="40"/>
  <c r="BH138" i="40"/>
  <c r="U138" i="40"/>
  <c r="BG138" i="40"/>
  <c r="T138" i="40"/>
  <c r="BF138" i="40"/>
  <c r="S138" i="40"/>
  <c r="BE138" i="40"/>
  <c r="R138" i="40"/>
  <c r="BD138" i="40"/>
  <c r="Q138" i="40"/>
  <c r="BC138" i="40"/>
  <c r="P138" i="40"/>
  <c r="BB138" i="40"/>
  <c r="O138" i="40"/>
  <c r="BA138" i="40"/>
  <c r="V137" i="40"/>
  <c r="BH137" i="40"/>
  <c r="U137" i="40"/>
  <c r="BG137" i="40"/>
  <c r="T137" i="40"/>
  <c r="BF137" i="40"/>
  <c r="S137" i="40"/>
  <c r="BE137" i="40"/>
  <c r="R137" i="40"/>
  <c r="BD137" i="40"/>
  <c r="Q137" i="40"/>
  <c r="BC137" i="40"/>
  <c r="P137" i="40"/>
  <c r="BB137" i="40"/>
  <c r="O137" i="40"/>
  <c r="BA137" i="40"/>
  <c r="T128" i="40"/>
  <c r="BH128" i="40"/>
  <c r="T129" i="40"/>
  <c r="BH129" i="40"/>
  <c r="T130" i="40"/>
  <c r="BH130" i="40"/>
  <c r="T132" i="40"/>
  <c r="BH132" i="40"/>
  <c r="T131" i="40"/>
  <c r="BH131" i="40"/>
  <c r="T127" i="40"/>
  <c r="BH127" i="40"/>
  <c r="S128" i="40"/>
  <c r="BG128" i="40"/>
  <c r="S129" i="40"/>
  <c r="BG129" i="40"/>
  <c r="S130" i="40"/>
  <c r="BG130" i="40"/>
  <c r="S132" i="40"/>
  <c r="BG132" i="40"/>
  <c r="S131" i="40"/>
  <c r="BG131" i="40"/>
  <c r="S127" i="40"/>
  <c r="BG127" i="40"/>
  <c r="R128" i="40"/>
  <c r="BF128" i="40"/>
  <c r="R129" i="40"/>
  <c r="BF129" i="40"/>
  <c r="R130" i="40"/>
  <c r="BF130" i="40"/>
  <c r="R132" i="40"/>
  <c r="BF132" i="40"/>
  <c r="R131" i="40"/>
  <c r="BF131" i="40"/>
  <c r="R127" i="40"/>
  <c r="BF127" i="40"/>
  <c r="Q128" i="40"/>
  <c r="BE128" i="40"/>
  <c r="Q129" i="40"/>
  <c r="BE129" i="40"/>
  <c r="Q130" i="40"/>
  <c r="BE130" i="40"/>
  <c r="Q132" i="40"/>
  <c r="BE132" i="40"/>
  <c r="Q131" i="40"/>
  <c r="BE131" i="40"/>
  <c r="Q127" i="40"/>
  <c r="BE127" i="40"/>
  <c r="P128" i="40"/>
  <c r="BD128" i="40"/>
  <c r="P129" i="40"/>
  <c r="BD129" i="40"/>
  <c r="P130" i="40"/>
  <c r="BD130" i="40"/>
  <c r="P132" i="40"/>
  <c r="BD132" i="40"/>
  <c r="P131" i="40"/>
  <c r="BD131" i="40"/>
  <c r="P127" i="40"/>
  <c r="BD127" i="40"/>
  <c r="O128" i="40"/>
  <c r="BC128" i="40"/>
  <c r="O129" i="40"/>
  <c r="BC129" i="40"/>
  <c r="O130" i="40"/>
  <c r="BC130" i="40"/>
  <c r="O132" i="40"/>
  <c r="BC132" i="40"/>
  <c r="O131" i="40"/>
  <c r="BC131" i="40"/>
  <c r="O127" i="40"/>
  <c r="BC127" i="40"/>
  <c r="N128" i="40"/>
  <c r="BB128" i="40"/>
  <c r="N129" i="40"/>
  <c r="BB129" i="40"/>
  <c r="N130" i="40"/>
  <c r="BB130" i="40"/>
  <c r="N132" i="40"/>
  <c r="BB132" i="40"/>
  <c r="N131" i="40"/>
  <c r="BB131" i="40"/>
  <c r="N127" i="40"/>
  <c r="BB127" i="40"/>
  <c r="M128" i="40"/>
  <c r="BA128" i="40"/>
  <c r="M129" i="40"/>
  <c r="BA129" i="40"/>
  <c r="M130" i="40"/>
  <c r="BA130" i="40"/>
  <c r="M132" i="40"/>
  <c r="BA132" i="40"/>
  <c r="M131" i="40"/>
  <c r="BA131" i="40"/>
  <c r="M127" i="40"/>
  <c r="BA127" i="40"/>
  <c r="L128" i="40"/>
  <c r="AZ128" i="40"/>
  <c r="L129" i="40"/>
  <c r="AZ129" i="40"/>
  <c r="L130" i="40"/>
  <c r="AZ130" i="40"/>
  <c r="L132" i="40"/>
  <c r="AZ132" i="40"/>
  <c r="L131" i="40"/>
  <c r="AZ131" i="40"/>
  <c r="L127" i="40"/>
  <c r="AZ127" i="40"/>
  <c r="K128" i="40"/>
  <c r="AY128" i="40"/>
  <c r="K129" i="40"/>
  <c r="AY129" i="40"/>
  <c r="K130" i="40"/>
  <c r="AY130" i="40"/>
  <c r="K132" i="40"/>
  <c r="AY132" i="40"/>
  <c r="K131" i="40"/>
  <c r="AY131" i="40"/>
  <c r="K127" i="40"/>
  <c r="AY127" i="40"/>
  <c r="J128" i="40"/>
  <c r="AX128" i="40"/>
  <c r="J129" i="40"/>
  <c r="AX129" i="40"/>
  <c r="J130" i="40"/>
  <c r="AX130" i="40"/>
  <c r="J132" i="40"/>
  <c r="AX132" i="40"/>
  <c r="J131" i="40"/>
  <c r="AX131" i="40"/>
  <c r="J127" i="40"/>
  <c r="AX127" i="40"/>
  <c r="I128" i="40"/>
  <c r="AW128" i="40"/>
  <c r="I129" i="40"/>
  <c r="AW129" i="40"/>
  <c r="I130" i="40"/>
  <c r="AW130" i="40"/>
  <c r="I132" i="40"/>
  <c r="AW132" i="40"/>
  <c r="I131" i="40"/>
  <c r="AW131" i="40"/>
  <c r="I127" i="40"/>
  <c r="AW127" i="40"/>
  <c r="H128" i="40"/>
  <c r="AV128" i="40"/>
  <c r="H129" i="40"/>
  <c r="AV129" i="40"/>
  <c r="H130" i="40"/>
  <c r="AV130" i="40"/>
  <c r="H132" i="40"/>
  <c r="AV132" i="40"/>
  <c r="H131" i="40"/>
  <c r="AV131" i="40"/>
  <c r="H127" i="40"/>
  <c r="AV127" i="40"/>
  <c r="G128" i="40"/>
  <c r="AU128" i="40"/>
  <c r="G129" i="40"/>
  <c r="AU129" i="40"/>
  <c r="G130" i="40"/>
  <c r="AU130" i="40"/>
  <c r="G132" i="40"/>
  <c r="AU132" i="40"/>
  <c r="G131" i="40"/>
  <c r="AU131" i="40"/>
  <c r="G127" i="40"/>
  <c r="AU127" i="40"/>
  <c r="F128" i="40"/>
  <c r="AT128" i="40"/>
  <c r="F129" i="40"/>
  <c r="AT129" i="40"/>
  <c r="F130" i="40"/>
  <c r="AT130" i="40"/>
  <c r="F132" i="40"/>
  <c r="AT132" i="40"/>
  <c r="F131" i="40"/>
  <c r="AT131" i="40"/>
  <c r="F127" i="40"/>
  <c r="AT127" i="40"/>
  <c r="AS128" i="40"/>
  <c r="AS129" i="40"/>
  <c r="AS130" i="40"/>
  <c r="E132" i="40"/>
  <c r="AS132" i="40"/>
  <c r="AS131" i="40"/>
  <c r="AS127" i="40"/>
  <c r="D128" i="40"/>
  <c r="AR128" i="40"/>
  <c r="D129" i="40"/>
  <c r="AR129" i="40"/>
  <c r="D130" i="40"/>
  <c r="AR130" i="40"/>
  <c r="D132" i="40"/>
  <c r="AR132" i="40"/>
  <c r="D131" i="40"/>
  <c r="AR131" i="40"/>
  <c r="D127" i="40"/>
  <c r="AR127" i="40"/>
  <c r="C128" i="40"/>
  <c r="AQ128" i="40"/>
  <c r="C129" i="40"/>
  <c r="AQ129" i="40"/>
  <c r="C130" i="40"/>
  <c r="AQ130" i="40"/>
  <c r="C132" i="40"/>
  <c r="AQ132" i="40"/>
  <c r="C131" i="40"/>
  <c r="AQ131" i="40"/>
  <c r="C127" i="40"/>
  <c r="AQ127" i="40"/>
  <c r="CI65" i="40"/>
  <c r="CI39" i="40"/>
  <c r="CI40" i="40"/>
  <c r="CI41" i="40"/>
  <c r="CI42" i="40"/>
  <c r="CI43" i="40"/>
  <c r="CI44" i="40"/>
  <c r="CI45" i="40"/>
  <c r="CI46" i="40"/>
  <c r="CI47" i="40"/>
  <c r="D13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AG13" i="40"/>
  <c r="AH13" i="40"/>
  <c r="AI13" i="40"/>
  <c r="AJ13" i="40"/>
  <c r="AK13" i="40"/>
  <c r="AL13" i="40"/>
  <c r="AM13" i="40"/>
  <c r="AN13" i="40"/>
  <c r="AO13" i="40"/>
  <c r="AP13" i="40"/>
  <c r="AQ13" i="40"/>
  <c r="AR13" i="40"/>
  <c r="AS13" i="40"/>
  <c r="AT13" i="40"/>
  <c r="AU13" i="40"/>
  <c r="AV13" i="40"/>
  <c r="AW13" i="40"/>
  <c r="AX13" i="40"/>
  <c r="AY13" i="40"/>
  <c r="AZ13" i="40"/>
  <c r="BA13" i="40"/>
  <c r="BB13" i="40"/>
  <c r="BC13" i="40"/>
  <c r="BD13" i="40"/>
  <c r="BE13" i="40"/>
  <c r="BF13" i="40"/>
  <c r="BG13" i="40"/>
  <c r="BH13" i="40"/>
  <c r="BI13" i="40"/>
  <c r="BJ13" i="40"/>
  <c r="BK13" i="40"/>
  <c r="BL13" i="40"/>
  <c r="BM13" i="40"/>
  <c r="BN13" i="40"/>
  <c r="BO13" i="40"/>
  <c r="BP13" i="40"/>
  <c r="BQ13" i="40"/>
  <c r="BR13" i="40"/>
  <c r="BS13" i="40"/>
  <c r="BT13" i="40"/>
  <c r="BU13" i="40"/>
  <c r="BV13" i="40"/>
  <c r="C13" i="40"/>
  <c r="T99" i="40"/>
  <c r="R99" i="40"/>
  <c r="P99" i="40"/>
  <c r="O99" i="40"/>
  <c r="N99" i="40"/>
  <c r="L99" i="40"/>
  <c r="J99" i="40"/>
  <c r="I99" i="40"/>
  <c r="H99" i="40"/>
  <c r="F99" i="40"/>
  <c r="D99" i="40"/>
  <c r="C99" i="40"/>
  <c r="T97" i="40"/>
  <c r="R97" i="40"/>
  <c r="P97" i="40"/>
  <c r="O97" i="40"/>
  <c r="N97" i="40"/>
  <c r="L97" i="40"/>
  <c r="J97" i="40"/>
  <c r="I97" i="40"/>
  <c r="H97" i="40"/>
  <c r="F97" i="40"/>
  <c r="D97" i="40"/>
  <c r="C97" i="40"/>
  <c r="T96" i="40"/>
  <c r="R96" i="40"/>
  <c r="P96" i="40"/>
  <c r="O96" i="40"/>
  <c r="N96" i="40"/>
  <c r="L96" i="40"/>
  <c r="J96" i="40"/>
  <c r="I96" i="40"/>
  <c r="H96" i="40"/>
  <c r="F96" i="40"/>
  <c r="D96" i="40"/>
  <c r="C96" i="40"/>
  <c r="T95" i="40"/>
  <c r="R95" i="40"/>
  <c r="P95" i="40"/>
  <c r="O95" i="40"/>
  <c r="N95" i="40"/>
  <c r="L95" i="40"/>
  <c r="J95" i="40"/>
  <c r="I95" i="40"/>
  <c r="H95" i="40"/>
  <c r="F95" i="40"/>
  <c r="D95" i="40"/>
  <c r="C95" i="40"/>
  <c r="T94" i="40"/>
  <c r="R94" i="40"/>
  <c r="P94" i="40"/>
  <c r="O94" i="40"/>
  <c r="N94" i="40"/>
  <c r="L94" i="40"/>
  <c r="J94" i="40"/>
  <c r="I94" i="40"/>
  <c r="H94" i="40"/>
  <c r="F94" i="40"/>
  <c r="D94" i="40"/>
  <c r="C94" i="40"/>
  <c r="CH68" i="40"/>
  <c r="CG68" i="40"/>
  <c r="CF68" i="40"/>
  <c r="CE68" i="40"/>
  <c r="CD68" i="40"/>
  <c r="CC68" i="40"/>
  <c r="CB68" i="40"/>
  <c r="CA68" i="40"/>
  <c r="BZ68" i="40"/>
  <c r="BY68" i="40"/>
  <c r="BX68" i="40"/>
  <c r="BW68" i="40"/>
  <c r="BV68" i="40"/>
  <c r="BU68" i="40"/>
  <c r="BT68" i="40"/>
  <c r="BS68" i="40"/>
  <c r="BR68" i="40"/>
  <c r="BQ68" i="40"/>
  <c r="BP68" i="40"/>
  <c r="BO68" i="40"/>
  <c r="BN68" i="40"/>
  <c r="BM68" i="40"/>
  <c r="BL68" i="40"/>
  <c r="BK68" i="40"/>
  <c r="BJ68" i="40"/>
  <c r="BI68" i="40"/>
  <c r="BH68" i="40"/>
  <c r="BG68" i="40"/>
  <c r="BF68" i="40"/>
  <c r="BE68" i="40"/>
  <c r="BD68" i="40"/>
  <c r="BC68" i="40"/>
  <c r="BB68" i="40"/>
  <c r="BA68" i="40"/>
  <c r="AZ68" i="40"/>
  <c r="AY68" i="40"/>
  <c r="AX68" i="40"/>
  <c r="AW68" i="40"/>
  <c r="AV68" i="40"/>
  <c r="AU68" i="40"/>
  <c r="AT68" i="40"/>
  <c r="AS68" i="40"/>
  <c r="AR68" i="40"/>
  <c r="AQ68" i="40"/>
  <c r="AP68" i="40"/>
  <c r="AO68" i="40"/>
  <c r="AN68" i="40"/>
  <c r="AM68" i="40"/>
  <c r="AL68" i="40"/>
  <c r="AK68" i="40"/>
  <c r="AJ68" i="40"/>
  <c r="AI68" i="40"/>
  <c r="AH68" i="40"/>
  <c r="AG68" i="40"/>
  <c r="AF68" i="40"/>
  <c r="AE68" i="40"/>
  <c r="AD68" i="40"/>
  <c r="AC68" i="40"/>
  <c r="AB68" i="40"/>
  <c r="AA68" i="40"/>
  <c r="Z68" i="40"/>
  <c r="Y68" i="40"/>
  <c r="X68" i="40"/>
  <c r="W68" i="40"/>
  <c r="V68" i="40"/>
  <c r="U68" i="40"/>
  <c r="T68" i="40"/>
  <c r="S68" i="40"/>
  <c r="R68" i="40"/>
  <c r="Q68" i="40"/>
  <c r="P68" i="40"/>
  <c r="O68" i="40"/>
  <c r="N68" i="40"/>
  <c r="M68" i="40"/>
  <c r="L68" i="40"/>
  <c r="K68" i="40"/>
  <c r="J68" i="40"/>
  <c r="I68" i="40"/>
  <c r="H68" i="40"/>
  <c r="G68" i="40"/>
  <c r="F68" i="40"/>
  <c r="E68" i="40"/>
  <c r="D68" i="40"/>
  <c r="C68" i="40"/>
  <c r="CH67" i="40"/>
  <c r="CG67" i="40"/>
  <c r="CF67" i="40"/>
  <c r="CE67" i="40"/>
  <c r="CD67" i="40"/>
  <c r="CC67" i="40"/>
  <c r="CB67" i="40"/>
  <c r="CA67" i="40"/>
  <c r="BZ67" i="40"/>
  <c r="BY67" i="40"/>
  <c r="BX67" i="40"/>
  <c r="BW67" i="40"/>
  <c r="BV67" i="40"/>
  <c r="BU67" i="40"/>
  <c r="BT67" i="40"/>
  <c r="BS67" i="40"/>
  <c r="BR67" i="40"/>
  <c r="BQ67" i="40"/>
  <c r="BP67" i="40"/>
  <c r="BO67" i="40"/>
  <c r="BN67" i="40"/>
  <c r="BM67" i="40"/>
  <c r="BL67" i="40"/>
  <c r="BK67" i="40"/>
  <c r="BJ67" i="40"/>
  <c r="BI67" i="40"/>
  <c r="BH67" i="40"/>
  <c r="BG67" i="40"/>
  <c r="BF67" i="40"/>
  <c r="BE67" i="40"/>
  <c r="BD67" i="40"/>
  <c r="BC67" i="40"/>
  <c r="BB67" i="40"/>
  <c r="BA67" i="40"/>
  <c r="AZ67" i="40"/>
  <c r="AY67" i="40"/>
  <c r="AX67" i="40"/>
  <c r="AW67" i="40"/>
  <c r="AV67" i="40"/>
  <c r="AU67" i="40"/>
  <c r="AT67" i="40"/>
  <c r="AS67" i="40"/>
  <c r="AR67" i="40"/>
  <c r="AQ67" i="40"/>
  <c r="AP67" i="40"/>
  <c r="AO67" i="40"/>
  <c r="AN67" i="40"/>
  <c r="AM67" i="40"/>
  <c r="AL67" i="40"/>
  <c r="AK67" i="40"/>
  <c r="AJ67" i="40"/>
  <c r="AI67" i="40"/>
  <c r="AH67" i="40"/>
  <c r="AG67" i="40"/>
  <c r="AF67" i="40"/>
  <c r="AE67" i="40"/>
  <c r="AD67" i="40"/>
  <c r="AC67" i="40"/>
  <c r="AB67" i="40"/>
  <c r="AA67" i="40"/>
  <c r="Z67" i="40"/>
  <c r="Y67" i="40"/>
  <c r="X67" i="40"/>
  <c r="W67" i="40"/>
  <c r="V67" i="40"/>
  <c r="U67" i="40"/>
  <c r="T67" i="40"/>
  <c r="S67" i="40"/>
  <c r="R67" i="40"/>
  <c r="Q67" i="40"/>
  <c r="P67" i="40"/>
  <c r="O67" i="40"/>
  <c r="N67" i="40"/>
  <c r="M67" i="40"/>
  <c r="L67" i="40"/>
  <c r="K67" i="40"/>
  <c r="J67" i="40"/>
  <c r="I67" i="40"/>
  <c r="H67" i="40"/>
  <c r="G67" i="40"/>
  <c r="F67" i="40"/>
  <c r="E67" i="40"/>
  <c r="D67" i="40"/>
  <c r="C67" i="40"/>
  <c r="CH66" i="40"/>
  <c r="CG66" i="40"/>
  <c r="CF66" i="40"/>
  <c r="CE66" i="40"/>
  <c r="CD66" i="40"/>
  <c r="CC66" i="40"/>
  <c r="CB66" i="40"/>
  <c r="CA66" i="40"/>
  <c r="BZ66" i="40"/>
  <c r="BY66" i="40"/>
  <c r="BX66" i="40"/>
  <c r="BW66" i="40"/>
  <c r="BV66" i="40"/>
  <c r="BU66" i="40"/>
  <c r="BT66" i="40"/>
  <c r="BS66" i="40"/>
  <c r="BR66" i="40"/>
  <c r="BQ66" i="40"/>
  <c r="BP66" i="40"/>
  <c r="BO66" i="40"/>
  <c r="BN66" i="40"/>
  <c r="BM66" i="40"/>
  <c r="BL66" i="40"/>
  <c r="BK66" i="40"/>
  <c r="BJ66" i="40"/>
  <c r="BI66" i="40"/>
  <c r="BH66" i="40"/>
  <c r="BG66" i="40"/>
  <c r="BF66" i="40"/>
  <c r="BE66" i="40"/>
  <c r="BD66" i="40"/>
  <c r="BC66" i="40"/>
  <c r="BB66" i="40"/>
  <c r="BA66" i="40"/>
  <c r="AZ66" i="40"/>
  <c r="AY66" i="40"/>
  <c r="AX66" i="40"/>
  <c r="AW66" i="40"/>
  <c r="AV66" i="40"/>
  <c r="AU66" i="40"/>
  <c r="AT66" i="40"/>
  <c r="AS66" i="40"/>
  <c r="AR66" i="40"/>
  <c r="AQ66" i="40"/>
  <c r="AP66" i="40"/>
  <c r="AO66" i="40"/>
  <c r="AN66" i="40"/>
  <c r="AM66" i="40"/>
  <c r="AL66" i="40"/>
  <c r="AK66" i="40"/>
  <c r="AJ66" i="40"/>
  <c r="AI66" i="40"/>
  <c r="AH66" i="40"/>
  <c r="AG66" i="40"/>
  <c r="AF66" i="40"/>
  <c r="AE66" i="40"/>
  <c r="AD66" i="40"/>
  <c r="AC66" i="40"/>
  <c r="AB66" i="40"/>
  <c r="AA66" i="40"/>
  <c r="Z66" i="40"/>
  <c r="Y66" i="40"/>
  <c r="X66" i="40"/>
  <c r="W66" i="40"/>
  <c r="V66" i="40"/>
  <c r="U66" i="40"/>
  <c r="T66" i="40"/>
  <c r="S66" i="40"/>
  <c r="R66" i="40"/>
  <c r="Q66" i="40"/>
  <c r="P66" i="40"/>
  <c r="O66" i="40"/>
  <c r="N66" i="40"/>
  <c r="M66" i="40"/>
  <c r="L66" i="40"/>
  <c r="K66" i="40"/>
  <c r="J66" i="40"/>
  <c r="I66" i="40"/>
  <c r="H66" i="40"/>
  <c r="G66" i="40"/>
  <c r="F66" i="40"/>
  <c r="E66" i="40"/>
  <c r="D66" i="40"/>
  <c r="C66" i="40"/>
  <c r="CH50" i="40"/>
  <c r="CG50" i="40"/>
  <c r="CF50" i="40"/>
  <c r="CE50" i="40"/>
  <c r="CD50" i="40"/>
  <c r="CC50" i="40"/>
  <c r="CB50" i="40"/>
  <c r="CA50" i="40"/>
  <c r="BZ50" i="40"/>
  <c r="BY50" i="40"/>
  <c r="BX50" i="40"/>
  <c r="BW50" i="40"/>
  <c r="BV50" i="40"/>
  <c r="BU50" i="40"/>
  <c r="BT50" i="40"/>
  <c r="BS50" i="40"/>
  <c r="BR50" i="40"/>
  <c r="BQ50" i="40"/>
  <c r="BP50" i="40"/>
  <c r="BO50" i="40"/>
  <c r="BN50" i="40"/>
  <c r="BM50" i="40"/>
  <c r="BL50" i="40"/>
  <c r="BK50" i="40"/>
  <c r="BJ50" i="40"/>
  <c r="BI50" i="40"/>
  <c r="BH50" i="40"/>
  <c r="BG50" i="40"/>
  <c r="BF50" i="40"/>
  <c r="BE50" i="40"/>
  <c r="BD50" i="40"/>
  <c r="BC50" i="40"/>
  <c r="BB50" i="40"/>
  <c r="BA50" i="40"/>
  <c r="AZ50" i="40"/>
  <c r="AY50" i="40"/>
  <c r="AX50" i="40"/>
  <c r="AW50" i="40"/>
  <c r="AV50" i="40"/>
  <c r="AU50" i="40"/>
  <c r="AT50" i="40"/>
  <c r="AS50" i="40"/>
  <c r="AR50" i="40"/>
  <c r="AQ50" i="40"/>
  <c r="AP50" i="40"/>
  <c r="AO50" i="40"/>
  <c r="AN50" i="40"/>
  <c r="AM50" i="40"/>
  <c r="AL50" i="40"/>
  <c r="AK50" i="40"/>
  <c r="AJ50" i="40"/>
  <c r="AI50" i="40"/>
  <c r="AH50" i="40"/>
  <c r="AG50" i="40"/>
  <c r="AF50" i="40"/>
  <c r="AE50" i="40"/>
  <c r="AD50" i="40"/>
  <c r="AC50" i="40"/>
  <c r="AB50" i="40"/>
  <c r="AA50" i="40"/>
  <c r="Z50" i="40"/>
  <c r="Y50" i="40"/>
  <c r="X50" i="40"/>
  <c r="W50" i="40"/>
  <c r="V50" i="40"/>
  <c r="U50" i="40"/>
  <c r="T50" i="40"/>
  <c r="S50" i="40"/>
  <c r="R50" i="40"/>
  <c r="Q50" i="40"/>
  <c r="P50" i="40"/>
  <c r="O50" i="40"/>
  <c r="N50" i="40"/>
  <c r="M50" i="40"/>
  <c r="L50" i="40"/>
  <c r="K50" i="40"/>
  <c r="J50" i="40"/>
  <c r="I50" i="40"/>
  <c r="H50" i="40"/>
  <c r="G50" i="40"/>
  <c r="F50" i="40"/>
  <c r="E50" i="40"/>
  <c r="D50" i="40"/>
  <c r="C50" i="40"/>
  <c r="CH49" i="40"/>
  <c r="CG49" i="40"/>
  <c r="CF49" i="40"/>
  <c r="CE49" i="40"/>
  <c r="CD49" i="40"/>
  <c r="CC49" i="40"/>
  <c r="CB49" i="40"/>
  <c r="CA49" i="40"/>
  <c r="BZ49" i="40"/>
  <c r="BY49" i="40"/>
  <c r="BX49" i="40"/>
  <c r="BW49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G49" i="40"/>
  <c r="BF49" i="40"/>
  <c r="BE49" i="40"/>
  <c r="BD49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AN49" i="40"/>
  <c r="AM49" i="40"/>
  <c r="AL49" i="40"/>
  <c r="AK49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U49" i="40"/>
  <c r="T49" i="40"/>
  <c r="S49" i="40"/>
  <c r="R49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CH48" i="40"/>
  <c r="CG48" i="40"/>
  <c r="CF48" i="40"/>
  <c r="CE48" i="40"/>
  <c r="CD48" i="40"/>
  <c r="CC48" i="40"/>
  <c r="CB48" i="40"/>
  <c r="CA48" i="40"/>
  <c r="BZ48" i="40"/>
  <c r="BY48" i="40"/>
  <c r="BX48" i="40"/>
  <c r="BW48" i="40"/>
  <c r="BV48" i="40"/>
  <c r="BU48" i="40"/>
  <c r="BT48" i="40"/>
  <c r="BS48" i="40"/>
  <c r="BR48" i="40"/>
  <c r="BQ48" i="40"/>
  <c r="BP48" i="40"/>
  <c r="BO48" i="40"/>
  <c r="BN48" i="40"/>
  <c r="BM48" i="40"/>
  <c r="BL48" i="40"/>
  <c r="BK48" i="40"/>
  <c r="BJ48" i="40"/>
  <c r="BI48" i="40"/>
  <c r="BH48" i="40"/>
  <c r="BG48" i="40"/>
  <c r="BF48" i="40"/>
  <c r="BE48" i="40"/>
  <c r="BD48" i="40"/>
  <c r="BC48" i="40"/>
  <c r="BB48" i="40"/>
  <c r="BA48" i="40"/>
  <c r="AZ48" i="40"/>
  <c r="AY48" i="40"/>
  <c r="AX48" i="40"/>
  <c r="AW48" i="40"/>
  <c r="AV48" i="40"/>
  <c r="AU48" i="40"/>
  <c r="AT48" i="40"/>
  <c r="AS48" i="40"/>
  <c r="AR48" i="40"/>
  <c r="AQ48" i="40"/>
  <c r="AP48" i="40"/>
  <c r="AO48" i="40"/>
  <c r="AN48" i="40"/>
  <c r="AM48" i="40"/>
  <c r="AL48" i="40"/>
  <c r="AK48" i="40"/>
  <c r="AJ48" i="40"/>
  <c r="AI48" i="40"/>
  <c r="AH48" i="40"/>
  <c r="AG48" i="40"/>
  <c r="AF48" i="40"/>
  <c r="AE48" i="40"/>
  <c r="AD48" i="40"/>
  <c r="AC48" i="40"/>
  <c r="AB48" i="40"/>
  <c r="AA48" i="40"/>
  <c r="Z48" i="40"/>
  <c r="Y48" i="40"/>
  <c r="X48" i="40"/>
  <c r="W48" i="40"/>
  <c r="V48" i="40"/>
  <c r="U48" i="40"/>
  <c r="T48" i="40"/>
  <c r="S48" i="40"/>
  <c r="R48" i="40"/>
  <c r="Q48" i="40"/>
  <c r="P48" i="40"/>
  <c r="O48" i="40"/>
  <c r="N48" i="40"/>
  <c r="M48" i="40"/>
  <c r="L48" i="40"/>
  <c r="K48" i="40"/>
  <c r="J48" i="40"/>
  <c r="I48" i="40"/>
  <c r="H48" i="40"/>
  <c r="G48" i="40"/>
  <c r="F48" i="40"/>
  <c r="E48" i="40"/>
  <c r="D48" i="40"/>
  <c r="C48" i="40"/>
  <c r="CH34" i="40"/>
  <c r="CG34" i="40"/>
  <c r="CF34" i="40"/>
  <c r="CE34" i="40"/>
  <c r="CD34" i="40"/>
  <c r="CC34" i="40"/>
  <c r="CB34" i="40"/>
  <c r="CA34" i="40"/>
  <c r="BZ34" i="40"/>
  <c r="BY34" i="40"/>
  <c r="BX34" i="40"/>
  <c r="BW34" i="40"/>
  <c r="BV34" i="40"/>
  <c r="BU34" i="40"/>
  <c r="BT34" i="40"/>
  <c r="BS34" i="40"/>
  <c r="BR34" i="40"/>
  <c r="BQ34" i="40"/>
  <c r="BP34" i="40"/>
  <c r="BO34" i="40"/>
  <c r="BN34" i="40"/>
  <c r="BM34" i="40"/>
  <c r="BL34" i="40"/>
  <c r="BK34" i="40"/>
  <c r="BJ34" i="40"/>
  <c r="BI34" i="40"/>
  <c r="BH34" i="40"/>
  <c r="BG34" i="40"/>
  <c r="BF34" i="40"/>
  <c r="BE34" i="40"/>
  <c r="BD34" i="40"/>
  <c r="BC34" i="40"/>
  <c r="BB34" i="40"/>
  <c r="BA34" i="40"/>
  <c r="AZ34" i="40"/>
  <c r="AY34" i="40"/>
  <c r="AX34" i="40"/>
  <c r="AW34" i="40"/>
  <c r="AV34" i="40"/>
  <c r="AU34" i="40"/>
  <c r="AT34" i="40"/>
  <c r="AS34" i="40"/>
  <c r="AR34" i="40"/>
  <c r="AQ34" i="40"/>
  <c r="AP34" i="40"/>
  <c r="AO34" i="40"/>
  <c r="AN34" i="40"/>
  <c r="AM34" i="40"/>
  <c r="AL34" i="40"/>
  <c r="AK34" i="40"/>
  <c r="AJ34" i="40"/>
  <c r="AI34" i="40"/>
  <c r="AH34" i="40"/>
  <c r="AG34" i="40"/>
  <c r="AF34" i="40"/>
  <c r="AE34" i="40"/>
  <c r="AD34" i="40"/>
  <c r="AC34" i="40"/>
  <c r="AB34" i="40"/>
  <c r="AA34" i="40"/>
  <c r="Z34" i="40"/>
  <c r="Y34" i="40"/>
  <c r="X34" i="40"/>
  <c r="W34" i="40"/>
  <c r="V34" i="40"/>
  <c r="U34" i="40"/>
  <c r="T34" i="40"/>
  <c r="S34" i="40"/>
  <c r="R34" i="40"/>
  <c r="Q34" i="40"/>
  <c r="P34" i="40"/>
  <c r="O34" i="40"/>
  <c r="N34" i="40"/>
  <c r="M34" i="40"/>
  <c r="L34" i="40"/>
  <c r="K34" i="40"/>
  <c r="J34" i="40"/>
  <c r="I34" i="40"/>
  <c r="H34" i="40"/>
  <c r="G34" i="40"/>
  <c r="F34" i="40"/>
  <c r="E34" i="40"/>
  <c r="D34" i="40"/>
  <c r="C34" i="40"/>
  <c r="CH33" i="40"/>
  <c r="CG33" i="40"/>
  <c r="CF33" i="40"/>
  <c r="CE33" i="40"/>
  <c r="CD33" i="40"/>
  <c r="CC33" i="40"/>
  <c r="CB33" i="40"/>
  <c r="CA33" i="40"/>
  <c r="BZ33" i="40"/>
  <c r="BY33" i="40"/>
  <c r="BX33" i="40"/>
  <c r="BW33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G33" i="40"/>
  <c r="BF33" i="40"/>
  <c r="BE33" i="40"/>
  <c r="BD33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AN33" i="40"/>
  <c r="AM33" i="40"/>
  <c r="AL33" i="40"/>
  <c r="AK33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U33" i="40"/>
  <c r="T33" i="40"/>
  <c r="S33" i="40"/>
  <c r="R33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CH32" i="40"/>
  <c r="CG32" i="40"/>
  <c r="CF32" i="40"/>
  <c r="CE32" i="40"/>
  <c r="CD32" i="40"/>
  <c r="CC32" i="40"/>
  <c r="CB32" i="40"/>
  <c r="CA32" i="40"/>
  <c r="BZ32" i="40"/>
  <c r="BY32" i="40"/>
  <c r="BX32" i="40"/>
  <c r="BW32" i="40"/>
  <c r="BV32" i="40"/>
  <c r="BU32" i="40"/>
  <c r="BT32" i="40"/>
  <c r="BS32" i="40"/>
  <c r="BR32" i="40"/>
  <c r="BQ32" i="40"/>
  <c r="BP32" i="40"/>
  <c r="BO32" i="40"/>
  <c r="BN32" i="40"/>
  <c r="BM32" i="40"/>
  <c r="BL32" i="40"/>
  <c r="BK32" i="40"/>
  <c r="BJ32" i="40"/>
  <c r="BI32" i="40"/>
  <c r="BH32" i="40"/>
  <c r="BG32" i="40"/>
  <c r="BF32" i="40"/>
  <c r="BE32" i="40"/>
  <c r="BD32" i="40"/>
  <c r="BC32" i="40"/>
  <c r="BB32" i="40"/>
  <c r="BA32" i="40"/>
  <c r="AZ32" i="40"/>
  <c r="AY32" i="40"/>
  <c r="AX32" i="40"/>
  <c r="AW32" i="40"/>
  <c r="AV32" i="40"/>
  <c r="AU32" i="40"/>
  <c r="AT32" i="40"/>
  <c r="AS32" i="40"/>
  <c r="AR32" i="40"/>
  <c r="AQ32" i="40"/>
  <c r="AP32" i="40"/>
  <c r="AO32" i="40"/>
  <c r="AN32" i="40"/>
  <c r="AM32" i="40"/>
  <c r="AL32" i="40"/>
  <c r="AK32" i="40"/>
  <c r="AJ32" i="40"/>
  <c r="AI32" i="40"/>
  <c r="AH32" i="40"/>
  <c r="AG32" i="40"/>
  <c r="AF32" i="40"/>
  <c r="AE32" i="40"/>
  <c r="AD32" i="40"/>
  <c r="AC32" i="40"/>
  <c r="AB32" i="40"/>
  <c r="AA32" i="40"/>
  <c r="Z32" i="40"/>
  <c r="Y32" i="40"/>
  <c r="X32" i="40"/>
  <c r="W32" i="40"/>
  <c r="V32" i="40"/>
  <c r="U32" i="40"/>
  <c r="T32" i="40"/>
  <c r="S32" i="40"/>
  <c r="R32" i="40"/>
  <c r="Q32" i="40"/>
  <c r="P32" i="40"/>
  <c r="O32" i="40"/>
  <c r="N32" i="40"/>
  <c r="M32" i="40"/>
  <c r="L32" i="40"/>
  <c r="K32" i="40"/>
  <c r="J32" i="40"/>
  <c r="I32" i="40"/>
  <c r="H32" i="40"/>
  <c r="G32" i="40"/>
  <c r="F32" i="40"/>
  <c r="E32" i="40"/>
  <c r="D32" i="40"/>
  <c r="C32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G17" i="40"/>
  <c r="BF17" i="40"/>
  <c r="BE17" i="40"/>
  <c r="BD17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N17" i="40"/>
  <c r="AM17" i="40"/>
  <c r="AL17" i="40"/>
  <c r="AK17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BV16" i="40"/>
  <c r="BU16" i="40"/>
  <c r="BT16" i="40"/>
  <c r="BS16" i="40"/>
  <c r="BR16" i="40"/>
  <c r="BQ16" i="40"/>
  <c r="BP16" i="40"/>
  <c r="BO16" i="40"/>
  <c r="BN16" i="40"/>
  <c r="BM16" i="40"/>
  <c r="BL16" i="40"/>
  <c r="BK16" i="40"/>
  <c r="BJ16" i="40"/>
  <c r="BI16" i="40"/>
  <c r="BH16" i="40"/>
  <c r="BG16" i="40"/>
  <c r="BF16" i="40"/>
  <c r="BE16" i="40"/>
  <c r="BD16" i="40"/>
  <c r="BC16" i="40"/>
  <c r="BB16" i="40"/>
  <c r="BA16" i="40"/>
  <c r="AZ16" i="40"/>
  <c r="AY16" i="40"/>
  <c r="AX16" i="40"/>
  <c r="AW16" i="40"/>
  <c r="AV16" i="40"/>
  <c r="AU16" i="40"/>
  <c r="AT16" i="40"/>
  <c r="AS16" i="40"/>
  <c r="AR16" i="40"/>
  <c r="AQ16" i="40"/>
  <c r="AP16" i="40"/>
  <c r="AO16" i="40"/>
  <c r="AN16" i="40"/>
  <c r="AM16" i="40"/>
  <c r="AL16" i="40"/>
  <c r="AK16" i="40"/>
  <c r="AJ16" i="40"/>
  <c r="AI16" i="40"/>
  <c r="AH16" i="40"/>
  <c r="AG16" i="40"/>
  <c r="AF16" i="40"/>
  <c r="AE16" i="40"/>
  <c r="AD16" i="40"/>
  <c r="AC16" i="40"/>
  <c r="AB16" i="40"/>
  <c r="AA16" i="40"/>
  <c r="Z16" i="40"/>
  <c r="Y16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V15" i="40"/>
  <c r="BU15" i="40"/>
  <c r="BT15" i="40"/>
  <c r="BS15" i="40"/>
  <c r="BR15" i="40"/>
  <c r="BQ15" i="40"/>
  <c r="BP15" i="40"/>
  <c r="BO15" i="40"/>
  <c r="BN15" i="40"/>
  <c r="BM15" i="40"/>
  <c r="BL15" i="40"/>
  <c r="BK15" i="40"/>
  <c r="BJ15" i="40"/>
  <c r="BI15" i="40"/>
  <c r="BH15" i="40"/>
  <c r="BG15" i="40"/>
  <c r="BF15" i="40"/>
  <c r="BE15" i="40"/>
  <c r="BD15" i="40"/>
  <c r="BC15" i="40"/>
  <c r="BB15" i="40"/>
  <c r="BA15" i="40"/>
  <c r="AZ15" i="40"/>
  <c r="AY15" i="40"/>
  <c r="AX15" i="40"/>
  <c r="AW15" i="40"/>
  <c r="AV15" i="40"/>
  <c r="AU15" i="40"/>
  <c r="AT15" i="40"/>
  <c r="AS15" i="40"/>
  <c r="AR15" i="40"/>
  <c r="AQ15" i="40"/>
  <c r="AP15" i="40"/>
  <c r="AO15" i="40"/>
  <c r="AN15" i="40"/>
  <c r="AM15" i="40"/>
  <c r="AL15" i="40"/>
  <c r="AK15" i="40"/>
  <c r="AJ15" i="40"/>
  <c r="AI15" i="40"/>
  <c r="AH15" i="40"/>
  <c r="AG15" i="40"/>
  <c r="AF15" i="40"/>
  <c r="AE15" i="40"/>
  <c r="AD15" i="40"/>
  <c r="AC15" i="40"/>
  <c r="AB15" i="40"/>
  <c r="AA15" i="40"/>
  <c r="Z15" i="40"/>
  <c r="Y15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L18" i="23"/>
  <c r="AJ25" i="23"/>
  <c r="AF25" i="23"/>
  <c r="W25" i="23"/>
  <c r="S25" i="23"/>
  <c r="J25" i="23"/>
  <c r="F25" i="23"/>
  <c r="Y25" i="23"/>
  <c r="Q26" i="23"/>
  <c r="L25" i="23"/>
  <c r="D26" i="23"/>
  <c r="AL25" i="23"/>
  <c r="AF26" i="23"/>
  <c r="S26" i="23"/>
  <c r="V26" i="23"/>
  <c r="U26" i="23"/>
  <c r="R26" i="23"/>
  <c r="W26" i="23"/>
  <c r="T26" i="23"/>
  <c r="G26" i="23"/>
  <c r="I26" i="23"/>
  <c r="J26" i="23"/>
  <c r="F26" i="23"/>
  <c r="H26" i="23"/>
  <c r="E26" i="23"/>
  <c r="AJ26" i="23"/>
  <c r="AE26" i="23"/>
  <c r="AG26" i="23"/>
  <c r="AH26" i="23"/>
  <c r="AI26" i="23"/>
  <c r="AD26" i="23"/>
  <c r="AD57" i="23"/>
  <c r="AE57" i="23"/>
  <c r="AD35" i="23"/>
  <c r="AE35" i="23"/>
  <c r="F9" i="23"/>
  <c r="J9" i="23"/>
  <c r="S9" i="23"/>
  <c r="W9" i="23"/>
  <c r="AF9" i="23"/>
  <c r="AJ9" i="23"/>
  <c r="D10" i="23"/>
  <c r="E10" i="23"/>
  <c r="G10" i="23"/>
  <c r="H10" i="23"/>
  <c r="I10" i="23"/>
  <c r="L10" i="23"/>
  <c r="Q10" i="23"/>
  <c r="R10" i="23"/>
  <c r="T10" i="23"/>
  <c r="U10" i="23"/>
  <c r="V10" i="23"/>
  <c r="Y10" i="23"/>
  <c r="F11" i="23"/>
  <c r="J11" i="23"/>
  <c r="S11" i="23"/>
  <c r="W11" i="23"/>
  <c r="AF11" i="23"/>
  <c r="AJ11" i="23"/>
  <c r="D12" i="23"/>
  <c r="E12" i="23"/>
  <c r="G12" i="23"/>
  <c r="H12" i="23"/>
  <c r="I12" i="23"/>
  <c r="L12" i="23"/>
  <c r="Q12" i="23"/>
  <c r="R12" i="23"/>
  <c r="T12" i="23"/>
  <c r="U12" i="23"/>
  <c r="V12" i="23"/>
  <c r="Y12" i="23"/>
  <c r="D13" i="23"/>
  <c r="E13" i="23"/>
  <c r="G13" i="23"/>
  <c r="H13" i="23"/>
  <c r="I13" i="23"/>
  <c r="L13" i="23"/>
  <c r="Q13" i="23"/>
  <c r="R13" i="23"/>
  <c r="T13" i="23"/>
  <c r="U13" i="23"/>
  <c r="V13" i="23"/>
  <c r="Y13" i="23"/>
  <c r="AD13" i="23"/>
  <c r="AE13" i="23"/>
  <c r="AG13" i="23"/>
  <c r="AH13" i="23"/>
  <c r="AI13" i="23"/>
  <c r="AL13" i="23"/>
  <c r="F15" i="23"/>
  <c r="J15" i="23"/>
  <c r="S15" i="23"/>
  <c r="W15" i="23"/>
  <c r="AF15" i="23"/>
  <c r="AJ15" i="23"/>
  <c r="D16" i="23"/>
  <c r="E16" i="23"/>
  <c r="G16" i="23"/>
  <c r="H16" i="23"/>
  <c r="I16" i="23"/>
  <c r="L16" i="23"/>
  <c r="Q16" i="23"/>
  <c r="R16" i="23"/>
  <c r="T16" i="23"/>
  <c r="U16" i="23"/>
  <c r="V16" i="23"/>
  <c r="Y16" i="23"/>
  <c r="F17" i="23"/>
  <c r="J17" i="23"/>
  <c r="S17" i="23"/>
  <c r="W17" i="23"/>
  <c r="AF17" i="23"/>
  <c r="AJ17" i="23"/>
  <c r="D18" i="23"/>
  <c r="E18" i="23"/>
  <c r="G18" i="23"/>
  <c r="H18" i="23"/>
  <c r="I18" i="23"/>
  <c r="Q18" i="23"/>
  <c r="R18" i="23"/>
  <c r="T18" i="23"/>
  <c r="U18" i="23"/>
  <c r="V18" i="23"/>
  <c r="Y18" i="23"/>
  <c r="F19" i="23"/>
  <c r="J19" i="23"/>
  <c r="S19" i="23"/>
  <c r="W19" i="23"/>
  <c r="AF19" i="23"/>
  <c r="AJ19" i="23"/>
  <c r="D20" i="23"/>
  <c r="E20" i="23"/>
  <c r="G20" i="23"/>
  <c r="H20" i="23"/>
  <c r="I20" i="23"/>
  <c r="L20" i="23"/>
  <c r="Q20" i="23"/>
  <c r="R20" i="23"/>
  <c r="T20" i="23"/>
  <c r="U20" i="23"/>
  <c r="V20" i="23"/>
  <c r="Y20" i="23"/>
  <c r="D21" i="23"/>
  <c r="E21" i="23"/>
  <c r="E23" i="23"/>
  <c r="G21" i="23"/>
  <c r="H21" i="23"/>
  <c r="I21" i="23"/>
  <c r="L21" i="23"/>
  <c r="Q21" i="23"/>
  <c r="R21" i="23"/>
  <c r="T21" i="23"/>
  <c r="U21" i="23"/>
  <c r="V21" i="23"/>
  <c r="Y21" i="23"/>
  <c r="AD21" i="23"/>
  <c r="AE21" i="23"/>
  <c r="AG21" i="23"/>
  <c r="AG23" i="23"/>
  <c r="AH21" i="23"/>
  <c r="AI21" i="23"/>
  <c r="AI23" i="23"/>
  <c r="AL21" i="23"/>
  <c r="F31" i="23"/>
  <c r="J31" i="23"/>
  <c r="S31" i="23"/>
  <c r="W31" i="23"/>
  <c r="AF31" i="23"/>
  <c r="AJ31" i="23"/>
  <c r="D32" i="23"/>
  <c r="E32" i="23"/>
  <c r="G32" i="23"/>
  <c r="H32" i="23"/>
  <c r="I32" i="23"/>
  <c r="L32" i="23"/>
  <c r="Q32" i="23"/>
  <c r="R32" i="23"/>
  <c r="T32" i="23"/>
  <c r="U32" i="23"/>
  <c r="V32" i="23"/>
  <c r="Y32" i="23"/>
  <c r="F33" i="23"/>
  <c r="J33" i="23"/>
  <c r="S33" i="23"/>
  <c r="W33" i="23"/>
  <c r="AF33" i="23"/>
  <c r="AJ33" i="23"/>
  <c r="D34" i="23"/>
  <c r="E34" i="23"/>
  <c r="G34" i="23"/>
  <c r="H34" i="23"/>
  <c r="I34" i="23"/>
  <c r="L34" i="23"/>
  <c r="Q34" i="23"/>
  <c r="R34" i="23"/>
  <c r="T34" i="23"/>
  <c r="U34" i="23"/>
  <c r="V34" i="23"/>
  <c r="Y34" i="23"/>
  <c r="D35" i="23"/>
  <c r="E35" i="23"/>
  <c r="G35" i="23"/>
  <c r="H35" i="23"/>
  <c r="I35" i="23"/>
  <c r="L35" i="23"/>
  <c r="Q35" i="23"/>
  <c r="R35" i="23"/>
  <c r="T35" i="23"/>
  <c r="U35" i="23"/>
  <c r="V35" i="23"/>
  <c r="Y35" i="23"/>
  <c r="AG35" i="23"/>
  <c r="AH35" i="23"/>
  <c r="AI35" i="23"/>
  <c r="AL35" i="23"/>
  <c r="F37" i="23"/>
  <c r="J37" i="23"/>
  <c r="S37" i="23"/>
  <c r="W37" i="23"/>
  <c r="AF37" i="23"/>
  <c r="AJ37" i="23"/>
  <c r="D38" i="23"/>
  <c r="E38" i="23"/>
  <c r="G38" i="23"/>
  <c r="H38" i="23"/>
  <c r="I38" i="23"/>
  <c r="L38" i="23"/>
  <c r="Q38" i="23"/>
  <c r="R38" i="23"/>
  <c r="T38" i="23"/>
  <c r="U38" i="23"/>
  <c r="V38" i="23"/>
  <c r="Y38" i="23"/>
  <c r="F39" i="23"/>
  <c r="J39" i="23"/>
  <c r="S39" i="23"/>
  <c r="W39" i="23"/>
  <c r="AF39" i="23"/>
  <c r="AJ39" i="23"/>
  <c r="D40" i="23"/>
  <c r="E40" i="23"/>
  <c r="G40" i="23"/>
  <c r="H40" i="23"/>
  <c r="I40" i="23"/>
  <c r="L40" i="23"/>
  <c r="Q40" i="23"/>
  <c r="R40" i="23"/>
  <c r="T40" i="23"/>
  <c r="U40" i="23"/>
  <c r="V40" i="23"/>
  <c r="Y40" i="23"/>
  <c r="F41" i="23"/>
  <c r="J41" i="23"/>
  <c r="S41" i="23"/>
  <c r="W41" i="23"/>
  <c r="AF41" i="23"/>
  <c r="AJ41" i="23"/>
  <c r="D42" i="23"/>
  <c r="E42" i="23"/>
  <c r="G42" i="23"/>
  <c r="H42" i="23"/>
  <c r="I42" i="23"/>
  <c r="L42" i="23"/>
  <c r="Q42" i="23"/>
  <c r="R42" i="23"/>
  <c r="T42" i="23"/>
  <c r="U42" i="23"/>
  <c r="V42" i="23"/>
  <c r="Y42" i="23"/>
  <c r="D43" i="23"/>
  <c r="E43" i="23"/>
  <c r="G43" i="23"/>
  <c r="H43" i="23"/>
  <c r="I43" i="23"/>
  <c r="L43" i="23"/>
  <c r="Q43" i="23"/>
  <c r="R43" i="23"/>
  <c r="T43" i="23"/>
  <c r="U43" i="23"/>
  <c r="V43" i="23"/>
  <c r="Y43" i="23"/>
  <c r="AD43" i="23"/>
  <c r="AE43" i="23"/>
  <c r="AE46" i="23"/>
  <c r="AG43" i="23"/>
  <c r="AG46" i="23"/>
  <c r="AH43" i="23"/>
  <c r="AH46" i="23"/>
  <c r="AI43" i="23"/>
  <c r="AL43" i="23"/>
  <c r="F53" i="23"/>
  <c r="J53" i="23"/>
  <c r="S53" i="23"/>
  <c r="W53" i="23"/>
  <c r="AF53" i="23"/>
  <c r="AJ53" i="23"/>
  <c r="D54" i="23"/>
  <c r="E54" i="23"/>
  <c r="G54" i="23"/>
  <c r="H54" i="23"/>
  <c r="I54" i="23"/>
  <c r="L54" i="23"/>
  <c r="Q54" i="23"/>
  <c r="R54" i="23"/>
  <c r="T54" i="23"/>
  <c r="U54" i="23"/>
  <c r="V54" i="23"/>
  <c r="Y54" i="23"/>
  <c r="F55" i="23"/>
  <c r="J55" i="23"/>
  <c r="S55" i="23"/>
  <c r="W55" i="23"/>
  <c r="AF55" i="23"/>
  <c r="AJ55" i="23"/>
  <c r="D56" i="23"/>
  <c r="E56" i="23"/>
  <c r="G56" i="23"/>
  <c r="H56" i="23"/>
  <c r="I56" i="23"/>
  <c r="L56" i="23"/>
  <c r="Q56" i="23"/>
  <c r="R56" i="23"/>
  <c r="T56" i="23"/>
  <c r="U56" i="23"/>
  <c r="V56" i="23"/>
  <c r="Y56" i="23"/>
  <c r="D57" i="23"/>
  <c r="E57" i="23"/>
  <c r="G57" i="23"/>
  <c r="H57" i="23"/>
  <c r="I57" i="23"/>
  <c r="L57" i="23"/>
  <c r="Q57" i="23"/>
  <c r="R57" i="23"/>
  <c r="T57" i="23"/>
  <c r="U57" i="23"/>
  <c r="V57" i="23"/>
  <c r="Y57" i="23"/>
  <c r="AG57" i="23"/>
  <c r="AH57" i="23"/>
  <c r="AI57" i="23"/>
  <c r="AL57" i="23"/>
  <c r="F59" i="23"/>
  <c r="J59" i="23"/>
  <c r="S59" i="23"/>
  <c r="W59" i="23"/>
  <c r="AF59" i="23"/>
  <c r="AJ59" i="23"/>
  <c r="D60" i="23"/>
  <c r="E60" i="23"/>
  <c r="G60" i="23"/>
  <c r="H60" i="23"/>
  <c r="I60" i="23"/>
  <c r="L60" i="23"/>
  <c r="Q60" i="23"/>
  <c r="R60" i="23"/>
  <c r="T60" i="23"/>
  <c r="U60" i="23"/>
  <c r="V60" i="23"/>
  <c r="Y60" i="23"/>
  <c r="F61" i="23"/>
  <c r="J61" i="23"/>
  <c r="S61" i="23"/>
  <c r="W61" i="23"/>
  <c r="AF61" i="23"/>
  <c r="AJ61" i="23"/>
  <c r="D62" i="23"/>
  <c r="E62" i="23"/>
  <c r="G62" i="23"/>
  <c r="H62" i="23"/>
  <c r="I62" i="23"/>
  <c r="L62" i="23"/>
  <c r="Q62" i="23"/>
  <c r="R62" i="23"/>
  <c r="T62" i="23"/>
  <c r="U62" i="23"/>
  <c r="V62" i="23"/>
  <c r="Y62" i="23"/>
  <c r="F63" i="23"/>
  <c r="J63" i="23"/>
  <c r="S63" i="23"/>
  <c r="W63" i="23"/>
  <c r="AF63" i="23"/>
  <c r="AJ63" i="23"/>
  <c r="D64" i="23"/>
  <c r="E64" i="23"/>
  <c r="G64" i="23"/>
  <c r="H64" i="23"/>
  <c r="I64" i="23"/>
  <c r="L64" i="23"/>
  <c r="Q64" i="23"/>
  <c r="R64" i="23"/>
  <c r="T64" i="23"/>
  <c r="U64" i="23"/>
  <c r="V64" i="23"/>
  <c r="Y64" i="23"/>
  <c r="D65" i="23"/>
  <c r="E65" i="23"/>
  <c r="G65" i="23"/>
  <c r="H65" i="23"/>
  <c r="I65" i="23"/>
  <c r="L65" i="23"/>
  <c r="Q65" i="23"/>
  <c r="R65" i="23"/>
  <c r="T65" i="23"/>
  <c r="U65" i="23"/>
  <c r="V65" i="23"/>
  <c r="Y65" i="23"/>
  <c r="AD65" i="23"/>
  <c r="AD68" i="23"/>
  <c r="AE65" i="23"/>
  <c r="AG65" i="23"/>
  <c r="AH65" i="23"/>
  <c r="AI65" i="23"/>
  <c r="AL65" i="23"/>
  <c r="F74" i="23"/>
  <c r="J74" i="23"/>
  <c r="S74" i="23"/>
  <c r="W74" i="23"/>
  <c r="AF74" i="23"/>
  <c r="AJ74" i="23"/>
  <c r="D75" i="23"/>
  <c r="E75" i="23"/>
  <c r="G75" i="23"/>
  <c r="H75" i="23"/>
  <c r="I75" i="23"/>
  <c r="Q75" i="23"/>
  <c r="R75" i="23"/>
  <c r="T75" i="23"/>
  <c r="U75" i="23"/>
  <c r="V75" i="23"/>
  <c r="F76" i="23"/>
  <c r="F78" i="23"/>
  <c r="J76" i="23"/>
  <c r="S76" i="23"/>
  <c r="W76" i="23"/>
  <c r="AF76" i="23"/>
  <c r="AJ76" i="23"/>
  <c r="D77" i="23"/>
  <c r="E77" i="23"/>
  <c r="G77" i="23"/>
  <c r="H77" i="23"/>
  <c r="I77" i="23"/>
  <c r="Q77" i="23"/>
  <c r="R77" i="23"/>
  <c r="T77" i="23"/>
  <c r="U77" i="23"/>
  <c r="V77" i="23"/>
  <c r="D78" i="23"/>
  <c r="E78" i="23"/>
  <c r="G78" i="23"/>
  <c r="H78" i="23"/>
  <c r="I78" i="23"/>
  <c r="Q78" i="23"/>
  <c r="R78" i="23"/>
  <c r="T78" i="23"/>
  <c r="U78" i="23"/>
  <c r="V78" i="23"/>
  <c r="AD78" i="23"/>
  <c r="AE78" i="23"/>
  <c r="AF78" i="23"/>
  <c r="AG78" i="23"/>
  <c r="AH78" i="23"/>
  <c r="AI78" i="23"/>
  <c r="F80" i="23"/>
  <c r="J80" i="23"/>
  <c r="S80" i="23"/>
  <c r="W80" i="23"/>
  <c r="AF80" i="23"/>
  <c r="AJ80" i="23"/>
  <c r="D81" i="23"/>
  <c r="E81" i="23"/>
  <c r="G81" i="23"/>
  <c r="H81" i="23"/>
  <c r="I81" i="23"/>
  <c r="Q81" i="23"/>
  <c r="R81" i="23"/>
  <c r="T81" i="23"/>
  <c r="U81" i="23"/>
  <c r="V81" i="23"/>
  <c r="F82" i="23"/>
  <c r="J82" i="23"/>
  <c r="S82" i="23"/>
  <c r="W82" i="23"/>
  <c r="AF82" i="23"/>
  <c r="AJ82" i="23"/>
  <c r="D83" i="23"/>
  <c r="E83" i="23"/>
  <c r="G83" i="23"/>
  <c r="H83" i="23"/>
  <c r="I83" i="23"/>
  <c r="Q83" i="23"/>
  <c r="R83" i="23"/>
  <c r="T83" i="23"/>
  <c r="U83" i="23"/>
  <c r="V83" i="23"/>
  <c r="F84" i="23"/>
  <c r="J84" i="23"/>
  <c r="S84" i="23"/>
  <c r="W84" i="23"/>
  <c r="AF84" i="23"/>
  <c r="AJ84" i="23"/>
  <c r="D85" i="23"/>
  <c r="E85" i="23"/>
  <c r="G85" i="23"/>
  <c r="H85" i="23"/>
  <c r="I85" i="23"/>
  <c r="Q85" i="23"/>
  <c r="R85" i="23"/>
  <c r="T85" i="23"/>
  <c r="U85" i="23"/>
  <c r="V85" i="23"/>
  <c r="D86" i="23"/>
  <c r="E86" i="23"/>
  <c r="G86" i="23"/>
  <c r="H86" i="23"/>
  <c r="I86" i="23"/>
  <c r="Q86" i="23"/>
  <c r="R86" i="23"/>
  <c r="T86" i="23"/>
  <c r="U86" i="23"/>
  <c r="V86" i="23"/>
  <c r="AD86" i="23"/>
  <c r="AE86" i="23"/>
  <c r="AG86" i="23"/>
  <c r="AH86" i="23"/>
  <c r="AI86" i="23"/>
  <c r="F95" i="23"/>
  <c r="J95" i="23"/>
  <c r="S95" i="23"/>
  <c r="W95" i="23"/>
  <c r="AF95" i="23"/>
  <c r="AJ95" i="23"/>
  <c r="D96" i="23"/>
  <c r="E96" i="23"/>
  <c r="G96" i="23"/>
  <c r="H96" i="23"/>
  <c r="I96" i="23"/>
  <c r="Q96" i="23"/>
  <c r="R96" i="23"/>
  <c r="T96" i="23"/>
  <c r="U96" i="23"/>
  <c r="V96" i="23"/>
  <c r="F97" i="23"/>
  <c r="J97" i="23"/>
  <c r="J99" i="23"/>
  <c r="S97" i="23"/>
  <c r="W97" i="23"/>
  <c r="W99" i="23"/>
  <c r="AF97" i="23"/>
  <c r="AJ97" i="23"/>
  <c r="D98" i="23"/>
  <c r="E98" i="23"/>
  <c r="G98" i="23"/>
  <c r="H98" i="23"/>
  <c r="I98" i="23"/>
  <c r="Q98" i="23"/>
  <c r="R98" i="23"/>
  <c r="T98" i="23"/>
  <c r="U98" i="23"/>
  <c r="V98" i="23"/>
  <c r="D99" i="23"/>
  <c r="E99" i="23"/>
  <c r="G99" i="23"/>
  <c r="H99" i="23"/>
  <c r="I99" i="23"/>
  <c r="Q99" i="23"/>
  <c r="R99" i="23"/>
  <c r="T99" i="23"/>
  <c r="U99" i="23"/>
  <c r="V99" i="23"/>
  <c r="AD99" i="23"/>
  <c r="AE99" i="23"/>
  <c r="AG99" i="23"/>
  <c r="AH99" i="23"/>
  <c r="AI99" i="23"/>
  <c r="F101" i="23"/>
  <c r="J101" i="23"/>
  <c r="S101" i="23"/>
  <c r="W101" i="23"/>
  <c r="AF101" i="23"/>
  <c r="AJ101" i="23"/>
  <c r="D102" i="23"/>
  <c r="E102" i="23"/>
  <c r="G102" i="23"/>
  <c r="H102" i="23"/>
  <c r="I102" i="23"/>
  <c r="Q102" i="23"/>
  <c r="R102" i="23"/>
  <c r="T102" i="23"/>
  <c r="U102" i="23"/>
  <c r="V102" i="23"/>
  <c r="F103" i="23"/>
  <c r="J103" i="23"/>
  <c r="S103" i="23"/>
  <c r="W103" i="23"/>
  <c r="AF103" i="23"/>
  <c r="AJ103" i="23"/>
  <c r="D104" i="23"/>
  <c r="E104" i="23"/>
  <c r="G104" i="23"/>
  <c r="H104" i="23"/>
  <c r="I104" i="23"/>
  <c r="Q104" i="23"/>
  <c r="R104" i="23"/>
  <c r="T104" i="23"/>
  <c r="U104" i="23"/>
  <c r="V104" i="23"/>
  <c r="F105" i="23"/>
  <c r="J105" i="23"/>
  <c r="S105" i="23"/>
  <c r="W105" i="23"/>
  <c r="AF105" i="23"/>
  <c r="AJ105" i="23"/>
  <c r="D106" i="23"/>
  <c r="E106" i="23"/>
  <c r="G106" i="23"/>
  <c r="H106" i="23"/>
  <c r="I106" i="23"/>
  <c r="Q106" i="23"/>
  <c r="R106" i="23"/>
  <c r="T106" i="23"/>
  <c r="U106" i="23"/>
  <c r="V106" i="23"/>
  <c r="D107" i="23"/>
  <c r="E107" i="23"/>
  <c r="G107" i="23"/>
  <c r="H107" i="23"/>
  <c r="I107" i="23"/>
  <c r="Q107" i="23"/>
  <c r="R107" i="23"/>
  <c r="T107" i="23"/>
  <c r="U107" i="23"/>
  <c r="V107" i="23"/>
  <c r="AD107" i="23"/>
  <c r="AE107" i="23"/>
  <c r="AG107" i="23"/>
  <c r="AH107" i="23"/>
  <c r="AI107" i="23"/>
  <c r="Q23" i="23"/>
  <c r="G23" i="23"/>
  <c r="V23" i="23"/>
  <c r="V24" i="23"/>
  <c r="V88" i="23"/>
  <c r="AJ99" i="23"/>
  <c r="W100" i="23"/>
  <c r="AF99" i="23"/>
  <c r="H109" i="23"/>
  <c r="U109" i="23"/>
  <c r="X97" i="23"/>
  <c r="H23" i="23"/>
  <c r="J106" i="23"/>
  <c r="G66" i="23"/>
  <c r="H100" i="23"/>
  <c r="AK31" i="23"/>
  <c r="AO31" i="23"/>
  <c r="AJ57" i="23"/>
  <c r="W43" i="23"/>
  <c r="U36" i="23"/>
  <c r="T87" i="23"/>
  <c r="X59" i="23"/>
  <c r="AA59" i="23"/>
  <c r="I58" i="23"/>
  <c r="V44" i="23"/>
  <c r="T46" i="23"/>
  <c r="T47" i="23"/>
  <c r="J60" i="23"/>
  <c r="U87" i="23"/>
  <c r="X55" i="23"/>
  <c r="AA55" i="23"/>
  <c r="AK53" i="23"/>
  <c r="AN53" i="23"/>
  <c r="K31" i="23"/>
  <c r="N31" i="23"/>
  <c r="J40" i="23"/>
  <c r="W13" i="23"/>
  <c r="F64" i="23"/>
  <c r="K15" i="23"/>
  <c r="O15" i="23"/>
  <c r="AG109" i="23"/>
  <c r="X37" i="23"/>
  <c r="AA37" i="23"/>
  <c r="AK33" i="23"/>
  <c r="AN33" i="23"/>
  <c r="R66" i="23"/>
  <c r="S62" i="23"/>
  <c r="H46" i="23"/>
  <c r="K105" i="23"/>
  <c r="J96" i="23"/>
  <c r="X82" i="23"/>
  <c r="X74" i="23"/>
  <c r="E46" i="23"/>
  <c r="X9" i="23"/>
  <c r="AA9" i="23"/>
  <c r="J107" i="23"/>
  <c r="K95" i="23"/>
  <c r="AD109" i="23"/>
  <c r="T66" i="23"/>
  <c r="W65" i="23"/>
  <c r="X103" i="23"/>
  <c r="W75" i="23"/>
  <c r="AH68" i="23"/>
  <c r="V108" i="23"/>
  <c r="G109" i="23"/>
  <c r="K63" i="23"/>
  <c r="X19" i="23"/>
  <c r="AA19" i="23"/>
  <c r="AK17" i="23"/>
  <c r="AN17" i="23"/>
  <c r="X11" i="23"/>
  <c r="AA11" i="23"/>
  <c r="AK9" i="23"/>
  <c r="AO9" i="23"/>
  <c r="S104" i="23"/>
  <c r="F102" i="23"/>
  <c r="G46" i="23"/>
  <c r="F38" i="23"/>
  <c r="J20" i="23"/>
  <c r="W21" i="23"/>
  <c r="K101" i="23"/>
  <c r="AK97" i="23"/>
  <c r="W32" i="23"/>
  <c r="F42" i="23"/>
  <c r="AK84" i="23"/>
  <c r="AK82" i="23"/>
  <c r="AJ86" i="23"/>
  <c r="K17" i="23"/>
  <c r="N17" i="23"/>
  <c r="X15" i="23"/>
  <c r="AB15" i="23"/>
  <c r="D58" i="23"/>
  <c r="AJ21" i="23"/>
  <c r="AJ13" i="23"/>
  <c r="G88" i="23"/>
  <c r="S85" i="23"/>
  <c r="W77" i="23"/>
  <c r="AK61" i="23"/>
  <c r="AN61" i="23"/>
  <c r="J57" i="23"/>
  <c r="AK19" i="23"/>
  <c r="AO19" i="23"/>
  <c r="X76" i="23"/>
  <c r="W78" i="23"/>
  <c r="S65" i="23"/>
  <c r="X63" i="23"/>
  <c r="AB63" i="23"/>
  <c r="AF35" i="23"/>
  <c r="I88" i="23"/>
  <c r="D88" i="23"/>
  <c r="K76" i="23"/>
  <c r="F54" i="23"/>
  <c r="K53" i="23"/>
  <c r="N53" i="23"/>
  <c r="Y36" i="23"/>
  <c r="AK15" i="23"/>
  <c r="AN15" i="23"/>
  <c r="K11" i="23"/>
  <c r="O11" i="23"/>
  <c r="AK105" i="23"/>
  <c r="H88" i="23"/>
  <c r="E79" i="23"/>
  <c r="X61" i="23"/>
  <c r="AA61" i="23"/>
  <c r="K59" i="23"/>
  <c r="O59" i="23"/>
  <c r="AK55" i="23"/>
  <c r="AN55" i="23"/>
  <c r="G36" i="23"/>
  <c r="AJ35" i="23"/>
  <c r="AE23" i="23"/>
  <c r="X84" i="23"/>
  <c r="I23" i="23"/>
  <c r="X105" i="23"/>
  <c r="AK39" i="23"/>
  <c r="AO39" i="23"/>
  <c r="Y22" i="23"/>
  <c r="T108" i="23"/>
  <c r="K84" i="23"/>
  <c r="S86" i="23"/>
  <c r="X80" i="23"/>
  <c r="AK76" i="23"/>
  <c r="H66" i="23"/>
  <c r="K61" i="23"/>
  <c r="O61" i="23"/>
  <c r="K55" i="23"/>
  <c r="O55" i="23"/>
  <c r="H22" i="23"/>
  <c r="K103" i="23"/>
  <c r="AK95" i="23"/>
  <c r="E68" i="23"/>
  <c r="S43" i="23"/>
  <c r="W35" i="23"/>
  <c r="R108" i="23"/>
  <c r="S106" i="23"/>
  <c r="I108" i="23"/>
  <c r="H108" i="23"/>
  <c r="W107" i="23"/>
  <c r="J104" i="23"/>
  <c r="D108" i="23"/>
  <c r="G108" i="23"/>
  <c r="T109" i="23"/>
  <c r="U108" i="23"/>
  <c r="E108" i="23"/>
  <c r="S107" i="23"/>
  <c r="X101" i="23"/>
  <c r="R109" i="23"/>
  <c r="Q109" i="23"/>
  <c r="E109" i="23"/>
  <c r="J98" i="23"/>
  <c r="S99" i="23"/>
  <c r="F98" i="23"/>
  <c r="S98" i="23"/>
  <c r="K97" i="23"/>
  <c r="W106" i="23"/>
  <c r="Q108" i="23"/>
  <c r="AH109" i="23"/>
  <c r="AK103" i="23"/>
  <c r="AJ107" i="23"/>
  <c r="W104" i="23"/>
  <c r="AI109" i="23"/>
  <c r="AK101" i="23"/>
  <c r="AE109" i="23"/>
  <c r="W98" i="23"/>
  <c r="Q100" i="23"/>
  <c r="V100" i="23"/>
  <c r="U100" i="23"/>
  <c r="T100" i="23"/>
  <c r="V109" i="23"/>
  <c r="I100" i="23"/>
  <c r="G100" i="23"/>
  <c r="J100" i="23"/>
  <c r="D100" i="23"/>
  <c r="S96" i="23"/>
  <c r="R100" i="23"/>
  <c r="I109" i="23"/>
  <c r="F96" i="23"/>
  <c r="D109" i="23"/>
  <c r="E100" i="23"/>
  <c r="T88" i="23"/>
  <c r="E87" i="23"/>
  <c r="S83" i="23"/>
  <c r="I87" i="23"/>
  <c r="H87" i="23"/>
  <c r="D87" i="23"/>
  <c r="V87" i="23"/>
  <c r="J81" i="23"/>
  <c r="U88" i="23"/>
  <c r="Q88" i="23"/>
  <c r="R87" i="23"/>
  <c r="Q87" i="23"/>
  <c r="F81" i="23"/>
  <c r="G87" i="23"/>
  <c r="E88" i="23"/>
  <c r="U79" i="23"/>
  <c r="J77" i="23"/>
  <c r="T79" i="23"/>
  <c r="G79" i="23"/>
  <c r="Q79" i="23"/>
  <c r="R88" i="23"/>
  <c r="I79" i="23"/>
  <c r="W83" i="23"/>
  <c r="AD88" i="23"/>
  <c r="W81" i="23"/>
  <c r="AI88" i="23"/>
  <c r="AH88" i="23"/>
  <c r="AG88" i="23"/>
  <c r="S77" i="23"/>
  <c r="V79" i="23"/>
  <c r="H79" i="23"/>
  <c r="J75" i="23"/>
  <c r="D79" i="23"/>
  <c r="F75" i="23"/>
  <c r="S75" i="23"/>
  <c r="R79" i="23"/>
  <c r="K74" i="23"/>
  <c r="J78" i="23"/>
  <c r="Y58" i="23"/>
  <c r="L58" i="23"/>
  <c r="J64" i="23"/>
  <c r="I66" i="23"/>
  <c r="S64" i="23"/>
  <c r="T68" i="23"/>
  <c r="W62" i="23"/>
  <c r="I68" i="23"/>
  <c r="F62" i="23"/>
  <c r="W60" i="23"/>
  <c r="E66" i="23"/>
  <c r="D66" i="23"/>
  <c r="R68" i="23"/>
  <c r="F65" i="23"/>
  <c r="F60" i="23"/>
  <c r="V58" i="23"/>
  <c r="S57" i="23"/>
  <c r="H68" i="23"/>
  <c r="V66" i="23"/>
  <c r="AK59" i="23"/>
  <c r="AO59" i="23"/>
  <c r="S60" i="23"/>
  <c r="AE68" i="23"/>
  <c r="AF68" i="23"/>
  <c r="AF57" i="23"/>
  <c r="AI68" i="23"/>
  <c r="W54" i="23"/>
  <c r="U58" i="23"/>
  <c r="R58" i="23"/>
  <c r="S54" i="23"/>
  <c r="U68" i="23"/>
  <c r="H58" i="23"/>
  <c r="J54" i="23"/>
  <c r="Q58" i="23"/>
  <c r="E58" i="23"/>
  <c r="F57" i="23"/>
  <c r="Y46" i="23"/>
  <c r="Z39" i="23"/>
  <c r="L36" i="23"/>
  <c r="J42" i="23"/>
  <c r="X39" i="23"/>
  <c r="AA39" i="23"/>
  <c r="H44" i="23"/>
  <c r="V46" i="23"/>
  <c r="T44" i="23"/>
  <c r="I44" i="23"/>
  <c r="G44" i="23"/>
  <c r="J38" i="23"/>
  <c r="Q46" i="23"/>
  <c r="E44" i="23"/>
  <c r="H36" i="23"/>
  <c r="J34" i="23"/>
  <c r="Q36" i="23"/>
  <c r="F35" i="23"/>
  <c r="AJ43" i="23"/>
  <c r="W40" i="23"/>
  <c r="S40" i="23"/>
  <c r="W38" i="23"/>
  <c r="W34" i="23"/>
  <c r="T36" i="23"/>
  <c r="R36" i="23"/>
  <c r="J32" i="23"/>
  <c r="V36" i="23"/>
  <c r="I36" i="23"/>
  <c r="X31" i="23"/>
  <c r="AB31" i="23"/>
  <c r="D36" i="23"/>
  <c r="S32" i="23"/>
  <c r="R46" i="23"/>
  <c r="R47" i="23"/>
  <c r="E36" i="23"/>
  <c r="F32" i="23"/>
  <c r="AL23" i="23"/>
  <c r="AM21" i="23"/>
  <c r="W20" i="23"/>
  <c r="J21" i="23"/>
  <c r="K19" i="23"/>
  <c r="G22" i="23"/>
  <c r="F20" i="23"/>
  <c r="J18" i="23"/>
  <c r="U23" i="23"/>
  <c r="W18" i="23"/>
  <c r="U22" i="23"/>
  <c r="J16" i="23"/>
  <c r="W16" i="23"/>
  <c r="D22" i="23"/>
  <c r="F16" i="23"/>
  <c r="Q22" i="23"/>
  <c r="I22" i="23"/>
  <c r="E22" i="23"/>
  <c r="R23" i="23"/>
  <c r="F12" i="23"/>
  <c r="D14" i="23"/>
  <c r="J13" i="23"/>
  <c r="G14" i="23"/>
  <c r="D23" i="23"/>
  <c r="F23" i="23"/>
  <c r="S20" i="23"/>
  <c r="R22" i="23"/>
  <c r="T22" i="23"/>
  <c r="AH23" i="23"/>
  <c r="AJ23" i="23"/>
  <c r="S16" i="23"/>
  <c r="AD23" i="23"/>
  <c r="Q24" i="23"/>
  <c r="V14" i="23"/>
  <c r="W10" i="23"/>
  <c r="U14" i="23"/>
  <c r="T23" i="23"/>
  <c r="I14" i="23"/>
  <c r="T14" i="23"/>
  <c r="R14" i="23"/>
  <c r="E14" i="23"/>
  <c r="S10" i="23"/>
  <c r="J10" i="23"/>
  <c r="L22" i="23"/>
  <c r="Y23" i="23"/>
  <c r="Z9" i="23"/>
  <c r="L23" i="23"/>
  <c r="M13" i="23"/>
  <c r="W102" i="23"/>
  <c r="J102" i="23"/>
  <c r="AE88" i="23"/>
  <c r="K80" i="23"/>
  <c r="F77" i="23"/>
  <c r="AK74" i="23"/>
  <c r="AJ78" i="23"/>
  <c r="D44" i="23"/>
  <c r="D46" i="23"/>
  <c r="W64" i="23"/>
  <c r="AJ65" i="23"/>
  <c r="S38" i="23"/>
  <c r="AK37" i="23"/>
  <c r="X17" i="23"/>
  <c r="S18" i="23"/>
  <c r="S12" i="23"/>
  <c r="AK11" i="23"/>
  <c r="AF13" i="23"/>
  <c r="AF107" i="23"/>
  <c r="F107" i="23"/>
  <c r="F106" i="23"/>
  <c r="W96" i="23"/>
  <c r="Q68" i="23"/>
  <c r="Q66" i="23"/>
  <c r="AK63" i="23"/>
  <c r="J56" i="23"/>
  <c r="W56" i="23"/>
  <c r="W57" i="23"/>
  <c r="K39" i="23"/>
  <c r="F43" i="23"/>
  <c r="F40" i="23"/>
  <c r="X33" i="23"/>
  <c r="S35" i="23"/>
  <c r="F34" i="23"/>
  <c r="S34" i="23"/>
  <c r="F104" i="23"/>
  <c r="W86" i="23"/>
  <c r="J86" i="23"/>
  <c r="W85" i="23"/>
  <c r="J85" i="23"/>
  <c r="S78" i="23"/>
  <c r="S79" i="23"/>
  <c r="Y68" i="23"/>
  <c r="Z65" i="23"/>
  <c r="Y66" i="23"/>
  <c r="Q44" i="23"/>
  <c r="AD46" i="23"/>
  <c r="AF46" i="23"/>
  <c r="L44" i="23"/>
  <c r="L46" i="23"/>
  <c r="M43" i="23"/>
  <c r="S102" i="23"/>
  <c r="X95" i="23"/>
  <c r="J83" i="23"/>
  <c r="S81" i="23"/>
  <c r="AK80" i="23"/>
  <c r="V68" i="23"/>
  <c r="L68" i="23"/>
  <c r="M57" i="23"/>
  <c r="S21" i="23"/>
  <c r="Q14" i="23"/>
  <c r="F99" i="23"/>
  <c r="K82" i="23"/>
  <c r="F83" i="23"/>
  <c r="U66" i="23"/>
  <c r="AL68" i="23"/>
  <c r="AM57" i="23"/>
  <c r="AG68" i="23"/>
  <c r="T58" i="23"/>
  <c r="L14" i="23"/>
  <c r="G68" i="23"/>
  <c r="G58" i="23"/>
  <c r="Y44" i="23"/>
  <c r="AL46" i="23"/>
  <c r="U44" i="23"/>
  <c r="U46" i="23"/>
  <c r="AF86" i="23"/>
  <c r="F86" i="23"/>
  <c r="F85" i="23"/>
  <c r="L66" i="23"/>
  <c r="J65" i="23"/>
  <c r="J62" i="23"/>
  <c r="S42" i="23"/>
  <c r="AK41" i="23"/>
  <c r="AF43" i="23"/>
  <c r="H14" i="23"/>
  <c r="K9" i="23"/>
  <c r="F13" i="23"/>
  <c r="F10" i="23"/>
  <c r="D68" i="23"/>
  <c r="S56" i="23"/>
  <c r="R44" i="23"/>
  <c r="J43" i="23"/>
  <c r="K41" i="23"/>
  <c r="K37" i="23"/>
  <c r="F18" i="23"/>
  <c r="S13" i="23"/>
  <c r="F56" i="23"/>
  <c r="X53" i="23"/>
  <c r="W42" i="23"/>
  <c r="Y14" i="23"/>
  <c r="W12" i="23"/>
  <c r="AI46" i="23"/>
  <c r="I46" i="23"/>
  <c r="X41" i="23"/>
  <c r="J35" i="23"/>
  <c r="K33" i="23"/>
  <c r="V22" i="23"/>
  <c r="AF21" i="23"/>
  <c r="F21" i="23"/>
  <c r="J12" i="23"/>
  <c r="AF65" i="23"/>
  <c r="I24" i="23"/>
  <c r="V89" i="23"/>
  <c r="I89" i="23"/>
  <c r="B47" i="23"/>
  <c r="D45" i="23"/>
  <c r="B67" i="23"/>
  <c r="D67" i="23"/>
  <c r="F100" i="23"/>
  <c r="AB9" i="23"/>
  <c r="S100" i="23"/>
  <c r="X86" i="23"/>
  <c r="W14" i="23"/>
  <c r="X98" i="23"/>
  <c r="AN31" i="23"/>
  <c r="G47" i="23"/>
  <c r="R89" i="23"/>
  <c r="J108" i="23"/>
  <c r="F88" i="23"/>
  <c r="H110" i="23"/>
  <c r="AN19" i="23"/>
  <c r="F109" i="23"/>
  <c r="T110" i="23"/>
  <c r="N11" i="23"/>
  <c r="W44" i="23"/>
  <c r="K77" i="23"/>
  <c r="R110" i="23"/>
  <c r="W87" i="23"/>
  <c r="U110" i="23"/>
  <c r="E110" i="23"/>
  <c r="J44" i="23"/>
  <c r="X62" i="23"/>
  <c r="AN9" i="23"/>
  <c r="K98" i="23"/>
  <c r="AB61" i="23"/>
  <c r="K106" i="23"/>
  <c r="U69" i="23"/>
  <c r="X106" i="23"/>
  <c r="I47" i="23"/>
  <c r="K18" i="23"/>
  <c r="V47" i="23"/>
  <c r="J66" i="23"/>
  <c r="O17" i="23"/>
  <c r="AB55" i="23"/>
  <c r="X83" i="23"/>
  <c r="X38" i="23"/>
  <c r="J22" i="23"/>
  <c r="K83" i="23"/>
  <c r="AB37" i="23"/>
  <c r="F87" i="23"/>
  <c r="S87" i="23"/>
  <c r="AK78" i="23"/>
  <c r="AK35" i="23"/>
  <c r="AO35" i="23"/>
  <c r="AO15" i="23"/>
  <c r="J23" i="23"/>
  <c r="W46" i="23"/>
  <c r="N15" i="23"/>
  <c r="M11" i="23"/>
  <c r="N61" i="23"/>
  <c r="AB59" i="23"/>
  <c r="S44" i="23"/>
  <c r="X10" i="23"/>
  <c r="K32" i="23"/>
  <c r="F44" i="23"/>
  <c r="AN59" i="23"/>
  <c r="O31" i="23"/>
  <c r="W79" i="23"/>
  <c r="J14" i="23"/>
  <c r="J79" i="23"/>
  <c r="M21" i="23"/>
  <c r="AA63" i="23"/>
  <c r="X64" i="23"/>
  <c r="M23" i="23"/>
  <c r="AA31" i="23"/>
  <c r="W22" i="23"/>
  <c r="K16" i="23"/>
  <c r="W36" i="23"/>
  <c r="X77" i="23"/>
  <c r="K12" i="23"/>
  <c r="X78" i="23"/>
  <c r="W23" i="23"/>
  <c r="W24" i="23"/>
  <c r="AO33" i="23"/>
  <c r="Q110" i="23"/>
  <c r="K104" i="23"/>
  <c r="K102" i="23"/>
  <c r="E69" i="23"/>
  <c r="AJ109" i="23"/>
  <c r="J88" i="23"/>
  <c r="X16" i="23"/>
  <c r="D89" i="23"/>
  <c r="H89" i="23"/>
  <c r="W88" i="23"/>
  <c r="AO53" i="23"/>
  <c r="AA15" i="23"/>
  <c r="AM11" i="23"/>
  <c r="X104" i="23"/>
  <c r="Z41" i="23"/>
  <c r="AM17" i="23"/>
  <c r="AO55" i="23"/>
  <c r="S66" i="23"/>
  <c r="G89" i="23"/>
  <c r="G110" i="23"/>
  <c r="X85" i="23"/>
  <c r="X13" i="23"/>
  <c r="AA13" i="23"/>
  <c r="Z33" i="23"/>
  <c r="AK57" i="23"/>
  <c r="AN57" i="23"/>
  <c r="F108" i="23"/>
  <c r="X56" i="23"/>
  <c r="S108" i="23"/>
  <c r="O53" i="23"/>
  <c r="X60" i="23"/>
  <c r="AB19" i="23"/>
  <c r="X12" i="23"/>
  <c r="M17" i="23"/>
  <c r="AM23" i="23"/>
  <c r="X40" i="23"/>
  <c r="J36" i="23"/>
  <c r="Z37" i="23"/>
  <c r="R69" i="23"/>
  <c r="AB11" i="23"/>
  <c r="AM13" i="23"/>
  <c r="M9" i="23"/>
  <c r="W66" i="23"/>
  <c r="K75" i="23"/>
  <c r="AM9" i="23"/>
  <c r="Z35" i="23"/>
  <c r="N59" i="23"/>
  <c r="S36" i="23"/>
  <c r="M19" i="23"/>
  <c r="X75" i="23"/>
  <c r="AM19" i="23"/>
  <c r="AO61" i="23"/>
  <c r="AF109" i="23"/>
  <c r="Z46" i="23"/>
  <c r="Z43" i="23"/>
  <c r="X20" i="23"/>
  <c r="K60" i="23"/>
  <c r="AJ68" i="23"/>
  <c r="AK68" i="23"/>
  <c r="AN68" i="23"/>
  <c r="M15" i="23"/>
  <c r="AM15" i="23"/>
  <c r="AK107" i="23"/>
  <c r="AF23" i="23"/>
  <c r="AK23" i="23"/>
  <c r="K54" i="23"/>
  <c r="Z31" i="23"/>
  <c r="X32" i="23"/>
  <c r="Y47" i="23"/>
  <c r="V69" i="23"/>
  <c r="K81" i="23"/>
  <c r="S109" i="23"/>
  <c r="K20" i="23"/>
  <c r="K57" i="23"/>
  <c r="N57" i="23"/>
  <c r="X81" i="23"/>
  <c r="N55" i="23"/>
  <c r="AK21" i="23"/>
  <c r="AO21" i="23"/>
  <c r="AO17" i="23"/>
  <c r="F66" i="23"/>
  <c r="K56" i="23"/>
  <c r="AN39" i="23"/>
  <c r="R24" i="23"/>
  <c r="K85" i="23"/>
  <c r="AK99" i="23"/>
  <c r="K107" i="23"/>
  <c r="X107" i="23"/>
  <c r="O19" i="23"/>
  <c r="U24" i="23"/>
  <c r="S46" i="23"/>
  <c r="K78" i="23"/>
  <c r="E24" i="23"/>
  <c r="X102" i="23"/>
  <c r="E47" i="23"/>
  <c r="K62" i="23"/>
  <c r="X96" i="23"/>
  <c r="K99" i="23"/>
  <c r="S23" i="23"/>
  <c r="X65" i="23"/>
  <c r="T89" i="23"/>
  <c r="W109" i="23"/>
  <c r="I110" i="23"/>
  <c r="W108" i="23"/>
  <c r="D110" i="23"/>
  <c r="V110" i="23"/>
  <c r="J109" i="23"/>
  <c r="Q89" i="23"/>
  <c r="U89" i="23"/>
  <c r="S88" i="23"/>
  <c r="J87" i="23"/>
  <c r="E89" i="23"/>
  <c r="AJ88" i="23"/>
  <c r="H69" i="23"/>
  <c r="S58" i="23"/>
  <c r="F58" i="23"/>
  <c r="AB39" i="23"/>
  <c r="Q47" i="23"/>
  <c r="F36" i="23"/>
  <c r="Z11" i="23"/>
  <c r="Y24" i="23"/>
  <c r="L24" i="23"/>
  <c r="Z23" i="23"/>
  <c r="Z19" i="23"/>
  <c r="Z21" i="23"/>
  <c r="Z17" i="23"/>
  <c r="Z15" i="23"/>
  <c r="H24" i="23"/>
  <c r="N19" i="23"/>
  <c r="K21" i="23"/>
  <c r="N21" i="23"/>
  <c r="F22" i="23"/>
  <c r="D24" i="23"/>
  <c r="G24" i="23"/>
  <c r="T24" i="23"/>
  <c r="Z13" i="23"/>
  <c r="AA17" i="23"/>
  <c r="X18" i="23"/>
  <c r="AB17" i="23"/>
  <c r="J46" i="23"/>
  <c r="J58" i="23"/>
  <c r="W58" i="23"/>
  <c r="AN11" i="23"/>
  <c r="AO11" i="23"/>
  <c r="AK13" i="23"/>
  <c r="M31" i="23"/>
  <c r="M39" i="23"/>
  <c r="L47" i="23"/>
  <c r="M33" i="23"/>
  <c r="M35" i="23"/>
  <c r="M37" i="23"/>
  <c r="M41" i="23"/>
  <c r="M46" i="23"/>
  <c r="O41" i="23"/>
  <c r="K42" i="23"/>
  <c r="K43" i="23"/>
  <c r="N41" i="23"/>
  <c r="K64" i="23"/>
  <c r="K65" i="23"/>
  <c r="N63" i="23"/>
  <c r="O63" i="23"/>
  <c r="H47" i="23"/>
  <c r="U47" i="23"/>
  <c r="J68" i="23"/>
  <c r="G69" i="23"/>
  <c r="AM59" i="23"/>
  <c r="AM63" i="23"/>
  <c r="AM53" i="23"/>
  <c r="AM61" i="23"/>
  <c r="AM55" i="23"/>
  <c r="AM68" i="23"/>
  <c r="AN37" i="23"/>
  <c r="AO37" i="23"/>
  <c r="W68" i="23"/>
  <c r="S22" i="23"/>
  <c r="Z55" i="23"/>
  <c r="Z59" i="23"/>
  <c r="Z63" i="23"/>
  <c r="Z53" i="23"/>
  <c r="Y69" i="23"/>
  <c r="Z61" i="23"/>
  <c r="Z68" i="23"/>
  <c r="I69" i="23"/>
  <c r="AF88" i="23"/>
  <c r="X57" i="23"/>
  <c r="D69" i="23"/>
  <c r="F68" i="23"/>
  <c r="AM33" i="23"/>
  <c r="AM37" i="23"/>
  <c r="AM41" i="23"/>
  <c r="AM31" i="23"/>
  <c r="AM35" i="23"/>
  <c r="AM39" i="23"/>
  <c r="AM46" i="23"/>
  <c r="AN63" i="23"/>
  <c r="AO63" i="23"/>
  <c r="AK65" i="23"/>
  <c r="AJ46" i="23"/>
  <c r="AM65" i="23"/>
  <c r="X99" i="23"/>
  <c r="K10" i="23"/>
  <c r="N9" i="23"/>
  <c r="O9" i="23"/>
  <c r="K13" i="23"/>
  <c r="K40" i="23"/>
  <c r="N39" i="23"/>
  <c r="O39" i="23"/>
  <c r="AN41" i="23"/>
  <c r="AO41" i="23"/>
  <c r="AK43" i="23"/>
  <c r="K34" i="23"/>
  <c r="K35" i="23"/>
  <c r="N33" i="23"/>
  <c r="O33" i="23"/>
  <c r="S14" i="23"/>
  <c r="T69" i="23"/>
  <c r="X35" i="23"/>
  <c r="AA33" i="23"/>
  <c r="X34" i="23"/>
  <c r="AB33" i="23"/>
  <c r="Z57" i="23"/>
  <c r="F46" i="23"/>
  <c r="D47" i="23"/>
  <c r="K96" i="23"/>
  <c r="AK86" i="23"/>
  <c r="AA53" i="23"/>
  <c r="X54" i="23"/>
  <c r="AB53" i="23"/>
  <c r="S68" i="23"/>
  <c r="Q69" i="23"/>
  <c r="X43" i="23"/>
  <c r="AA41" i="23"/>
  <c r="X42" i="23"/>
  <c r="AB41" i="23"/>
  <c r="O37" i="23"/>
  <c r="K38" i="23"/>
  <c r="N37" i="23"/>
  <c r="F14" i="23"/>
  <c r="AM43" i="23"/>
  <c r="M61" i="23"/>
  <c r="L69" i="23"/>
  <c r="M55" i="23"/>
  <c r="M59" i="23"/>
  <c r="M63" i="23"/>
  <c r="M53" i="23"/>
  <c r="M65" i="23"/>
  <c r="M68" i="23"/>
  <c r="X21" i="23"/>
  <c r="K86" i="23"/>
  <c r="F79" i="23"/>
  <c r="AK109" i="23"/>
  <c r="X87" i="23"/>
  <c r="K87" i="23"/>
  <c r="S110" i="23"/>
  <c r="K88" i="23"/>
  <c r="K58" i="23"/>
  <c r="X79" i="23"/>
  <c r="AN35" i="23"/>
  <c r="W47" i="23"/>
  <c r="J24" i="23"/>
  <c r="K23" i="23"/>
  <c r="N23" i="23"/>
  <c r="O21" i="23"/>
  <c r="X88" i="23"/>
  <c r="J47" i="23"/>
  <c r="X46" i="23"/>
  <c r="AA46" i="23"/>
  <c r="AN21" i="23"/>
  <c r="W69" i="23"/>
  <c r="W89" i="23"/>
  <c r="J89" i="23"/>
  <c r="AO57" i="23"/>
  <c r="K79" i="23"/>
  <c r="J110" i="23"/>
  <c r="AB13" i="23"/>
  <c r="X14" i="23"/>
  <c r="F110" i="23"/>
  <c r="O57" i="23"/>
  <c r="S24" i="23"/>
  <c r="X109" i="23"/>
  <c r="F24" i="23"/>
  <c r="X100" i="23"/>
  <c r="X23" i="23"/>
  <c r="X24" i="23"/>
  <c r="K108" i="23"/>
  <c r="S47" i="23"/>
  <c r="AO68" i="23"/>
  <c r="W110" i="23"/>
  <c r="X108" i="23"/>
  <c r="AA65" i="23"/>
  <c r="AB65" i="23"/>
  <c r="K109" i="23"/>
  <c r="F89" i="23"/>
  <c r="F47" i="23"/>
  <c r="K46" i="23"/>
  <c r="X36" i="23"/>
  <c r="AA35" i="23"/>
  <c r="AB35" i="23"/>
  <c r="AK46" i="23"/>
  <c r="AN13" i="23"/>
  <c r="AO13" i="23"/>
  <c r="O35" i="23"/>
  <c r="K36" i="23"/>
  <c r="N35" i="23"/>
  <c r="X44" i="23"/>
  <c r="AA43" i="23"/>
  <c r="AB43" i="23"/>
  <c r="J69" i="23"/>
  <c r="N43" i="23"/>
  <c r="K44" i="23"/>
  <c r="O43" i="23"/>
  <c r="X68" i="23"/>
  <c r="S69" i="23"/>
  <c r="AN23" i="23"/>
  <c r="AO23" i="23"/>
  <c r="N13" i="23"/>
  <c r="K14" i="23"/>
  <c r="O13" i="23"/>
  <c r="AB21" i="23"/>
  <c r="X22" i="23"/>
  <c r="AA21" i="23"/>
  <c r="AN65" i="23"/>
  <c r="AO65" i="23"/>
  <c r="X66" i="23"/>
  <c r="K100" i="23"/>
  <c r="F69" i="23"/>
  <c r="K68" i="23"/>
  <c r="AK88" i="23"/>
  <c r="S89" i="23"/>
  <c r="AN43" i="23"/>
  <c r="AO43" i="23"/>
  <c r="X58" i="23"/>
  <c r="AA57" i="23"/>
  <c r="AB57" i="23"/>
  <c r="N65" i="23"/>
  <c r="K66" i="23"/>
  <c r="O65" i="23"/>
  <c r="K22" i="23"/>
  <c r="X110" i="23"/>
  <c r="K89" i="23"/>
  <c r="X89" i="23"/>
  <c r="O23" i="23"/>
  <c r="AB46" i="23"/>
  <c r="X47" i="23"/>
  <c r="K110" i="23"/>
  <c r="AB23" i="23"/>
  <c r="AA23" i="23"/>
  <c r="K24" i="23"/>
  <c r="AN46" i="23"/>
  <c r="AO46" i="23"/>
  <c r="K69" i="23"/>
  <c r="N68" i="23"/>
  <c r="O68" i="23"/>
  <c r="N46" i="23"/>
  <c r="K47" i="23"/>
  <c r="O46" i="23"/>
  <c r="X69" i="23"/>
  <c r="AA68" i="23"/>
  <c r="AB68" i="23"/>
  <c r="Y197" i="16"/>
  <c r="V197" i="16"/>
  <c r="U197" i="16"/>
  <c r="T197" i="16"/>
  <c r="R197" i="16"/>
  <c r="Q197" i="16"/>
  <c r="Y195" i="16"/>
  <c r="V195" i="16"/>
  <c r="U195" i="16"/>
  <c r="T195" i="16"/>
  <c r="R195" i="16"/>
  <c r="Q195" i="16"/>
  <c r="Y193" i="16"/>
  <c r="V193" i="16"/>
  <c r="U193" i="16"/>
  <c r="T193" i="16"/>
  <c r="R193" i="16"/>
  <c r="Q193" i="16"/>
  <c r="Y191" i="16"/>
  <c r="V191" i="16"/>
  <c r="U191" i="16"/>
  <c r="T191" i="16"/>
  <c r="R191" i="16"/>
  <c r="Q191" i="16"/>
  <c r="Y189" i="16"/>
  <c r="V189" i="16"/>
  <c r="U189" i="16"/>
  <c r="T189" i="16"/>
  <c r="R189" i="16"/>
  <c r="Q189" i="16"/>
  <c r="Y187" i="16"/>
  <c r="V187" i="16"/>
  <c r="U187" i="16"/>
  <c r="T187" i="16"/>
  <c r="R187" i="16"/>
  <c r="Q187" i="16"/>
  <c r="Y185" i="16"/>
  <c r="V185" i="16"/>
  <c r="U185" i="16"/>
  <c r="T185" i="16"/>
  <c r="R185" i="16"/>
  <c r="Q185" i="16"/>
  <c r="Y183" i="16"/>
  <c r="V183" i="16"/>
  <c r="U183" i="16"/>
  <c r="T183" i="16"/>
  <c r="R183" i="16"/>
  <c r="Q183" i="16"/>
  <c r="Y181" i="16"/>
  <c r="V181" i="16"/>
  <c r="U181" i="16"/>
  <c r="T181" i="16"/>
  <c r="R181" i="16"/>
  <c r="Q181" i="16"/>
  <c r="Y179" i="16"/>
  <c r="V179" i="16"/>
  <c r="U179" i="16"/>
  <c r="T179" i="16"/>
  <c r="R179" i="16"/>
  <c r="Q179" i="16"/>
  <c r="Y177" i="16"/>
  <c r="V177" i="16"/>
  <c r="U177" i="16"/>
  <c r="T177" i="16"/>
  <c r="R177" i="16"/>
  <c r="Q177" i="16"/>
  <c r="Y175" i="16"/>
  <c r="V175" i="16"/>
  <c r="U175" i="16"/>
  <c r="T175" i="16"/>
  <c r="R175" i="16"/>
  <c r="Q175" i="16"/>
  <c r="Y173" i="16"/>
  <c r="V173" i="16"/>
  <c r="U173" i="16"/>
  <c r="T173" i="16"/>
  <c r="R173" i="16"/>
  <c r="Q173" i="16"/>
  <c r="Y171" i="16"/>
  <c r="V171" i="16"/>
  <c r="U171" i="16"/>
  <c r="T171" i="16"/>
  <c r="R171" i="16"/>
  <c r="Q171" i="16"/>
  <c r="Y169" i="16"/>
  <c r="V169" i="16"/>
  <c r="U169" i="16"/>
  <c r="T169" i="16"/>
  <c r="R169" i="16"/>
  <c r="Q169" i="16"/>
  <c r="Y162" i="16"/>
  <c r="V162" i="16"/>
  <c r="U162" i="16"/>
  <c r="T162" i="16"/>
  <c r="R162" i="16"/>
  <c r="Q162" i="16"/>
  <c r="Y160" i="16"/>
  <c r="V160" i="16"/>
  <c r="U160" i="16"/>
  <c r="T160" i="16"/>
  <c r="R160" i="16"/>
  <c r="Q160" i="16"/>
  <c r="Y158" i="16"/>
  <c r="V158" i="16"/>
  <c r="U158" i="16"/>
  <c r="T158" i="16"/>
  <c r="R158" i="16"/>
  <c r="Q158" i="16"/>
  <c r="Y156" i="16"/>
  <c r="V156" i="16"/>
  <c r="U156" i="16"/>
  <c r="T156" i="16"/>
  <c r="R156" i="16"/>
  <c r="Q156" i="16"/>
  <c r="Y154" i="16"/>
  <c r="V154" i="16"/>
  <c r="U154" i="16"/>
  <c r="T154" i="16"/>
  <c r="R154" i="16"/>
  <c r="Q154" i="16"/>
  <c r="Y152" i="16"/>
  <c r="V152" i="16"/>
  <c r="U152" i="16"/>
  <c r="T152" i="16"/>
  <c r="R152" i="16"/>
  <c r="Q152" i="16"/>
  <c r="Y150" i="16"/>
  <c r="V150" i="16"/>
  <c r="U150" i="16"/>
  <c r="T150" i="16"/>
  <c r="R150" i="16"/>
  <c r="Q150" i="16"/>
  <c r="Y148" i="16"/>
  <c r="V148" i="16"/>
  <c r="U148" i="16"/>
  <c r="T148" i="16"/>
  <c r="R148" i="16"/>
  <c r="Q148" i="16"/>
  <c r="Y146" i="16"/>
  <c r="V146" i="16"/>
  <c r="U146" i="16"/>
  <c r="T146" i="16"/>
  <c r="R146" i="16"/>
  <c r="Q146" i="16"/>
  <c r="F129" i="16"/>
  <c r="AG137" i="16"/>
  <c r="AL133" i="16"/>
  <c r="G125" i="16"/>
  <c r="AL117" i="16"/>
  <c r="AJ197" i="16"/>
  <c r="AJ195" i="16"/>
  <c r="AJ189" i="16"/>
  <c r="AJ187" i="16"/>
  <c r="AF181" i="16"/>
  <c r="AJ173" i="16"/>
  <c r="AF173" i="16"/>
  <c r="AJ171" i="16"/>
  <c r="AJ162" i="16"/>
  <c r="AF160" i="16"/>
  <c r="AJ154" i="16"/>
  <c r="AJ152" i="16"/>
  <c r="AJ150" i="16"/>
  <c r="AF139" i="16"/>
  <c r="AF133" i="16"/>
  <c r="AJ131" i="16"/>
  <c r="AF123" i="16"/>
  <c r="AJ115" i="16"/>
  <c r="W191" i="16"/>
  <c r="W185" i="16"/>
  <c r="S185" i="16"/>
  <c r="S181" i="16"/>
  <c r="S177" i="16"/>
  <c r="W175" i="16"/>
  <c r="W173" i="16"/>
  <c r="W169" i="16"/>
  <c r="S169" i="16"/>
  <c r="W135" i="16"/>
  <c r="S129" i="16"/>
  <c r="S119" i="16"/>
  <c r="S117" i="16"/>
  <c r="W115" i="16"/>
  <c r="S115" i="16"/>
  <c r="J195" i="16"/>
  <c r="F195" i="16"/>
  <c r="F187" i="16"/>
  <c r="F183" i="16"/>
  <c r="J179" i="16"/>
  <c r="F179" i="16"/>
  <c r="J175" i="16"/>
  <c r="J171" i="16"/>
  <c r="J169" i="16"/>
  <c r="J162" i="16"/>
  <c r="J160" i="16"/>
  <c r="J158" i="16"/>
  <c r="F156" i="16"/>
  <c r="J154" i="16"/>
  <c r="J150" i="16"/>
  <c r="F137" i="16"/>
  <c r="J135" i="16"/>
  <c r="F135" i="16"/>
  <c r="F127" i="16"/>
  <c r="F119" i="16"/>
  <c r="J117" i="16"/>
  <c r="F117" i="16"/>
  <c r="F113" i="16"/>
  <c r="AJ36" i="16"/>
  <c r="D32" i="16"/>
  <c r="J30" i="16"/>
  <c r="AF28" i="16"/>
  <c r="AL21" i="16"/>
  <c r="AI23" i="16"/>
  <c r="AH23" i="16"/>
  <c r="AL13" i="16"/>
  <c r="E96" i="16"/>
  <c r="D102" i="16"/>
  <c r="Q100" i="16"/>
  <c r="E100" i="16"/>
  <c r="R98" i="16"/>
  <c r="V98" i="16"/>
  <c r="U98" i="16"/>
  <c r="T98" i="16"/>
  <c r="E98" i="16"/>
  <c r="Q98" i="16"/>
  <c r="I98" i="16"/>
  <c r="H98" i="16"/>
  <c r="G98" i="16"/>
  <c r="D98" i="16"/>
  <c r="V94" i="16"/>
  <c r="V77" i="16"/>
  <c r="U77" i="16"/>
  <c r="T77" i="16"/>
  <c r="R77" i="16"/>
  <c r="I77" i="16"/>
  <c r="H77" i="16"/>
  <c r="G77" i="16"/>
  <c r="D77" i="16"/>
  <c r="L58" i="16"/>
  <c r="D58" i="16"/>
  <c r="Y56" i="16"/>
  <c r="Q56" i="16"/>
  <c r="E56" i="16"/>
  <c r="T56" i="16"/>
  <c r="V56" i="16"/>
  <c r="U56" i="16"/>
  <c r="R56" i="16"/>
  <c r="L56" i="16"/>
  <c r="I56" i="16"/>
  <c r="G56" i="16"/>
  <c r="D56" i="16"/>
  <c r="U52" i="16"/>
  <c r="I52" i="16"/>
  <c r="D38" i="16"/>
  <c r="Y36" i="16"/>
  <c r="Q36" i="16"/>
  <c r="E36" i="16"/>
  <c r="R34" i="16"/>
  <c r="V34" i="16"/>
  <c r="L34" i="16"/>
  <c r="U34" i="16"/>
  <c r="T34" i="16"/>
  <c r="D34" i="16"/>
  <c r="I34" i="16"/>
  <c r="H34" i="16"/>
  <c r="G34" i="16"/>
  <c r="E34" i="16"/>
  <c r="V30" i="16"/>
  <c r="L17" i="16"/>
  <c r="D17" i="16"/>
  <c r="Y15" i="16"/>
  <c r="Q15" i="16"/>
  <c r="E15" i="16"/>
  <c r="V15" i="16"/>
  <c r="U15" i="16"/>
  <c r="T15" i="16"/>
  <c r="R15" i="16"/>
  <c r="L15" i="16"/>
  <c r="I15" i="16"/>
  <c r="H15" i="16"/>
  <c r="G15" i="16"/>
  <c r="D15" i="16"/>
  <c r="U11" i="16"/>
  <c r="D83" i="16"/>
  <c r="J79" i="16"/>
  <c r="D75" i="16"/>
  <c r="F71" i="16"/>
  <c r="V104" i="16"/>
  <c r="T104" i="16"/>
  <c r="W100" i="16"/>
  <c r="W94" i="16"/>
  <c r="R83" i="16"/>
  <c r="U75" i="16"/>
  <c r="T54" i="16"/>
  <c r="W52" i="16"/>
  <c r="W50" i="16"/>
  <c r="V32" i="16"/>
  <c r="U32" i="16"/>
  <c r="W30" i="16"/>
  <c r="AI104" i="16"/>
  <c r="AJ102" i="16"/>
  <c r="AF100" i="16"/>
  <c r="AJ94" i="16"/>
  <c r="AF94" i="16"/>
  <c r="AJ92" i="16"/>
  <c r="AF92" i="16"/>
  <c r="AI83" i="16"/>
  <c r="AJ79" i="16"/>
  <c r="AF79" i="16"/>
  <c r="AJ77" i="16"/>
  <c r="AF77" i="16"/>
  <c r="AH75" i="16"/>
  <c r="AE75" i="16"/>
  <c r="AJ73" i="16"/>
  <c r="AF73" i="16"/>
  <c r="AJ71" i="16"/>
  <c r="AF71" i="16"/>
  <c r="AL62" i="16"/>
  <c r="AI62" i="16"/>
  <c r="AH62" i="16"/>
  <c r="AI40" i="16"/>
  <c r="AL32" i="16"/>
  <c r="AD32" i="16"/>
  <c r="T21" i="16"/>
  <c r="V13" i="16"/>
  <c r="J19" i="16"/>
  <c r="J17" i="16"/>
  <c r="Y19" i="16"/>
  <c r="V19" i="16"/>
  <c r="U19" i="16"/>
  <c r="T19" i="16"/>
  <c r="R19" i="16"/>
  <c r="Q19" i="16"/>
  <c r="Y17" i="16"/>
  <c r="V17" i="16"/>
  <c r="U17" i="16"/>
  <c r="T17" i="16"/>
  <c r="R17" i="16"/>
  <c r="Q17" i="16"/>
  <c r="Y13" i="16"/>
  <c r="Y11" i="16"/>
  <c r="V11" i="16"/>
  <c r="T11" i="16"/>
  <c r="R11" i="16"/>
  <c r="Q11" i="16"/>
  <c r="Y9" i="16"/>
  <c r="V9" i="16"/>
  <c r="U9" i="16"/>
  <c r="T9" i="16"/>
  <c r="R9" i="16"/>
  <c r="Q9" i="16"/>
  <c r="Y40" i="16"/>
  <c r="R40" i="16"/>
  <c r="Y38" i="16"/>
  <c r="V38" i="16"/>
  <c r="U38" i="16"/>
  <c r="T38" i="16"/>
  <c r="R38" i="16"/>
  <c r="Q38" i="16"/>
  <c r="V36" i="16"/>
  <c r="U36" i="16"/>
  <c r="T36" i="16"/>
  <c r="R36" i="16"/>
  <c r="T32" i="16"/>
  <c r="Y30" i="16"/>
  <c r="U30" i="16"/>
  <c r="T30" i="16"/>
  <c r="R30" i="16"/>
  <c r="Q30" i="16"/>
  <c r="Y28" i="16"/>
  <c r="V28" i="16"/>
  <c r="U28" i="16"/>
  <c r="T28" i="16"/>
  <c r="R28" i="16"/>
  <c r="Q28" i="16"/>
  <c r="Y60" i="16"/>
  <c r="V60" i="16"/>
  <c r="U60" i="16"/>
  <c r="T60" i="16"/>
  <c r="R60" i="16"/>
  <c r="Q60" i="16"/>
  <c r="Y58" i="16"/>
  <c r="V58" i="16"/>
  <c r="U58" i="16"/>
  <c r="T58" i="16"/>
  <c r="R58" i="16"/>
  <c r="Q58" i="16"/>
  <c r="Y52" i="16"/>
  <c r="V52" i="16"/>
  <c r="T52" i="16"/>
  <c r="R52" i="16"/>
  <c r="Q52" i="16"/>
  <c r="Y50" i="16"/>
  <c r="V50" i="16"/>
  <c r="U50" i="16"/>
  <c r="T50" i="16"/>
  <c r="R50" i="16"/>
  <c r="Q50" i="16"/>
  <c r="V81" i="16"/>
  <c r="U81" i="16"/>
  <c r="T81" i="16"/>
  <c r="R81" i="16"/>
  <c r="Q81" i="16"/>
  <c r="V79" i="16"/>
  <c r="U79" i="16"/>
  <c r="T79" i="16"/>
  <c r="R79" i="16"/>
  <c r="Q79" i="16"/>
  <c r="Q77" i="16"/>
  <c r="V73" i="16"/>
  <c r="U73" i="16"/>
  <c r="T73" i="16"/>
  <c r="R73" i="16"/>
  <c r="Q73" i="16"/>
  <c r="V71" i="16"/>
  <c r="U71" i="16"/>
  <c r="T71" i="16"/>
  <c r="R71" i="16"/>
  <c r="Q71" i="16"/>
  <c r="V102" i="16"/>
  <c r="U102" i="16"/>
  <c r="T102" i="16"/>
  <c r="R102" i="16"/>
  <c r="Q102" i="16"/>
  <c r="V100" i="16"/>
  <c r="U100" i="16"/>
  <c r="T100" i="16"/>
  <c r="R100" i="16"/>
  <c r="U94" i="16"/>
  <c r="T94" i="16"/>
  <c r="R94" i="16"/>
  <c r="Q94" i="16"/>
  <c r="V92" i="16"/>
  <c r="U92" i="16"/>
  <c r="T92" i="16"/>
  <c r="R92" i="16"/>
  <c r="Q92" i="16"/>
  <c r="V139" i="16"/>
  <c r="U139" i="16"/>
  <c r="T139" i="16"/>
  <c r="R139" i="16"/>
  <c r="Q139" i="16"/>
  <c r="Y137" i="16"/>
  <c r="V137" i="16"/>
  <c r="U137" i="16"/>
  <c r="T137" i="16"/>
  <c r="R137" i="16"/>
  <c r="Q137" i="16"/>
  <c r="Y135" i="16"/>
  <c r="V135" i="16"/>
  <c r="U135" i="16"/>
  <c r="T135" i="16"/>
  <c r="R135" i="16"/>
  <c r="Q135" i="16"/>
  <c r="Y133" i="16"/>
  <c r="V133" i="16"/>
  <c r="U133" i="16"/>
  <c r="T133" i="16"/>
  <c r="R133" i="16"/>
  <c r="Q133" i="16"/>
  <c r="V131" i="16"/>
  <c r="U131" i="16"/>
  <c r="R131" i="16"/>
  <c r="Q131" i="16"/>
  <c r="V129" i="16"/>
  <c r="U129" i="16"/>
  <c r="T129" i="16"/>
  <c r="R129" i="16"/>
  <c r="Q129" i="16"/>
  <c r="V127" i="16"/>
  <c r="U127" i="16"/>
  <c r="T127" i="16"/>
  <c r="R127" i="16"/>
  <c r="Q127" i="16"/>
  <c r="V125" i="16"/>
  <c r="U125" i="16"/>
  <c r="T125" i="16"/>
  <c r="R125" i="16"/>
  <c r="Q125" i="16"/>
  <c r="V123" i="16"/>
  <c r="U123" i="16"/>
  <c r="T123" i="16"/>
  <c r="R123" i="16"/>
  <c r="Q123" i="16"/>
  <c r="Y121" i="16"/>
  <c r="V121" i="16"/>
  <c r="U121" i="16"/>
  <c r="T121" i="16"/>
  <c r="R121" i="16"/>
  <c r="Q121" i="16"/>
  <c r="Y119" i="16"/>
  <c r="V119" i="16"/>
  <c r="U119" i="16"/>
  <c r="T119" i="16"/>
  <c r="R119" i="16"/>
  <c r="Q119" i="16"/>
  <c r="Y117" i="16"/>
  <c r="V117" i="16"/>
  <c r="U117" i="16"/>
  <c r="T117" i="16"/>
  <c r="R117" i="16"/>
  <c r="Q117" i="16"/>
  <c r="V115" i="16"/>
  <c r="U115" i="16"/>
  <c r="R115" i="16"/>
  <c r="Q115" i="16"/>
  <c r="V113" i="16"/>
  <c r="U113" i="16"/>
  <c r="T113" i="16"/>
  <c r="R113" i="16"/>
  <c r="Q113" i="16"/>
  <c r="Y111" i="16"/>
  <c r="V111" i="16"/>
  <c r="U111" i="16"/>
  <c r="T111" i="16"/>
  <c r="R111" i="16"/>
  <c r="Q111" i="16"/>
  <c r="AL197" i="16"/>
  <c r="AI197" i="16"/>
  <c r="AH197" i="16"/>
  <c r="AG197" i="16"/>
  <c r="AE197" i="16"/>
  <c r="AD197" i="16"/>
  <c r="AL195" i="16"/>
  <c r="AI195" i="16"/>
  <c r="AH195" i="16"/>
  <c r="AG195" i="16"/>
  <c r="AE195" i="16"/>
  <c r="AD195" i="16"/>
  <c r="AL193" i="16"/>
  <c r="AJ193" i="16"/>
  <c r="AI193" i="16"/>
  <c r="AH193" i="16"/>
  <c r="AG193" i="16"/>
  <c r="AE193" i="16"/>
  <c r="AD193" i="16"/>
  <c r="AL191" i="16"/>
  <c r="AJ191" i="16"/>
  <c r="AI191" i="16"/>
  <c r="AH191" i="16"/>
  <c r="AG191" i="16"/>
  <c r="AF191" i="16"/>
  <c r="AE191" i="16"/>
  <c r="AD191" i="16"/>
  <c r="AL189" i="16"/>
  <c r="AI189" i="16"/>
  <c r="AH189" i="16"/>
  <c r="AG189" i="16"/>
  <c r="AE189" i="16"/>
  <c r="AD189" i="16"/>
  <c r="AL187" i="16"/>
  <c r="AI187" i="16"/>
  <c r="AH187" i="16"/>
  <c r="AG187" i="16"/>
  <c r="AE187" i="16"/>
  <c r="AD187" i="16"/>
  <c r="AL185" i="16"/>
  <c r="AI185" i="16"/>
  <c r="AH185" i="16"/>
  <c r="AG185" i="16"/>
  <c r="AF185" i="16"/>
  <c r="AE185" i="16"/>
  <c r="AD185" i="16"/>
  <c r="AL183" i="16"/>
  <c r="AJ183" i="16"/>
  <c r="AI183" i="16"/>
  <c r="AH183" i="16"/>
  <c r="AG183" i="16"/>
  <c r="AF183" i="16"/>
  <c r="AE183" i="16"/>
  <c r="AD183" i="16"/>
  <c r="AL181" i="16"/>
  <c r="AJ181" i="16"/>
  <c r="AI181" i="16"/>
  <c r="AH181" i="16"/>
  <c r="AG181" i="16"/>
  <c r="AE181" i="16"/>
  <c r="AD181" i="16"/>
  <c r="AL179" i="16"/>
  <c r="AJ179" i="16"/>
  <c r="AI179" i="16"/>
  <c r="AH179" i="16"/>
  <c r="AG179" i="16"/>
  <c r="AF179" i="16"/>
  <c r="AE179" i="16"/>
  <c r="AD179" i="16"/>
  <c r="AL177" i="16"/>
  <c r="AI177" i="16"/>
  <c r="AH177" i="16"/>
  <c r="AG177" i="16"/>
  <c r="AE177" i="16"/>
  <c r="AD177" i="16"/>
  <c r="AL175" i="16"/>
  <c r="AI175" i="16"/>
  <c r="AH175" i="16"/>
  <c r="AG175" i="16"/>
  <c r="AE175" i="16"/>
  <c r="AD175" i="16"/>
  <c r="AL173" i="16"/>
  <c r="AI173" i="16"/>
  <c r="AH173" i="16"/>
  <c r="AG173" i="16"/>
  <c r="AE173" i="16"/>
  <c r="AD173" i="16"/>
  <c r="AL171" i="16"/>
  <c r="AI171" i="16"/>
  <c r="AH171" i="16"/>
  <c r="AG171" i="16"/>
  <c r="AF171" i="16"/>
  <c r="AE171" i="16"/>
  <c r="AD171" i="16"/>
  <c r="AL169" i="16"/>
  <c r="AJ169" i="16"/>
  <c r="AI169" i="16"/>
  <c r="AH169" i="16"/>
  <c r="AG169" i="16"/>
  <c r="AE169" i="16"/>
  <c r="AD169" i="16"/>
  <c r="AL162" i="16"/>
  <c r="AI162" i="16"/>
  <c r="AH162" i="16"/>
  <c r="AG162" i="16"/>
  <c r="AE162" i="16"/>
  <c r="AD162" i="16"/>
  <c r="AL160" i="16"/>
  <c r="AI160" i="16"/>
  <c r="AH160" i="16"/>
  <c r="AG160" i="16"/>
  <c r="AE160" i="16"/>
  <c r="AD160" i="16"/>
  <c r="AL158" i="16"/>
  <c r="AJ158" i="16"/>
  <c r="AI158" i="16"/>
  <c r="AH158" i="16"/>
  <c r="AG158" i="16"/>
  <c r="AE158" i="16"/>
  <c r="AD158" i="16"/>
  <c r="AL156" i="16"/>
  <c r="AJ156" i="16"/>
  <c r="AI156" i="16"/>
  <c r="AH156" i="16"/>
  <c r="AG156" i="16"/>
  <c r="AE156" i="16"/>
  <c r="AD156" i="16"/>
  <c r="AL154" i="16"/>
  <c r="AI154" i="16"/>
  <c r="AH154" i="16"/>
  <c r="AG154" i="16"/>
  <c r="AE154" i="16"/>
  <c r="AD154" i="16"/>
  <c r="AL152" i="16"/>
  <c r="AI152" i="16"/>
  <c r="AH152" i="16"/>
  <c r="AG152" i="16"/>
  <c r="AE152" i="16"/>
  <c r="AD152" i="16"/>
  <c r="AL150" i="16"/>
  <c r="AI150" i="16"/>
  <c r="AH150" i="16"/>
  <c r="AG150" i="16"/>
  <c r="AE150" i="16"/>
  <c r="AD150" i="16"/>
  <c r="AL148" i="16"/>
  <c r="AI148" i="16"/>
  <c r="AH148" i="16"/>
  <c r="AG148" i="16"/>
  <c r="AE148" i="16"/>
  <c r="AD148" i="16"/>
  <c r="AL146" i="16"/>
  <c r="AI146" i="16"/>
  <c r="AH146" i="16"/>
  <c r="AG146" i="16"/>
  <c r="AE146" i="16"/>
  <c r="AD146" i="16"/>
  <c r="AL139" i="16"/>
  <c r="AJ139" i="16"/>
  <c r="AI139" i="16"/>
  <c r="AH139" i="16"/>
  <c r="AG139" i="16"/>
  <c r="AE139" i="16"/>
  <c r="AD139" i="16"/>
  <c r="AI137" i="16"/>
  <c r="AH137" i="16"/>
  <c r="AE137" i="16"/>
  <c r="AD137" i="16"/>
  <c r="AI135" i="16"/>
  <c r="AH135" i="16"/>
  <c r="AG135" i="16"/>
  <c r="AE135" i="16"/>
  <c r="AD135" i="16"/>
  <c r="AJ133" i="16"/>
  <c r="AI133" i="16"/>
  <c r="AH133" i="16"/>
  <c r="AG133" i="16"/>
  <c r="AE133" i="16"/>
  <c r="AD133" i="16"/>
  <c r="AI131" i="16"/>
  <c r="AH131" i="16"/>
  <c r="AG131" i="16"/>
  <c r="AE131" i="16"/>
  <c r="AD131" i="16"/>
  <c r="AI129" i="16"/>
  <c r="AH129" i="16"/>
  <c r="AG129" i="16"/>
  <c r="AE129" i="16"/>
  <c r="AD129" i="16"/>
  <c r="AL127" i="16"/>
  <c r="AI127" i="16"/>
  <c r="AH127" i="16"/>
  <c r="AG127" i="16"/>
  <c r="AE127" i="16"/>
  <c r="AD127" i="16"/>
  <c r="AL125" i="16"/>
  <c r="AJ125" i="16"/>
  <c r="AI125" i="16"/>
  <c r="AH125" i="16"/>
  <c r="AG125" i="16"/>
  <c r="AE125" i="16"/>
  <c r="AD125" i="16"/>
  <c r="AL123" i="16"/>
  <c r="AI123" i="16"/>
  <c r="AH123" i="16"/>
  <c r="AG123" i="16"/>
  <c r="AE123" i="16"/>
  <c r="AD123" i="16"/>
  <c r="AI121" i="16"/>
  <c r="AH121" i="16"/>
  <c r="AE121" i="16"/>
  <c r="AD121" i="16"/>
  <c r="AI119" i="16"/>
  <c r="AH119" i="16"/>
  <c r="AG119" i="16"/>
  <c r="AE119" i="16"/>
  <c r="AD119" i="16"/>
  <c r="AI117" i="16"/>
  <c r="AH117" i="16"/>
  <c r="AG117" i="16"/>
  <c r="AE117" i="16"/>
  <c r="AD117" i="16"/>
  <c r="AL115" i="16"/>
  <c r="AI115" i="16"/>
  <c r="AH115" i="16"/>
  <c r="AG115" i="16"/>
  <c r="AE115" i="16"/>
  <c r="AD115" i="16"/>
  <c r="AI113" i="16"/>
  <c r="AH113" i="16"/>
  <c r="AG113" i="16"/>
  <c r="AE113" i="16"/>
  <c r="AD113" i="16"/>
  <c r="AL111" i="16"/>
  <c r="AI111" i="16"/>
  <c r="AH111" i="16"/>
  <c r="AG111" i="16"/>
  <c r="AE111" i="16"/>
  <c r="AD111" i="16"/>
  <c r="AI102" i="16"/>
  <c r="AH102" i="16"/>
  <c r="AG102" i="16"/>
  <c r="AE102" i="16"/>
  <c r="AD102" i="16"/>
  <c r="AJ100" i="16"/>
  <c r="AI100" i="16"/>
  <c r="AH100" i="16"/>
  <c r="AG100" i="16"/>
  <c r="AE100" i="16"/>
  <c r="AD100" i="16"/>
  <c r="AJ98" i="16"/>
  <c r="AI98" i="16"/>
  <c r="AH98" i="16"/>
  <c r="AG98" i="16"/>
  <c r="AE98" i="16"/>
  <c r="AD98" i="16"/>
  <c r="AD96" i="16"/>
  <c r="AI94" i="16"/>
  <c r="AH94" i="16"/>
  <c r="AG94" i="16"/>
  <c r="AE94" i="16"/>
  <c r="AD94" i="16"/>
  <c r="AI92" i="16"/>
  <c r="AH92" i="16"/>
  <c r="AG92" i="16"/>
  <c r="AE92" i="16"/>
  <c r="AD92" i="16"/>
  <c r="AJ81" i="16"/>
  <c r="AI81" i="16"/>
  <c r="AH81" i="16"/>
  <c r="AG81" i="16"/>
  <c r="AF81" i="16"/>
  <c r="AE81" i="16"/>
  <c r="AD81" i="16"/>
  <c r="AI79" i="16"/>
  <c r="AH79" i="16"/>
  <c r="AG79" i="16"/>
  <c r="AE79" i="16"/>
  <c r="AD79" i="16"/>
  <c r="AI77" i="16"/>
  <c r="AH77" i="16"/>
  <c r="AG77" i="16"/>
  <c r="AE77" i="16"/>
  <c r="AD77" i="16"/>
  <c r="AI73" i="16"/>
  <c r="AH73" i="16"/>
  <c r="AG73" i="16"/>
  <c r="AE73" i="16"/>
  <c r="AD73" i="16"/>
  <c r="AI71" i="16"/>
  <c r="AH71" i="16"/>
  <c r="AG71" i="16"/>
  <c r="AE71" i="16"/>
  <c r="AD71" i="16"/>
  <c r="AG62" i="16"/>
  <c r="AE62" i="16"/>
  <c r="AL60" i="16"/>
  <c r="AI60" i="16"/>
  <c r="AH60" i="16"/>
  <c r="AG60" i="16"/>
  <c r="AE60" i="16"/>
  <c r="AD60" i="16"/>
  <c r="AL58" i="16"/>
  <c r="AI58" i="16"/>
  <c r="AH58" i="16"/>
  <c r="AG58" i="16"/>
  <c r="AE58" i="16"/>
  <c r="AD58" i="16"/>
  <c r="AL56" i="16"/>
  <c r="AJ56" i="16"/>
  <c r="AI56" i="16"/>
  <c r="AH56" i="16"/>
  <c r="AG56" i="16"/>
  <c r="AF56" i="16"/>
  <c r="AE56" i="16"/>
  <c r="AD56" i="16"/>
  <c r="AH54" i="16"/>
  <c r="AL52" i="16"/>
  <c r="AI52" i="16"/>
  <c r="AH52" i="16"/>
  <c r="AG52" i="16"/>
  <c r="AF52" i="16"/>
  <c r="AE52" i="16"/>
  <c r="AD52" i="16"/>
  <c r="AL50" i="16"/>
  <c r="AI50" i="16"/>
  <c r="AH50" i="16"/>
  <c r="AG50" i="16"/>
  <c r="AE50" i="16"/>
  <c r="AD50" i="16"/>
  <c r="AH40" i="16"/>
  <c r="AE40" i="16"/>
  <c r="AL38" i="16"/>
  <c r="AJ38" i="16"/>
  <c r="AI38" i="16"/>
  <c r="AH38" i="16"/>
  <c r="AG38" i="16"/>
  <c r="AF38" i="16"/>
  <c r="AE38" i="16"/>
  <c r="AD38" i="16"/>
  <c r="AL36" i="16"/>
  <c r="AI36" i="16"/>
  <c r="AH36" i="16"/>
  <c r="AG36" i="16"/>
  <c r="AE36" i="16"/>
  <c r="AD36" i="16"/>
  <c r="AL34" i="16"/>
  <c r="AI34" i="16"/>
  <c r="AH34" i="16"/>
  <c r="AG34" i="16"/>
  <c r="AF34" i="16"/>
  <c r="AE34" i="16"/>
  <c r="AD34" i="16"/>
  <c r="AG32" i="16"/>
  <c r="AE32" i="16"/>
  <c r="AL30" i="16"/>
  <c r="AI30" i="16"/>
  <c r="AH30" i="16"/>
  <c r="AG30" i="16"/>
  <c r="AF30" i="16"/>
  <c r="AE30" i="16"/>
  <c r="AD30" i="16"/>
  <c r="AL28" i="16"/>
  <c r="AI28" i="16"/>
  <c r="AH28" i="16"/>
  <c r="AG28" i="16"/>
  <c r="AE28" i="16"/>
  <c r="AD28" i="16"/>
  <c r="AH21" i="16"/>
  <c r="AE21" i="16"/>
  <c r="AD21" i="16"/>
  <c r="AL19" i="16"/>
  <c r="AI19" i="16"/>
  <c r="AH19" i="16"/>
  <c r="AG19" i="16"/>
  <c r="AF19" i="16"/>
  <c r="AE19" i="16"/>
  <c r="AD19" i="16"/>
  <c r="AL17" i="16"/>
  <c r="AJ17" i="16"/>
  <c r="AI17" i="16"/>
  <c r="AH17" i="16"/>
  <c r="AG17" i="16"/>
  <c r="AE17" i="16"/>
  <c r="AD17" i="16"/>
  <c r="AL15" i="16"/>
  <c r="AJ15" i="16"/>
  <c r="AI15" i="16"/>
  <c r="AH15" i="16"/>
  <c r="AG15" i="16"/>
  <c r="AF15" i="16"/>
  <c r="AE15" i="16"/>
  <c r="AD15" i="16"/>
  <c r="AI13" i="16"/>
  <c r="AG13" i="16"/>
  <c r="AD13" i="16"/>
  <c r="AL11" i="16"/>
  <c r="AI11" i="16"/>
  <c r="AH11" i="16"/>
  <c r="AG11" i="16"/>
  <c r="AF11" i="16"/>
  <c r="AE11" i="16"/>
  <c r="AD11" i="16"/>
  <c r="AL9" i="16"/>
  <c r="AI9" i="16"/>
  <c r="AH9" i="16"/>
  <c r="AG9" i="16"/>
  <c r="AF9" i="16"/>
  <c r="AE9" i="16"/>
  <c r="AD9" i="16"/>
  <c r="L197" i="16"/>
  <c r="J197" i="16"/>
  <c r="I197" i="16"/>
  <c r="H197" i="16"/>
  <c r="G197" i="16"/>
  <c r="F197" i="16"/>
  <c r="E197" i="16"/>
  <c r="D197" i="16"/>
  <c r="L195" i="16"/>
  <c r="I195" i="16"/>
  <c r="H195" i="16"/>
  <c r="G195" i="16"/>
  <c r="E195" i="16"/>
  <c r="E196" i="16"/>
  <c r="D195" i="16"/>
  <c r="L193" i="16"/>
  <c r="I193" i="16"/>
  <c r="H193" i="16"/>
  <c r="G193" i="16"/>
  <c r="E193" i="16"/>
  <c r="D193" i="16"/>
  <c r="D194" i="16"/>
  <c r="L191" i="16"/>
  <c r="J191" i="16"/>
  <c r="I191" i="16"/>
  <c r="H191" i="16"/>
  <c r="G191" i="16"/>
  <c r="E191" i="16"/>
  <c r="D191" i="16"/>
  <c r="L189" i="16"/>
  <c r="J189" i="16"/>
  <c r="I189" i="16"/>
  <c r="H189" i="16"/>
  <c r="G189" i="16"/>
  <c r="E189" i="16"/>
  <c r="D189" i="16"/>
  <c r="L187" i="16"/>
  <c r="I187" i="16"/>
  <c r="H187" i="16"/>
  <c r="G187" i="16"/>
  <c r="E187" i="16"/>
  <c r="E188" i="16"/>
  <c r="D187" i="16"/>
  <c r="L185" i="16"/>
  <c r="I185" i="16"/>
  <c r="H185" i="16"/>
  <c r="G185" i="16"/>
  <c r="E185" i="16"/>
  <c r="D185" i="16"/>
  <c r="L183" i="16"/>
  <c r="I183" i="16"/>
  <c r="H183" i="16"/>
  <c r="G183" i="16"/>
  <c r="E183" i="16"/>
  <c r="D183" i="16"/>
  <c r="L181" i="16"/>
  <c r="I181" i="16"/>
  <c r="H181" i="16"/>
  <c r="G181" i="16"/>
  <c r="F181" i="16"/>
  <c r="E181" i="16"/>
  <c r="D181" i="16"/>
  <c r="L179" i="16"/>
  <c r="I179" i="16"/>
  <c r="H179" i="16"/>
  <c r="G179" i="16"/>
  <c r="E179" i="16"/>
  <c r="E180" i="16"/>
  <c r="D179" i="16"/>
  <c r="L177" i="16"/>
  <c r="I177" i="16"/>
  <c r="H177" i="16"/>
  <c r="G177" i="16"/>
  <c r="F177" i="16"/>
  <c r="E177" i="16"/>
  <c r="D177" i="16"/>
  <c r="L175" i="16"/>
  <c r="I175" i="16"/>
  <c r="H175" i="16"/>
  <c r="G175" i="16"/>
  <c r="E175" i="16"/>
  <c r="D175" i="16"/>
  <c r="L173" i="16"/>
  <c r="I173" i="16"/>
  <c r="H173" i="16"/>
  <c r="G173" i="16"/>
  <c r="E173" i="16"/>
  <c r="D173" i="16"/>
  <c r="L171" i="16"/>
  <c r="I171" i="16"/>
  <c r="H171" i="16"/>
  <c r="G171" i="16"/>
  <c r="F171" i="16"/>
  <c r="E171" i="16"/>
  <c r="D171" i="16"/>
  <c r="L169" i="16"/>
  <c r="I169" i="16"/>
  <c r="H169" i="16"/>
  <c r="G169" i="16"/>
  <c r="E169" i="16"/>
  <c r="D169" i="16"/>
  <c r="L162" i="16"/>
  <c r="I162" i="16"/>
  <c r="H162" i="16"/>
  <c r="G162" i="16"/>
  <c r="E162" i="16"/>
  <c r="D162" i="16"/>
  <c r="L160" i="16"/>
  <c r="I160" i="16"/>
  <c r="H160" i="16"/>
  <c r="G160" i="16"/>
  <c r="E160" i="16"/>
  <c r="D160" i="16"/>
  <c r="L158" i="16"/>
  <c r="I158" i="16"/>
  <c r="H158" i="16"/>
  <c r="G158" i="16"/>
  <c r="E158" i="16"/>
  <c r="D158" i="16"/>
  <c r="L156" i="16"/>
  <c r="I156" i="16"/>
  <c r="H156" i="16"/>
  <c r="G156" i="16"/>
  <c r="E156" i="16"/>
  <c r="D156" i="16"/>
  <c r="L154" i="16"/>
  <c r="I154" i="16"/>
  <c r="H154" i="16"/>
  <c r="G154" i="16"/>
  <c r="E154" i="16"/>
  <c r="D154" i="16"/>
  <c r="L152" i="16"/>
  <c r="J152" i="16"/>
  <c r="I152" i="16"/>
  <c r="H152" i="16"/>
  <c r="H153" i="16"/>
  <c r="G152" i="16"/>
  <c r="E152" i="16"/>
  <c r="D152" i="16"/>
  <c r="L150" i="16"/>
  <c r="I150" i="16"/>
  <c r="H150" i="16"/>
  <c r="G150" i="16"/>
  <c r="E150" i="16"/>
  <c r="D150" i="16"/>
  <c r="L148" i="16"/>
  <c r="I148" i="16"/>
  <c r="H148" i="16"/>
  <c r="G148" i="16"/>
  <c r="E148" i="16"/>
  <c r="D148" i="16"/>
  <c r="L146" i="16"/>
  <c r="I146" i="16"/>
  <c r="H146" i="16"/>
  <c r="G146" i="16"/>
  <c r="E146" i="16"/>
  <c r="D146" i="16"/>
  <c r="I139" i="16"/>
  <c r="H139" i="16"/>
  <c r="G139" i="16"/>
  <c r="E139" i="16"/>
  <c r="D139" i="16"/>
  <c r="I137" i="16"/>
  <c r="H137" i="16"/>
  <c r="G137" i="16"/>
  <c r="E137" i="16"/>
  <c r="D137" i="16"/>
  <c r="I135" i="16"/>
  <c r="H135" i="16"/>
  <c r="G135" i="16"/>
  <c r="E135" i="16"/>
  <c r="D135" i="16"/>
  <c r="I133" i="16"/>
  <c r="H133" i="16"/>
  <c r="G133" i="16"/>
  <c r="E133" i="16"/>
  <c r="D133" i="16"/>
  <c r="L131" i="16"/>
  <c r="I131" i="16"/>
  <c r="H131" i="16"/>
  <c r="G131" i="16"/>
  <c r="E131" i="16"/>
  <c r="D131" i="16"/>
  <c r="L129" i="16"/>
  <c r="I129" i="16"/>
  <c r="H129" i="16"/>
  <c r="G129" i="16"/>
  <c r="E129" i="16"/>
  <c r="D129" i="16"/>
  <c r="L127" i="16"/>
  <c r="J127" i="16"/>
  <c r="I127" i="16"/>
  <c r="H127" i="16"/>
  <c r="G127" i="16"/>
  <c r="E127" i="16"/>
  <c r="D127" i="16"/>
  <c r="I125" i="16"/>
  <c r="H125" i="16"/>
  <c r="E125" i="16"/>
  <c r="D125" i="16"/>
  <c r="I123" i="16"/>
  <c r="H123" i="16"/>
  <c r="G123" i="16"/>
  <c r="E123" i="16"/>
  <c r="D123" i="16"/>
  <c r="I121" i="16"/>
  <c r="H121" i="16"/>
  <c r="G121" i="16"/>
  <c r="E121" i="16"/>
  <c r="D121" i="16"/>
  <c r="I119" i="16"/>
  <c r="H119" i="16"/>
  <c r="G119" i="16"/>
  <c r="E119" i="16"/>
  <c r="D119" i="16"/>
  <c r="I117" i="16"/>
  <c r="H117" i="16"/>
  <c r="G117" i="16"/>
  <c r="E117" i="16"/>
  <c r="D117" i="16"/>
  <c r="L115" i="16"/>
  <c r="I115" i="16"/>
  <c r="H115" i="16"/>
  <c r="G115" i="16"/>
  <c r="E115" i="16"/>
  <c r="D115" i="16"/>
  <c r="L113" i="16"/>
  <c r="I113" i="16"/>
  <c r="H113" i="16"/>
  <c r="G113" i="16"/>
  <c r="E113" i="16"/>
  <c r="D113" i="16"/>
  <c r="L111" i="16"/>
  <c r="J111" i="16"/>
  <c r="I111" i="16"/>
  <c r="H111" i="16"/>
  <c r="G111" i="16"/>
  <c r="E111" i="16"/>
  <c r="D111" i="16"/>
  <c r="I104" i="16"/>
  <c r="H104" i="16"/>
  <c r="I102" i="16"/>
  <c r="H102" i="16"/>
  <c r="G102" i="16"/>
  <c r="E102" i="16"/>
  <c r="I100" i="16"/>
  <c r="H100" i="16"/>
  <c r="G100" i="16"/>
  <c r="D100" i="16"/>
  <c r="I94" i="16"/>
  <c r="H94" i="16"/>
  <c r="G94" i="16"/>
  <c r="E94" i="16"/>
  <c r="D94" i="16"/>
  <c r="I92" i="16"/>
  <c r="H92" i="16"/>
  <c r="G92" i="16"/>
  <c r="E92" i="16"/>
  <c r="D92" i="16"/>
  <c r="I81" i="16"/>
  <c r="H81" i="16"/>
  <c r="G81" i="16"/>
  <c r="E81" i="16"/>
  <c r="D81" i="16"/>
  <c r="I79" i="16"/>
  <c r="H79" i="16"/>
  <c r="G79" i="16"/>
  <c r="E79" i="16"/>
  <c r="D79" i="16"/>
  <c r="E77" i="16"/>
  <c r="I75" i="16"/>
  <c r="I73" i="16"/>
  <c r="H73" i="16"/>
  <c r="G73" i="16"/>
  <c r="E73" i="16"/>
  <c r="D73" i="16"/>
  <c r="I71" i="16"/>
  <c r="H71" i="16"/>
  <c r="G71" i="16"/>
  <c r="E71" i="16"/>
  <c r="D71" i="16"/>
  <c r="H62" i="16"/>
  <c r="L60" i="16"/>
  <c r="I60" i="16"/>
  <c r="H60" i="16"/>
  <c r="G60" i="16"/>
  <c r="E60" i="16"/>
  <c r="D60" i="16"/>
  <c r="I58" i="16"/>
  <c r="H58" i="16"/>
  <c r="G58" i="16"/>
  <c r="E58" i="16"/>
  <c r="E54" i="16"/>
  <c r="L52" i="16"/>
  <c r="H52" i="16"/>
  <c r="G52" i="16"/>
  <c r="F52" i="16"/>
  <c r="E52" i="16"/>
  <c r="D52" i="16"/>
  <c r="L50" i="16"/>
  <c r="I50" i="16"/>
  <c r="H50" i="16"/>
  <c r="H51" i="16"/>
  <c r="G50" i="16"/>
  <c r="E50" i="16"/>
  <c r="D50" i="16"/>
  <c r="L40" i="16"/>
  <c r="G40" i="16"/>
  <c r="L38" i="16"/>
  <c r="J38" i="16"/>
  <c r="I38" i="16"/>
  <c r="H38" i="16"/>
  <c r="G38" i="16"/>
  <c r="E38" i="16"/>
  <c r="L36" i="16"/>
  <c r="I36" i="16"/>
  <c r="H36" i="16"/>
  <c r="G36" i="16"/>
  <c r="D36" i="16"/>
  <c r="L32" i="16"/>
  <c r="H32" i="16"/>
  <c r="G32" i="16"/>
  <c r="E32" i="16"/>
  <c r="L30" i="16"/>
  <c r="I30" i="16"/>
  <c r="H30" i="16"/>
  <c r="G30" i="16"/>
  <c r="E30" i="16"/>
  <c r="D30" i="16"/>
  <c r="L28" i="16"/>
  <c r="J28" i="16"/>
  <c r="I28" i="16"/>
  <c r="H28" i="16"/>
  <c r="G28" i="16"/>
  <c r="F28" i="16"/>
  <c r="E28" i="16"/>
  <c r="D28" i="16"/>
  <c r="L19" i="16"/>
  <c r="I19" i="16"/>
  <c r="H19" i="16"/>
  <c r="G19" i="16"/>
  <c r="E19" i="16"/>
  <c r="E20" i="16"/>
  <c r="D19" i="16"/>
  <c r="I17" i="16"/>
  <c r="H17" i="16"/>
  <c r="G17" i="16"/>
  <c r="E17" i="16"/>
  <c r="L11" i="16"/>
  <c r="J11" i="16"/>
  <c r="I11" i="16"/>
  <c r="H11" i="16"/>
  <c r="G11" i="16"/>
  <c r="E11" i="16"/>
  <c r="D11" i="16"/>
  <c r="E9" i="16"/>
  <c r="F9" i="16"/>
  <c r="G9" i="16"/>
  <c r="H9" i="16"/>
  <c r="H10" i="16"/>
  <c r="I9" i="16"/>
  <c r="J9" i="16"/>
  <c r="L9" i="16"/>
  <c r="D9" i="16"/>
  <c r="G21" i="16"/>
  <c r="L13" i="16"/>
  <c r="D13" i="16"/>
  <c r="E198" i="16"/>
  <c r="H172" i="16"/>
  <c r="H20" i="16"/>
  <c r="H155" i="16"/>
  <c r="G31" i="16"/>
  <c r="E190" i="16"/>
  <c r="G29" i="16"/>
  <c r="H192" i="16"/>
  <c r="E10" i="16"/>
  <c r="V12" i="16"/>
  <c r="I12" i="16"/>
  <c r="I192" i="16"/>
  <c r="T153" i="16"/>
  <c r="D151" i="16"/>
  <c r="G153" i="16"/>
  <c r="D159" i="16"/>
  <c r="G161" i="16"/>
  <c r="G174" i="16"/>
  <c r="G182" i="16"/>
  <c r="G190" i="16"/>
  <c r="J125" i="16"/>
  <c r="W127" i="16"/>
  <c r="L20" i="16"/>
  <c r="W133" i="16"/>
  <c r="W134" i="16"/>
  <c r="R198" i="16"/>
  <c r="AF135" i="16"/>
  <c r="AF152" i="16"/>
  <c r="AF115" i="16"/>
  <c r="S116" i="16"/>
  <c r="AJ123" i="16"/>
  <c r="S137" i="16"/>
  <c r="AF148" i="16"/>
  <c r="T192" i="16"/>
  <c r="V62" i="16"/>
  <c r="L61" i="16"/>
  <c r="I140" i="16"/>
  <c r="AJ52" i="16"/>
  <c r="Y54" i="16"/>
  <c r="J173" i="16"/>
  <c r="J174" i="16"/>
  <c r="T96" i="16"/>
  <c r="AJ117" i="16"/>
  <c r="W119" i="16"/>
  <c r="J121" i="16"/>
  <c r="AF127" i="16"/>
  <c r="AF150" i="16"/>
  <c r="AF158" i="16"/>
  <c r="U72" i="16"/>
  <c r="Q62" i="16"/>
  <c r="H72" i="16"/>
  <c r="J113" i="16"/>
  <c r="AJ127" i="16"/>
  <c r="AJ137" i="16"/>
  <c r="J146" i="16"/>
  <c r="AF111" i="16"/>
  <c r="F115" i="16"/>
  <c r="F116" i="16"/>
  <c r="AJ129" i="16"/>
  <c r="W131" i="16"/>
  <c r="W132" i="16"/>
  <c r="F111" i="16"/>
  <c r="AF197" i="16"/>
  <c r="I130" i="16"/>
  <c r="F158" i="16"/>
  <c r="F92" i="16"/>
  <c r="J94" i="16"/>
  <c r="AK154" i="16"/>
  <c r="D132" i="16"/>
  <c r="E126" i="16"/>
  <c r="U104" i="16"/>
  <c r="H105" i="16"/>
  <c r="G130" i="16"/>
  <c r="G72" i="16"/>
  <c r="AD83" i="16"/>
  <c r="V96" i="16"/>
  <c r="F154" i="16"/>
  <c r="F175" i="16"/>
  <c r="AJ148" i="16"/>
  <c r="W73" i="16"/>
  <c r="W74" i="16"/>
  <c r="G155" i="16"/>
  <c r="D192" i="16"/>
  <c r="AD104" i="16"/>
  <c r="E93" i="16"/>
  <c r="F121" i="16"/>
  <c r="S127" i="16"/>
  <c r="F128" i="16"/>
  <c r="J133" i="16"/>
  <c r="AI96" i="16"/>
  <c r="W113" i="16"/>
  <c r="S123" i="16"/>
  <c r="S124" i="16"/>
  <c r="J193" i="16"/>
  <c r="G101" i="16"/>
  <c r="S133" i="16"/>
  <c r="S134" i="16"/>
  <c r="AJ121" i="16"/>
  <c r="AJ113" i="16"/>
  <c r="AJ146" i="16"/>
  <c r="AF193" i="16"/>
  <c r="F162" i="16"/>
  <c r="AM189" i="16"/>
  <c r="S113" i="16"/>
  <c r="F114" i="16"/>
  <c r="H116" i="16"/>
  <c r="S111" i="16"/>
  <c r="AK102" i="16"/>
  <c r="AJ177" i="16"/>
  <c r="J181" i="16"/>
  <c r="AJ185" i="16"/>
  <c r="W186" i="16"/>
  <c r="AF187" i="16"/>
  <c r="F191" i="16"/>
  <c r="S121" i="16"/>
  <c r="F146" i="16"/>
  <c r="D170" i="16"/>
  <c r="D186" i="16"/>
  <c r="I190" i="16"/>
  <c r="I20" i="16"/>
  <c r="D157" i="16"/>
  <c r="I174" i="16"/>
  <c r="G196" i="16"/>
  <c r="D178" i="16"/>
  <c r="I198" i="16"/>
  <c r="AM179" i="16"/>
  <c r="L51" i="16"/>
  <c r="I182" i="16"/>
  <c r="L12" i="16"/>
  <c r="H130" i="16"/>
  <c r="G51" i="16"/>
  <c r="D20" i="16"/>
  <c r="G10" i="16"/>
  <c r="AD23" i="16"/>
  <c r="AG23" i="16"/>
  <c r="I134" i="16"/>
  <c r="E157" i="16"/>
  <c r="U39" i="16"/>
  <c r="E43" i="16"/>
  <c r="AH104" i="16"/>
  <c r="H132" i="16"/>
  <c r="E194" i="16"/>
  <c r="AF129" i="16"/>
  <c r="S130" i="16"/>
  <c r="Q83" i="16"/>
  <c r="D84" i="16"/>
  <c r="Q65" i="16"/>
  <c r="S197" i="16"/>
  <c r="AF119" i="16"/>
  <c r="AE23" i="16"/>
  <c r="H82" i="16"/>
  <c r="H159" i="16"/>
  <c r="R178" i="16"/>
  <c r="W179" i="16"/>
  <c r="J180" i="16"/>
  <c r="H180" i="16"/>
  <c r="AF17" i="16"/>
  <c r="AI21" i="16"/>
  <c r="AL40" i="16"/>
  <c r="Y41" i="16"/>
  <c r="H151" i="16"/>
  <c r="AJ9" i="16"/>
  <c r="AD62" i="16"/>
  <c r="AH83" i="16"/>
  <c r="Q122" i="16"/>
  <c r="V75" i="16"/>
  <c r="V65" i="16"/>
  <c r="AE83" i="16"/>
  <c r="R84" i="16"/>
  <c r="L14" i="16"/>
  <c r="H39" i="16"/>
  <c r="D122" i="16"/>
  <c r="E186" i="16"/>
  <c r="D153" i="16"/>
  <c r="V136" i="16"/>
  <c r="H37" i="16"/>
  <c r="G82" i="16"/>
  <c r="G122" i="16"/>
  <c r="D190" i="16"/>
  <c r="D12" i="16"/>
  <c r="D95" i="16"/>
  <c r="D174" i="16"/>
  <c r="G192" i="16"/>
  <c r="I157" i="16"/>
  <c r="I194" i="16"/>
  <c r="H74" i="16"/>
  <c r="H80" i="16"/>
  <c r="G147" i="16"/>
  <c r="D198" i="16"/>
  <c r="I149" i="16"/>
  <c r="G163" i="16"/>
  <c r="U51" i="16"/>
  <c r="U80" i="16"/>
  <c r="V20" i="16"/>
  <c r="Q95" i="16"/>
  <c r="E120" i="16"/>
  <c r="D176" i="16"/>
  <c r="V39" i="16"/>
  <c r="Z158" i="16"/>
  <c r="Z179" i="16"/>
  <c r="Z187" i="16"/>
  <c r="Z195" i="16"/>
  <c r="G157" i="16"/>
  <c r="V82" i="16"/>
  <c r="AM169" i="16"/>
  <c r="E80" i="16"/>
  <c r="G178" i="16"/>
  <c r="Z156" i="16"/>
  <c r="M183" i="16"/>
  <c r="V103" i="16"/>
  <c r="G112" i="16"/>
  <c r="G149" i="16"/>
  <c r="V180" i="16"/>
  <c r="H114" i="16"/>
  <c r="G170" i="16"/>
  <c r="T170" i="16"/>
  <c r="I39" i="16"/>
  <c r="I103" i="16"/>
  <c r="D155" i="16"/>
  <c r="G186" i="16"/>
  <c r="E18" i="16"/>
  <c r="F120" i="16"/>
  <c r="E176" i="16"/>
  <c r="AM146" i="16"/>
  <c r="V178" i="16"/>
  <c r="AM162" i="16"/>
  <c r="Z148" i="16"/>
  <c r="Z169" i="16"/>
  <c r="G74" i="16"/>
  <c r="H12" i="16"/>
  <c r="H112" i="16"/>
  <c r="H149" i="16"/>
  <c r="AM156" i="16"/>
  <c r="M150" i="16"/>
  <c r="G128" i="16"/>
  <c r="L147" i="16"/>
  <c r="M146" i="16"/>
  <c r="L170" i="16"/>
  <c r="M169" i="16"/>
  <c r="M171" i="16"/>
  <c r="L186" i="16"/>
  <c r="M185" i="16"/>
  <c r="AM171" i="16"/>
  <c r="AM173" i="16"/>
  <c r="Z171" i="16"/>
  <c r="E12" i="16"/>
  <c r="D51" i="16"/>
  <c r="E95" i="16"/>
  <c r="H120" i="16"/>
  <c r="G176" i="16"/>
  <c r="AM195" i="16"/>
  <c r="AM197" i="16"/>
  <c r="Z177" i="16"/>
  <c r="E134" i="16"/>
  <c r="L157" i="16"/>
  <c r="M156" i="16"/>
  <c r="M158" i="16"/>
  <c r="M179" i="16"/>
  <c r="L182" i="16"/>
  <c r="M181" i="16"/>
  <c r="L194" i="16"/>
  <c r="M193" i="16"/>
  <c r="M195" i="16"/>
  <c r="L198" i="16"/>
  <c r="M197" i="16"/>
  <c r="AM160" i="16"/>
  <c r="AM193" i="16"/>
  <c r="Z146" i="16"/>
  <c r="Z154" i="16"/>
  <c r="Z162" i="16"/>
  <c r="Z185" i="16"/>
  <c r="Z193" i="16"/>
  <c r="L153" i="16"/>
  <c r="M152" i="16"/>
  <c r="L155" i="16"/>
  <c r="M154" i="16"/>
  <c r="L178" i="16"/>
  <c r="M177" i="16"/>
  <c r="Q51" i="16"/>
  <c r="AM158" i="16"/>
  <c r="AM191" i="16"/>
  <c r="Z175" i="16"/>
  <c r="L163" i="16"/>
  <c r="M162" i="16"/>
  <c r="M175" i="16"/>
  <c r="E184" i="16"/>
  <c r="L190" i="16"/>
  <c r="M189" i="16"/>
  <c r="M191" i="16"/>
  <c r="AM154" i="16"/>
  <c r="AM177" i="16"/>
  <c r="AM181" i="16"/>
  <c r="AM183" i="16"/>
  <c r="AM185" i="16"/>
  <c r="AM187" i="16"/>
  <c r="Z152" i="16"/>
  <c r="Z160" i="16"/>
  <c r="L184" i="16"/>
  <c r="Z183" i="16"/>
  <c r="Z191" i="16"/>
  <c r="L161" i="16"/>
  <c r="M160" i="16"/>
  <c r="L149" i="16"/>
  <c r="M148" i="16"/>
  <c r="H163" i="16"/>
  <c r="L174" i="16"/>
  <c r="M173" i="16"/>
  <c r="M187" i="16"/>
  <c r="AM175" i="16"/>
  <c r="Z173" i="16"/>
  <c r="E178" i="16"/>
  <c r="H140" i="16"/>
  <c r="AM148" i="16"/>
  <c r="AM150" i="16"/>
  <c r="AM152" i="16"/>
  <c r="U149" i="16"/>
  <c r="Z150" i="16"/>
  <c r="E163" i="16"/>
  <c r="Z181" i="16"/>
  <c r="Z189" i="16"/>
  <c r="Z197" i="16"/>
  <c r="V198" i="16"/>
  <c r="Q198" i="16"/>
  <c r="V194" i="16"/>
  <c r="R190" i="16"/>
  <c r="V188" i="16"/>
  <c r="T186" i="16"/>
  <c r="T182" i="16"/>
  <c r="R180" i="16"/>
  <c r="Q180" i="16"/>
  <c r="AF177" i="16"/>
  <c r="S178" i="16"/>
  <c r="Q178" i="16"/>
  <c r="AJ175" i="16"/>
  <c r="W176" i="16"/>
  <c r="R176" i="16"/>
  <c r="V174" i="16"/>
  <c r="U174" i="16"/>
  <c r="T172" i="16"/>
  <c r="R170" i="16"/>
  <c r="E192" i="16"/>
  <c r="G184" i="16"/>
  <c r="D182" i="16"/>
  <c r="I178" i="16"/>
  <c r="X177" i="16"/>
  <c r="I176" i="16"/>
  <c r="H176" i="16"/>
  <c r="E174" i="16"/>
  <c r="I170" i="16"/>
  <c r="F193" i="16"/>
  <c r="J187" i="16"/>
  <c r="G188" i="16"/>
  <c r="J185" i="16"/>
  <c r="J186" i="16"/>
  <c r="J183" i="16"/>
  <c r="G180" i="16"/>
  <c r="J177" i="16"/>
  <c r="T198" i="16"/>
  <c r="V196" i="16"/>
  <c r="U196" i="16"/>
  <c r="T196" i="16"/>
  <c r="R196" i="16"/>
  <c r="Q196" i="16"/>
  <c r="AF195" i="16"/>
  <c r="T194" i="16"/>
  <c r="R194" i="16"/>
  <c r="Q194" i="16"/>
  <c r="V192" i="16"/>
  <c r="U192" i="16"/>
  <c r="W192" i="16"/>
  <c r="R192" i="16"/>
  <c r="Q192" i="16"/>
  <c r="V190" i="16"/>
  <c r="U190" i="16"/>
  <c r="T190" i="16"/>
  <c r="Q190" i="16"/>
  <c r="AF189" i="16"/>
  <c r="U188" i="16"/>
  <c r="R188" i="16"/>
  <c r="V186" i="16"/>
  <c r="U186" i="16"/>
  <c r="R186" i="16"/>
  <c r="Q186" i="16"/>
  <c r="V184" i="16"/>
  <c r="U184" i="16"/>
  <c r="T184" i="16"/>
  <c r="R184" i="16"/>
  <c r="V182" i="16"/>
  <c r="R182" i="16"/>
  <c r="S182" i="16"/>
  <c r="Q182" i="16"/>
  <c r="U180" i="16"/>
  <c r="T178" i="16"/>
  <c r="V176" i="16"/>
  <c r="U176" i="16"/>
  <c r="T176" i="16"/>
  <c r="AF175" i="16"/>
  <c r="Q176" i="16"/>
  <c r="W174" i="16"/>
  <c r="T174" i="16"/>
  <c r="R174" i="16"/>
  <c r="Q174" i="16"/>
  <c r="V172" i="16"/>
  <c r="U172" i="16"/>
  <c r="R172" i="16"/>
  <c r="V170" i="16"/>
  <c r="W170" i="16"/>
  <c r="U170" i="16"/>
  <c r="Q170" i="16"/>
  <c r="AF169" i="16"/>
  <c r="S170" i="16"/>
  <c r="W197" i="16"/>
  <c r="W198" i="16"/>
  <c r="G198" i="16"/>
  <c r="I196" i="16"/>
  <c r="H196" i="16"/>
  <c r="W195" i="16"/>
  <c r="W196" i="16"/>
  <c r="S195" i="16"/>
  <c r="W193" i="16"/>
  <c r="W194" i="16"/>
  <c r="G194" i="16"/>
  <c r="S193" i="16"/>
  <c r="J192" i="16"/>
  <c r="S191" i="16"/>
  <c r="S192" i="16"/>
  <c r="W189" i="16"/>
  <c r="W190" i="16"/>
  <c r="S189" i="16"/>
  <c r="H188" i="16"/>
  <c r="W187" i="16"/>
  <c r="W188" i="16"/>
  <c r="T188" i="16"/>
  <c r="S187" i="16"/>
  <c r="I186" i="16"/>
  <c r="H184" i="16"/>
  <c r="W183" i="16"/>
  <c r="W184" i="16"/>
  <c r="S183" i="16"/>
  <c r="S184" i="16"/>
  <c r="W181" i="16"/>
  <c r="F182" i="16"/>
  <c r="T180" i="16"/>
  <c r="S179" i="16"/>
  <c r="S180" i="16"/>
  <c r="W177" i="16"/>
  <c r="J176" i="16"/>
  <c r="S175" i="16"/>
  <c r="S173" i="16"/>
  <c r="S174" i="16"/>
  <c r="G172" i="16"/>
  <c r="W171" i="16"/>
  <c r="J172" i="16"/>
  <c r="E172" i="16"/>
  <c r="S171" i="16"/>
  <c r="S172" i="16"/>
  <c r="J170" i="16"/>
  <c r="E170" i="16"/>
  <c r="H198" i="16"/>
  <c r="H194" i="16"/>
  <c r="I188" i="16"/>
  <c r="D188" i="16"/>
  <c r="I184" i="16"/>
  <c r="D184" i="16"/>
  <c r="H182" i="16"/>
  <c r="E182" i="16"/>
  <c r="I180" i="16"/>
  <c r="H178" i="16"/>
  <c r="F178" i="16"/>
  <c r="F173" i="16"/>
  <c r="I172" i="16"/>
  <c r="D172" i="16"/>
  <c r="F169" i="16"/>
  <c r="F170" i="16"/>
  <c r="Y198" i="16"/>
  <c r="Y196" i="16"/>
  <c r="Y194" i="16"/>
  <c r="Y192" i="16"/>
  <c r="Y190" i="16"/>
  <c r="Y186" i="16"/>
  <c r="Y182" i="16"/>
  <c r="Y180" i="16"/>
  <c r="Y178" i="16"/>
  <c r="Y176" i="16"/>
  <c r="Y174" i="16"/>
  <c r="Y170" i="16"/>
  <c r="L192" i="16"/>
  <c r="L176" i="16"/>
  <c r="L188" i="16"/>
  <c r="L172" i="16"/>
  <c r="U157" i="16"/>
  <c r="AF154" i="16"/>
  <c r="Q153" i="16"/>
  <c r="V149" i="16"/>
  <c r="U147" i="16"/>
  <c r="W160" i="16"/>
  <c r="J161" i="16"/>
  <c r="D161" i="16"/>
  <c r="H157" i="16"/>
  <c r="D149" i="16"/>
  <c r="D163" i="16"/>
  <c r="F160" i="16"/>
  <c r="K160" i="16"/>
  <c r="J156" i="16"/>
  <c r="E147" i="16"/>
  <c r="D147" i="16"/>
  <c r="V163" i="16"/>
  <c r="U163" i="16"/>
  <c r="T163" i="16"/>
  <c r="AF162" i="16"/>
  <c r="U161" i="16"/>
  <c r="T161" i="16"/>
  <c r="R161" i="16"/>
  <c r="Q161" i="16"/>
  <c r="U159" i="16"/>
  <c r="Q159" i="16"/>
  <c r="V157" i="16"/>
  <c r="T157" i="16"/>
  <c r="R157" i="16"/>
  <c r="AF156" i="16"/>
  <c r="Q157" i="16"/>
  <c r="V155" i="16"/>
  <c r="U155" i="16"/>
  <c r="T155" i="16"/>
  <c r="R155" i="16"/>
  <c r="Q155" i="16"/>
  <c r="U153" i="16"/>
  <c r="V151" i="16"/>
  <c r="U151" i="16"/>
  <c r="T151" i="16"/>
  <c r="R151" i="16"/>
  <c r="Q151" i="16"/>
  <c r="T149" i="16"/>
  <c r="Q149" i="16"/>
  <c r="V147" i="16"/>
  <c r="T147" i="16"/>
  <c r="W162" i="16"/>
  <c r="W163" i="16"/>
  <c r="S162" i="16"/>
  <c r="Q163" i="16"/>
  <c r="H161" i="16"/>
  <c r="S160" i="16"/>
  <c r="S161" i="16"/>
  <c r="W158" i="16"/>
  <c r="W159" i="16"/>
  <c r="S158" i="16"/>
  <c r="W156" i="16"/>
  <c r="W157" i="16"/>
  <c r="S156" i="16"/>
  <c r="W154" i="16"/>
  <c r="S154" i="16"/>
  <c r="W152" i="16"/>
  <c r="W153" i="16"/>
  <c r="S152" i="16"/>
  <c r="W150" i="16"/>
  <c r="W151" i="16"/>
  <c r="E151" i="16"/>
  <c r="S150" i="16"/>
  <c r="X150" i="16"/>
  <c r="W148" i="16"/>
  <c r="S148" i="16"/>
  <c r="H147" i="16"/>
  <c r="W146" i="16"/>
  <c r="Q147" i="16"/>
  <c r="S146" i="16"/>
  <c r="I161" i="16"/>
  <c r="I159" i="16"/>
  <c r="G159" i="16"/>
  <c r="E159" i="16"/>
  <c r="I153" i="16"/>
  <c r="K152" i="16"/>
  <c r="E153" i="16"/>
  <c r="F152" i="16"/>
  <c r="F150" i="16"/>
  <c r="E149" i="16"/>
  <c r="F148" i="16"/>
  <c r="Y161" i="16"/>
  <c r="Y159" i="16"/>
  <c r="Y157" i="16"/>
  <c r="Y153" i="16"/>
  <c r="Y149" i="16"/>
  <c r="Y163" i="16"/>
  <c r="L159" i="16"/>
  <c r="Y155" i="16"/>
  <c r="L151" i="16"/>
  <c r="Y151" i="16"/>
  <c r="Y147" i="16"/>
  <c r="AF131" i="16"/>
  <c r="AF113" i="16"/>
  <c r="AJ111" i="16"/>
  <c r="G140" i="16"/>
  <c r="W139" i="16"/>
  <c r="W140" i="16"/>
  <c r="E136" i="16"/>
  <c r="S135" i="16"/>
  <c r="S136" i="16"/>
  <c r="I128" i="16"/>
  <c r="W125" i="16"/>
  <c r="I124" i="16"/>
  <c r="G124" i="16"/>
  <c r="D120" i="16"/>
  <c r="W117" i="16"/>
  <c r="J118" i="16"/>
  <c r="D116" i="16"/>
  <c r="I114" i="16"/>
  <c r="W111" i="16"/>
  <c r="J112" i="16"/>
  <c r="F133" i="16"/>
  <c r="J119" i="16"/>
  <c r="J115" i="16"/>
  <c r="J116" i="16"/>
  <c r="AJ135" i="16"/>
  <c r="W136" i="16"/>
  <c r="AF125" i="16"/>
  <c r="U124" i="16"/>
  <c r="AJ119" i="16"/>
  <c r="AK117" i="16"/>
  <c r="AF117" i="16"/>
  <c r="S118" i="16"/>
  <c r="S139" i="16"/>
  <c r="S140" i="16"/>
  <c r="W137" i="16"/>
  <c r="W129" i="16"/>
  <c r="D128" i="16"/>
  <c r="S125" i="16"/>
  <c r="W123" i="16"/>
  <c r="W121" i="16"/>
  <c r="E118" i="16"/>
  <c r="E116" i="16"/>
  <c r="J139" i="16"/>
  <c r="F139" i="16"/>
  <c r="J137" i="16"/>
  <c r="J131" i="16"/>
  <c r="F131" i="16"/>
  <c r="J129" i="16"/>
  <c r="F125" i="16"/>
  <c r="F123" i="16"/>
  <c r="K113" i="16"/>
  <c r="I105" i="16"/>
  <c r="Q104" i="16"/>
  <c r="U96" i="16"/>
  <c r="I82" i="16"/>
  <c r="W79" i="16"/>
  <c r="J80" i="16"/>
  <c r="AE104" i="16"/>
  <c r="AG104" i="16"/>
  <c r="T105" i="16"/>
  <c r="J73" i="16"/>
  <c r="H75" i="16"/>
  <c r="H76" i="16"/>
  <c r="AG83" i="16"/>
  <c r="H83" i="16"/>
  <c r="G75" i="16"/>
  <c r="AF102" i="16"/>
  <c r="AH106" i="16"/>
  <c r="AI106" i="16"/>
  <c r="AJ104" i="16"/>
  <c r="AD106" i="16"/>
  <c r="AH96" i="16"/>
  <c r="AK92" i="16"/>
  <c r="AG96" i="16"/>
  <c r="AK81" i="16"/>
  <c r="AG85" i="16"/>
  <c r="AJ83" i="16"/>
  <c r="AI85" i="16"/>
  <c r="AH85" i="16"/>
  <c r="T78" i="16"/>
  <c r="AK73" i="16"/>
  <c r="AJ75" i="16"/>
  <c r="AG75" i="16"/>
  <c r="AI75" i="16"/>
  <c r="AD75" i="16"/>
  <c r="W92" i="16"/>
  <c r="W93" i="16"/>
  <c r="Q96" i="16"/>
  <c r="I80" i="16"/>
  <c r="S81" i="16"/>
  <c r="S82" i="16"/>
  <c r="V83" i="16"/>
  <c r="V84" i="16"/>
  <c r="S79" i="16"/>
  <c r="S80" i="16"/>
  <c r="U83" i="16"/>
  <c r="W77" i="16"/>
  <c r="W78" i="16"/>
  <c r="V74" i="16"/>
  <c r="I74" i="16"/>
  <c r="S73" i="16"/>
  <c r="S74" i="16"/>
  <c r="I72" i="16"/>
  <c r="W75" i="16"/>
  <c r="T75" i="16"/>
  <c r="W71" i="16"/>
  <c r="W72" i="16"/>
  <c r="J100" i="16"/>
  <c r="J101" i="16"/>
  <c r="E104" i="16"/>
  <c r="J98" i="16"/>
  <c r="J92" i="16"/>
  <c r="H96" i="16"/>
  <c r="D96" i="16"/>
  <c r="G83" i="16"/>
  <c r="E83" i="16"/>
  <c r="E84" i="16"/>
  <c r="K73" i="16"/>
  <c r="J71" i="16"/>
  <c r="AJ60" i="16"/>
  <c r="AF58" i="16"/>
  <c r="AG54" i="16"/>
  <c r="T55" i="16"/>
  <c r="AJ50" i="16"/>
  <c r="W51" i="16"/>
  <c r="AD54" i="16"/>
  <c r="AG40" i="16"/>
  <c r="AJ30" i="16"/>
  <c r="W31" i="16"/>
  <c r="AJ28" i="16"/>
  <c r="S60" i="16"/>
  <c r="I59" i="16"/>
  <c r="W58" i="16"/>
  <c r="R62" i="16"/>
  <c r="R63" i="16"/>
  <c r="U62" i="16"/>
  <c r="H63" i="16"/>
  <c r="V40" i="16"/>
  <c r="V41" i="16"/>
  <c r="E39" i="16"/>
  <c r="S38" i="16"/>
  <c r="S39" i="16"/>
  <c r="W34" i="16"/>
  <c r="T33" i="16"/>
  <c r="G33" i="16"/>
  <c r="W28" i="16"/>
  <c r="J29" i="16"/>
  <c r="T43" i="16"/>
  <c r="J60" i="16"/>
  <c r="G62" i="16"/>
  <c r="F58" i="16"/>
  <c r="D65" i="16"/>
  <c r="D66" i="16"/>
  <c r="I62" i="16"/>
  <c r="J56" i="16"/>
  <c r="F56" i="16"/>
  <c r="I54" i="16"/>
  <c r="G54" i="16"/>
  <c r="G55" i="16"/>
  <c r="F50" i="16"/>
  <c r="D40" i="16"/>
  <c r="H40" i="16"/>
  <c r="J34" i="16"/>
  <c r="AF60" i="16"/>
  <c r="AJ58" i="16"/>
  <c r="AE54" i="16"/>
  <c r="AI54" i="16"/>
  <c r="AJ54" i="16"/>
  <c r="AF50" i="16"/>
  <c r="AD40" i="16"/>
  <c r="AF36" i="16"/>
  <c r="AJ34" i="16"/>
  <c r="AG43" i="16"/>
  <c r="AD43" i="16"/>
  <c r="AH43" i="16"/>
  <c r="AH32" i="16"/>
  <c r="AI32" i="16"/>
  <c r="V33" i="16"/>
  <c r="E57" i="16"/>
  <c r="Q40" i="16"/>
  <c r="I35" i="16"/>
  <c r="H35" i="16"/>
  <c r="T40" i="16"/>
  <c r="S28" i="16"/>
  <c r="S29" i="16"/>
  <c r="E29" i="16"/>
  <c r="Q32" i="16"/>
  <c r="Q33" i="16"/>
  <c r="D62" i="16"/>
  <c r="J50" i="16"/>
  <c r="H54" i="16"/>
  <c r="D54" i="16"/>
  <c r="J36" i="16"/>
  <c r="I40" i="16"/>
  <c r="E40" i="16"/>
  <c r="E41" i="16"/>
  <c r="I32" i="16"/>
  <c r="I33" i="16"/>
  <c r="K28" i="16"/>
  <c r="L54" i="16"/>
  <c r="Y32" i="16"/>
  <c r="Y33" i="16"/>
  <c r="Y31" i="16"/>
  <c r="AL54" i="16"/>
  <c r="L62" i="16"/>
  <c r="Y39" i="16"/>
  <c r="L39" i="16"/>
  <c r="Y21" i="16"/>
  <c r="Y22" i="16"/>
  <c r="G23" i="16"/>
  <c r="J21" i="16"/>
  <c r="D23" i="16"/>
  <c r="U23" i="16"/>
  <c r="U24" i="16"/>
  <c r="W11" i="16"/>
  <c r="J12" i="16"/>
  <c r="T23" i="16"/>
  <c r="R23" i="16"/>
  <c r="AJ23" i="16"/>
  <c r="E13" i="16"/>
  <c r="J13" i="16"/>
  <c r="AJ11" i="16"/>
  <c r="V21" i="16"/>
  <c r="H18" i="16"/>
  <c r="W17" i="16"/>
  <c r="W18" i="16"/>
  <c r="S17" i="16"/>
  <c r="Q21" i="16"/>
  <c r="Q22" i="16"/>
  <c r="U21" i="16"/>
  <c r="U22" i="16"/>
  <c r="W15" i="16"/>
  <c r="W16" i="16"/>
  <c r="E16" i="16"/>
  <c r="U13" i="16"/>
  <c r="S11" i="16"/>
  <c r="S12" i="16"/>
  <c r="W9" i="16"/>
  <c r="T13" i="16"/>
  <c r="T14" i="16"/>
  <c r="S9" i="16"/>
  <c r="F10" i="16"/>
  <c r="Q13" i="16"/>
  <c r="D14" i="16"/>
  <c r="I21" i="16"/>
  <c r="H21" i="16"/>
  <c r="H13" i="16"/>
  <c r="E21" i="16"/>
  <c r="I13" i="16"/>
  <c r="I14" i="16"/>
  <c r="H170" i="16"/>
  <c r="H186" i="16"/>
  <c r="S186" i="16"/>
  <c r="D180" i="16"/>
  <c r="L180" i="16"/>
  <c r="D196" i="16"/>
  <c r="L196" i="16"/>
  <c r="H174" i="16"/>
  <c r="H190" i="16"/>
  <c r="Q172" i="16"/>
  <c r="Y172" i="16"/>
  <c r="U178" i="16"/>
  <c r="U182" i="16"/>
  <c r="Q184" i="16"/>
  <c r="Y184" i="16"/>
  <c r="Q188" i="16"/>
  <c r="Y188" i="16"/>
  <c r="U194" i="16"/>
  <c r="U198" i="16"/>
  <c r="I147" i="16"/>
  <c r="G151" i="16"/>
  <c r="E155" i="16"/>
  <c r="I163" i="16"/>
  <c r="R147" i="16"/>
  <c r="V153" i="16"/>
  <c r="R159" i="16"/>
  <c r="V161" i="16"/>
  <c r="R163" i="16"/>
  <c r="I151" i="16"/>
  <c r="T159" i="16"/>
  <c r="E161" i="16"/>
  <c r="I155" i="16"/>
  <c r="R149" i="16"/>
  <c r="R153" i="16"/>
  <c r="V159" i="16"/>
  <c r="K179" i="16"/>
  <c r="AJ160" i="16"/>
  <c r="J148" i="16"/>
  <c r="AF146" i="16"/>
  <c r="AK162" i="16"/>
  <c r="K162" i="16"/>
  <c r="AK113" i="16"/>
  <c r="AF121" i="16"/>
  <c r="Q128" i="16"/>
  <c r="S131" i="16"/>
  <c r="AK137" i="16"/>
  <c r="J123" i="16"/>
  <c r="AF137" i="16"/>
  <c r="H118" i="16"/>
  <c r="D130" i="16"/>
  <c r="I118" i="16"/>
  <c r="E130" i="16"/>
  <c r="G138" i="16"/>
  <c r="U132" i="16"/>
  <c r="U116" i="16"/>
  <c r="U118" i="16"/>
  <c r="V120" i="16"/>
  <c r="Q120" i="16"/>
  <c r="H136" i="16"/>
  <c r="T138" i="16"/>
  <c r="H134" i="16"/>
  <c r="Q138" i="16"/>
  <c r="G126" i="16"/>
  <c r="E114" i="16"/>
  <c r="I126" i="16"/>
  <c r="U134" i="16"/>
  <c r="L119" i="16"/>
  <c r="L117" i="16"/>
  <c r="L123" i="16"/>
  <c r="Y125" i="16"/>
  <c r="Y126" i="16"/>
  <c r="L135" i="16"/>
  <c r="AL121" i="16"/>
  <c r="AL129" i="16"/>
  <c r="L139" i="16"/>
  <c r="Y123" i="16"/>
  <c r="L133" i="16"/>
  <c r="AL131" i="16"/>
  <c r="Y139" i="16"/>
  <c r="AL113" i="16"/>
  <c r="L121" i="16"/>
  <c r="AG121" i="16"/>
  <c r="T122" i="16"/>
  <c r="V124" i="16"/>
  <c r="R138" i="16"/>
  <c r="L137" i="16"/>
  <c r="T131" i="16"/>
  <c r="T132" i="16"/>
  <c r="Q140" i="16"/>
  <c r="Y127" i="16"/>
  <c r="T134" i="16"/>
  <c r="D138" i="16"/>
  <c r="E132" i="16"/>
  <c r="D136" i="16"/>
  <c r="F130" i="16"/>
  <c r="T115" i="16"/>
  <c r="G116" i="16"/>
  <c r="R128" i="16"/>
  <c r="H126" i="16"/>
  <c r="V112" i="16"/>
  <c r="Q130" i="16"/>
  <c r="I122" i="16"/>
  <c r="H128" i="16"/>
  <c r="V118" i="16"/>
  <c r="R130" i="16"/>
  <c r="Q132" i="16"/>
  <c r="AK191" i="16"/>
  <c r="AK183" i="16"/>
  <c r="AK175" i="16"/>
  <c r="AK169" i="16"/>
  <c r="AK156" i="16"/>
  <c r="AK152" i="16"/>
  <c r="R140" i="16"/>
  <c r="T140" i="16"/>
  <c r="U140" i="16"/>
  <c r="V140" i="16"/>
  <c r="V138" i="16"/>
  <c r="Q136" i="16"/>
  <c r="R136" i="16"/>
  <c r="T136" i="16"/>
  <c r="U136" i="16"/>
  <c r="V134" i="16"/>
  <c r="R134" i="16"/>
  <c r="R132" i="16"/>
  <c r="V132" i="16"/>
  <c r="AK129" i="16"/>
  <c r="T130" i="16"/>
  <c r="U130" i="16"/>
  <c r="V130" i="16"/>
  <c r="T128" i="16"/>
  <c r="U128" i="16"/>
  <c r="V128" i="16"/>
  <c r="R126" i="16"/>
  <c r="T126" i="16"/>
  <c r="U126" i="16"/>
  <c r="V126" i="16"/>
  <c r="Q124" i="16"/>
  <c r="R124" i="16"/>
  <c r="T124" i="16"/>
  <c r="R122" i="16"/>
  <c r="V122" i="16"/>
  <c r="R120" i="16"/>
  <c r="S120" i="16"/>
  <c r="T120" i="16"/>
  <c r="U120" i="16"/>
  <c r="R118" i="16"/>
  <c r="T118" i="16"/>
  <c r="V116" i="16"/>
  <c r="W116" i="16"/>
  <c r="Q116" i="16"/>
  <c r="R116" i="16"/>
  <c r="Q114" i="16"/>
  <c r="R114" i="16"/>
  <c r="T114" i="16"/>
  <c r="U114" i="16"/>
  <c r="V114" i="16"/>
  <c r="Y112" i="16"/>
  <c r="Q112" i="16"/>
  <c r="R112" i="16"/>
  <c r="T112" i="16"/>
  <c r="U112" i="16"/>
  <c r="X175" i="16"/>
  <c r="X183" i="16"/>
  <c r="X173" i="16"/>
  <c r="X181" i="16"/>
  <c r="X189" i="16"/>
  <c r="X197" i="16"/>
  <c r="X146" i="16"/>
  <c r="I112" i="16"/>
  <c r="L112" i="16"/>
  <c r="I138" i="16"/>
  <c r="D112" i="16"/>
  <c r="D114" i="16"/>
  <c r="F118" i="16"/>
  <c r="H124" i="16"/>
  <c r="G114" i="16"/>
  <c r="K189" i="16"/>
  <c r="F189" i="16"/>
  <c r="F185" i="16"/>
  <c r="F186" i="16"/>
  <c r="K181" i="16"/>
  <c r="K146" i="16"/>
  <c r="E140" i="16"/>
  <c r="H138" i="16"/>
  <c r="I136" i="16"/>
  <c r="J136" i="16"/>
  <c r="D134" i="16"/>
  <c r="K129" i="16"/>
  <c r="D126" i="16"/>
  <c r="E124" i="16"/>
  <c r="H122" i="16"/>
  <c r="I120" i="16"/>
  <c r="D118" i="16"/>
  <c r="K115" i="16"/>
  <c r="H93" i="16"/>
  <c r="S102" i="16"/>
  <c r="R104" i="16"/>
  <c r="U93" i="16"/>
  <c r="S92" i="16"/>
  <c r="F93" i="16"/>
  <c r="I83" i="16"/>
  <c r="S71" i="16"/>
  <c r="F72" i="16"/>
  <c r="E74" i="16"/>
  <c r="D82" i="16"/>
  <c r="Q82" i="16"/>
  <c r="Q54" i="16"/>
  <c r="F54" i="16"/>
  <c r="X50" i="16"/>
  <c r="S50" i="16"/>
  <c r="AK34" i="16"/>
  <c r="AJ32" i="16"/>
  <c r="W36" i="16"/>
  <c r="L31" i="16"/>
  <c r="I37" i="16"/>
  <c r="R21" i="16"/>
  <c r="S19" i="16"/>
  <c r="S20" i="16"/>
  <c r="L21" i="16"/>
  <c r="D104" i="16"/>
  <c r="I96" i="16"/>
  <c r="D21" i="16"/>
  <c r="I18" i="16"/>
  <c r="V14" i="16"/>
  <c r="G13" i="16"/>
  <c r="V10" i="16"/>
  <c r="Q16" i="16"/>
  <c r="I10" i="16"/>
  <c r="D29" i="16"/>
  <c r="D31" i="16"/>
  <c r="D39" i="16"/>
  <c r="H29" i="16"/>
  <c r="Q31" i="16"/>
  <c r="Q39" i="16"/>
  <c r="Y51" i="16"/>
  <c r="Q59" i="16"/>
  <c r="D61" i="16"/>
  <c r="E61" i="16"/>
  <c r="H59" i="16"/>
  <c r="D74" i="16"/>
  <c r="Q74" i="16"/>
  <c r="D78" i="16"/>
  <c r="G96" i="16"/>
  <c r="G97" i="16"/>
  <c r="AE96" i="16"/>
  <c r="G103" i="16"/>
  <c r="G99" i="16"/>
  <c r="V99" i="16"/>
  <c r="H99" i="16"/>
  <c r="I99" i="16"/>
  <c r="W98" i="16"/>
  <c r="U99" i="16"/>
  <c r="U101" i="16"/>
  <c r="H101" i="16"/>
  <c r="F100" i="16"/>
  <c r="S98" i="16"/>
  <c r="F102" i="16"/>
  <c r="T93" i="16"/>
  <c r="V95" i="16"/>
  <c r="D103" i="16"/>
  <c r="F94" i="16"/>
  <c r="J102" i="16"/>
  <c r="R101" i="16"/>
  <c r="F77" i="16"/>
  <c r="G78" i="16"/>
  <c r="H78" i="16"/>
  <c r="J77" i="16"/>
  <c r="W81" i="16"/>
  <c r="W82" i="16"/>
  <c r="F79" i="16"/>
  <c r="D80" i="16"/>
  <c r="S77" i="16"/>
  <c r="S78" i="16"/>
  <c r="F81" i="16"/>
  <c r="F73" i="16"/>
  <c r="E78" i="16"/>
  <c r="R78" i="16"/>
  <c r="R72" i="16"/>
  <c r="I57" i="16"/>
  <c r="D57" i="16"/>
  <c r="W56" i="16"/>
  <c r="W57" i="16"/>
  <c r="S56" i="16"/>
  <c r="S57" i="16"/>
  <c r="H53" i="16"/>
  <c r="H61" i="16"/>
  <c r="U59" i="16"/>
  <c r="R53" i="16"/>
  <c r="W60" i="16"/>
  <c r="H56" i="16"/>
  <c r="H57" i="16"/>
  <c r="D59" i="16"/>
  <c r="W53" i="16"/>
  <c r="V51" i="16"/>
  <c r="U35" i="16"/>
  <c r="S30" i="16"/>
  <c r="F34" i="16"/>
  <c r="Q34" i="16"/>
  <c r="Q35" i="16"/>
  <c r="Y34" i="16"/>
  <c r="I31" i="16"/>
  <c r="Q29" i="16"/>
  <c r="F36" i="16"/>
  <c r="G39" i="16"/>
  <c r="F30" i="16"/>
  <c r="D43" i="16"/>
  <c r="L43" i="16"/>
  <c r="G37" i="16"/>
  <c r="S34" i="16"/>
  <c r="V31" i="16"/>
  <c r="L41" i="16"/>
  <c r="I16" i="16"/>
  <c r="J15" i="16"/>
  <c r="K17" i="16"/>
  <c r="G16" i="16"/>
  <c r="H16" i="16"/>
  <c r="L18" i="16"/>
  <c r="D18" i="16"/>
  <c r="F17" i="16"/>
  <c r="W13" i="16"/>
  <c r="S15" i="16"/>
  <c r="S16" i="16"/>
  <c r="F19" i="16"/>
  <c r="L10" i="16"/>
  <c r="Y12" i="16"/>
  <c r="D10" i="16"/>
  <c r="G18" i="16"/>
  <c r="F11" i="16"/>
  <c r="F13" i="16"/>
  <c r="E23" i="16"/>
  <c r="V18" i="16"/>
  <c r="I95" i="16"/>
  <c r="D101" i="16"/>
  <c r="G104" i="16"/>
  <c r="G105" i="16"/>
  <c r="J95" i="16"/>
  <c r="E99" i="16"/>
  <c r="D93" i="16"/>
  <c r="I101" i="16"/>
  <c r="E75" i="16"/>
  <c r="J81" i="16"/>
  <c r="E82" i="16"/>
  <c r="D72" i="16"/>
  <c r="G80" i="16"/>
  <c r="I78" i="16"/>
  <c r="K58" i="16"/>
  <c r="J52" i="16"/>
  <c r="J53" i="16"/>
  <c r="F60" i="16"/>
  <c r="E62" i="16"/>
  <c r="I53" i="16"/>
  <c r="E59" i="16"/>
  <c r="G59" i="16"/>
  <c r="L53" i="16"/>
  <c r="G57" i="16"/>
  <c r="J58" i="16"/>
  <c r="I61" i="16"/>
  <c r="D53" i="16"/>
  <c r="E51" i="16"/>
  <c r="L59" i="16"/>
  <c r="L57" i="16"/>
  <c r="J32" i="16"/>
  <c r="I29" i="16"/>
  <c r="J31" i="16"/>
  <c r="D37" i="16"/>
  <c r="E35" i="16"/>
  <c r="E37" i="16"/>
  <c r="L29" i="16"/>
  <c r="G35" i="16"/>
  <c r="F38" i="16"/>
  <c r="F39" i="16"/>
  <c r="E31" i="16"/>
  <c r="H33" i="16"/>
  <c r="H31" i="16"/>
  <c r="L37" i="16"/>
  <c r="E101" i="16"/>
  <c r="S94" i="16"/>
  <c r="R96" i="16"/>
  <c r="E97" i="16"/>
  <c r="W102" i="16"/>
  <c r="W103" i="16"/>
  <c r="Q103" i="16"/>
  <c r="S100" i="16"/>
  <c r="R99" i="16"/>
  <c r="Q75" i="16"/>
  <c r="D76" i="16"/>
  <c r="R75" i="16"/>
  <c r="T83" i="16"/>
  <c r="E72" i="16"/>
  <c r="U78" i="16"/>
  <c r="X58" i="16"/>
  <c r="Y59" i="16"/>
  <c r="E53" i="16"/>
  <c r="V54" i="16"/>
  <c r="S58" i="16"/>
  <c r="Y62" i="16"/>
  <c r="I51" i="16"/>
  <c r="S52" i="16"/>
  <c r="T62" i="16"/>
  <c r="R54" i="16"/>
  <c r="E55" i="16"/>
  <c r="Q63" i="16"/>
  <c r="U54" i="16"/>
  <c r="R32" i="16"/>
  <c r="E33" i="16"/>
  <c r="W38" i="16"/>
  <c r="W39" i="16"/>
  <c r="U40" i="16"/>
  <c r="R35" i="16"/>
  <c r="S36" i="16"/>
  <c r="U31" i="16"/>
  <c r="AF98" i="16"/>
  <c r="U103" i="16"/>
  <c r="V93" i="16"/>
  <c r="R95" i="16"/>
  <c r="T101" i="16"/>
  <c r="Q99" i="16"/>
  <c r="T95" i="16"/>
  <c r="R103" i="16"/>
  <c r="U95" i="16"/>
  <c r="W101" i="16"/>
  <c r="V105" i="16"/>
  <c r="R93" i="16"/>
  <c r="T99" i="16"/>
  <c r="T103" i="16"/>
  <c r="AK77" i="16"/>
  <c r="T72" i="16"/>
  <c r="V78" i="16"/>
  <c r="R80" i="16"/>
  <c r="V72" i="16"/>
  <c r="R74" i="16"/>
  <c r="U76" i="16"/>
  <c r="T80" i="16"/>
  <c r="Q78" i="16"/>
  <c r="T74" i="16"/>
  <c r="V80" i="16"/>
  <c r="R82" i="16"/>
  <c r="AK71" i="16"/>
  <c r="U74" i="16"/>
  <c r="T82" i="16"/>
  <c r="U82" i="16"/>
  <c r="AK52" i="16"/>
  <c r="AK56" i="16"/>
  <c r="T61" i="16"/>
  <c r="U61" i="16"/>
  <c r="T53" i="16"/>
  <c r="U57" i="16"/>
  <c r="V61" i="16"/>
  <c r="AK58" i="16"/>
  <c r="U53" i="16"/>
  <c r="V57" i="16"/>
  <c r="R51" i="16"/>
  <c r="V53" i="16"/>
  <c r="T59" i="16"/>
  <c r="Q61" i="16"/>
  <c r="Y61" i="16"/>
  <c r="T51" i="16"/>
  <c r="Q57" i="16"/>
  <c r="Y57" i="16"/>
  <c r="V59" i="16"/>
  <c r="R61" i="16"/>
  <c r="Q53" i="16"/>
  <c r="Y53" i="16"/>
  <c r="R57" i="16"/>
  <c r="R29" i="16"/>
  <c r="T39" i="16"/>
  <c r="V35" i="16"/>
  <c r="T29" i="16"/>
  <c r="AK36" i="16"/>
  <c r="U29" i="16"/>
  <c r="R41" i="16"/>
  <c r="V29" i="16"/>
  <c r="R31" i="16"/>
  <c r="T37" i="16"/>
  <c r="U37" i="16"/>
  <c r="T31" i="16"/>
  <c r="V37" i="16"/>
  <c r="R39" i="16"/>
  <c r="AK9" i="16"/>
  <c r="AK15" i="16"/>
  <c r="AF13" i="16"/>
  <c r="AJ21" i="16"/>
  <c r="AG21" i="16"/>
  <c r="T22" i="16"/>
  <c r="R10" i="16"/>
  <c r="Q12" i="16"/>
  <c r="R16" i="16"/>
  <c r="R18" i="16"/>
  <c r="R20" i="16"/>
  <c r="R12" i="16"/>
  <c r="AE13" i="16"/>
  <c r="AJ19" i="16"/>
  <c r="T10" i="16"/>
  <c r="T20" i="16"/>
  <c r="U10" i="16"/>
  <c r="T12" i="16"/>
  <c r="U18" i="16"/>
  <c r="U20" i="16"/>
  <c r="U12" i="16"/>
  <c r="V16" i="16"/>
  <c r="AH13" i="16"/>
  <c r="Y14" i="16"/>
  <c r="Y20" i="16"/>
  <c r="Y16" i="16"/>
  <c r="Q20" i="16"/>
  <c r="G22" i="16"/>
  <c r="X9" i="16"/>
  <c r="X17" i="16"/>
  <c r="G12" i="16"/>
  <c r="T16" i="16"/>
  <c r="G20" i="16"/>
  <c r="R13" i="16"/>
  <c r="W19" i="16"/>
  <c r="D16" i="16"/>
  <c r="L16" i="16"/>
  <c r="Q10" i="16"/>
  <c r="Y10" i="16"/>
  <c r="Q18" i="16"/>
  <c r="Y18" i="16"/>
  <c r="U16" i="16"/>
  <c r="T18" i="16"/>
  <c r="T35" i="16"/>
  <c r="R37" i="16"/>
  <c r="Y29" i="16"/>
  <c r="Q37" i="16"/>
  <c r="Y37" i="16"/>
  <c r="U33" i="16"/>
  <c r="G61" i="16"/>
  <c r="T57" i="16"/>
  <c r="R59" i="16"/>
  <c r="V63" i="16"/>
  <c r="G53" i="16"/>
  <c r="Q72" i="16"/>
  <c r="Q80" i="16"/>
  <c r="G93" i="16"/>
  <c r="D99" i="16"/>
  <c r="Q93" i="16"/>
  <c r="W95" i="16"/>
  <c r="Q101" i="16"/>
  <c r="G95" i="16"/>
  <c r="I93" i="16"/>
  <c r="H95" i="16"/>
  <c r="E103" i="16"/>
  <c r="V101" i="16"/>
  <c r="H103" i="16"/>
  <c r="G118" i="16"/>
  <c r="E122" i="16"/>
  <c r="D124" i="16"/>
  <c r="J128" i="16"/>
  <c r="G134" i="16"/>
  <c r="E138" i="16"/>
  <c r="D140" i="16"/>
  <c r="Q118" i="16"/>
  <c r="Y118" i="16"/>
  <c r="U122" i="16"/>
  <c r="Q126" i="16"/>
  <c r="Q134" i="16"/>
  <c r="Y134" i="16"/>
  <c r="U138" i="16"/>
  <c r="I116" i="16"/>
  <c r="G120" i="16"/>
  <c r="I132" i="16"/>
  <c r="G136" i="16"/>
  <c r="F138" i="16"/>
  <c r="E112" i="16"/>
  <c r="E128" i="16"/>
  <c r="S138" i="16"/>
  <c r="U14" i="16"/>
  <c r="W124" i="16"/>
  <c r="Q105" i="16"/>
  <c r="F163" i="16"/>
  <c r="I63" i="16"/>
  <c r="S151" i="16"/>
  <c r="L55" i="16"/>
  <c r="F124" i="16"/>
  <c r="J126" i="16"/>
  <c r="S159" i="16"/>
  <c r="S10" i="16"/>
  <c r="E63" i="16"/>
  <c r="I97" i="16"/>
  <c r="J134" i="16"/>
  <c r="T97" i="16"/>
  <c r="W149" i="16"/>
  <c r="S198" i="16"/>
  <c r="W147" i="16"/>
  <c r="S153" i="16"/>
  <c r="S149" i="16"/>
  <c r="W120" i="16"/>
  <c r="J120" i="16"/>
  <c r="S128" i="16"/>
  <c r="W128" i="16"/>
  <c r="K193" i="16"/>
  <c r="W10" i="16"/>
  <c r="K121" i="16"/>
  <c r="J114" i="16"/>
  <c r="J132" i="16"/>
  <c r="D22" i="16"/>
  <c r="AK173" i="16"/>
  <c r="X174" i="16"/>
  <c r="K191" i="16"/>
  <c r="J122" i="16"/>
  <c r="W130" i="16"/>
  <c r="F112" i="16"/>
  <c r="K123" i="16"/>
  <c r="AK189" i="16"/>
  <c r="X190" i="16"/>
  <c r="W114" i="16"/>
  <c r="X169" i="16"/>
  <c r="AB169" i="16"/>
  <c r="J18" i="16"/>
  <c r="AK125" i="16"/>
  <c r="AK148" i="16"/>
  <c r="K158" i="16"/>
  <c r="AK150" i="16"/>
  <c r="X151" i="16"/>
  <c r="T65" i="16"/>
  <c r="AK197" i="16"/>
  <c r="X198" i="16"/>
  <c r="AK131" i="16"/>
  <c r="AK121" i="16"/>
  <c r="W138" i="16"/>
  <c r="Q84" i="16"/>
  <c r="V97" i="16"/>
  <c r="F190" i="16"/>
  <c r="AK179" i="16"/>
  <c r="AK146" i="16"/>
  <c r="X147" i="16"/>
  <c r="J74" i="16"/>
  <c r="U105" i="16"/>
  <c r="K119" i="16"/>
  <c r="W178" i="16"/>
  <c r="K173" i="16"/>
  <c r="K174" i="16"/>
  <c r="AK111" i="16"/>
  <c r="K185" i="16"/>
  <c r="X191" i="16"/>
  <c r="S114" i="16"/>
  <c r="K137" i="16"/>
  <c r="F122" i="16"/>
  <c r="AK158" i="16"/>
  <c r="K177" i="16"/>
  <c r="K178" i="16"/>
  <c r="AK181" i="16"/>
  <c r="X182" i="16"/>
  <c r="S188" i="16"/>
  <c r="AK127" i="16"/>
  <c r="AK195" i="16"/>
  <c r="AE85" i="16"/>
  <c r="X162" i="16"/>
  <c r="AA162" i="16"/>
  <c r="K197" i="16"/>
  <c r="K198" i="16"/>
  <c r="V76" i="16"/>
  <c r="X100" i="16"/>
  <c r="S132" i="16"/>
  <c r="F74" i="16"/>
  <c r="K175" i="16"/>
  <c r="K176" i="16"/>
  <c r="X137" i="16"/>
  <c r="X138" i="16"/>
  <c r="U97" i="16"/>
  <c r="F134" i="16"/>
  <c r="K111" i="16"/>
  <c r="K131" i="16"/>
  <c r="AK160" i="16"/>
  <c r="K117" i="16"/>
  <c r="S194" i="16"/>
  <c r="K139" i="16"/>
  <c r="S112" i="16"/>
  <c r="K127" i="16"/>
  <c r="AK171" i="16"/>
  <c r="I76" i="16"/>
  <c r="X123" i="16"/>
  <c r="W126" i="16"/>
  <c r="K154" i="16"/>
  <c r="W80" i="16"/>
  <c r="S122" i="16"/>
  <c r="AK187" i="16"/>
  <c r="K133" i="16"/>
  <c r="X131" i="16"/>
  <c r="D33" i="16"/>
  <c r="D105" i="16"/>
  <c r="F198" i="16"/>
  <c r="W29" i="16"/>
  <c r="Q55" i="16"/>
  <c r="V22" i="16"/>
  <c r="U84" i="16"/>
  <c r="S196" i="16"/>
  <c r="J10" i="16"/>
  <c r="S176" i="16"/>
  <c r="F40" i="16"/>
  <c r="W65" i="16"/>
  <c r="U65" i="16"/>
  <c r="AK19" i="16"/>
  <c r="W180" i="16"/>
  <c r="AK185" i="16"/>
  <c r="S18" i="16"/>
  <c r="T24" i="16"/>
  <c r="H65" i="16"/>
  <c r="K148" i="16"/>
  <c r="AE65" i="16"/>
  <c r="AJ40" i="16"/>
  <c r="H43" i="16"/>
  <c r="I43" i="16"/>
  <c r="R24" i="16"/>
  <c r="J140" i="16"/>
  <c r="R65" i="16"/>
  <c r="G43" i="16"/>
  <c r="G44" i="16"/>
  <c r="AK123" i="16"/>
  <c r="AE106" i="16"/>
  <c r="G63" i="16"/>
  <c r="I41" i="16"/>
  <c r="J124" i="16"/>
  <c r="D42" i="16"/>
  <c r="J59" i="16"/>
  <c r="F29" i="16"/>
  <c r="H55" i="16"/>
  <c r="F18" i="16"/>
  <c r="D63" i="16"/>
  <c r="D64" i="16"/>
  <c r="S61" i="16"/>
  <c r="H84" i="16"/>
  <c r="G14" i="16"/>
  <c r="L140" i="16"/>
  <c r="H14" i="16"/>
  <c r="T116" i="16"/>
  <c r="I55" i="16"/>
  <c r="F136" i="16"/>
  <c r="H41" i="16"/>
  <c r="AM129" i="16"/>
  <c r="F132" i="16"/>
  <c r="W59" i="16"/>
  <c r="H97" i="16"/>
  <c r="F12" i="16"/>
  <c r="T41" i="16"/>
  <c r="W35" i="16"/>
  <c r="J149" i="16"/>
  <c r="J51" i="16"/>
  <c r="F151" i="16"/>
  <c r="W12" i="16"/>
  <c r="Q14" i="16"/>
  <c r="G84" i="16"/>
  <c r="G41" i="16"/>
  <c r="J153" i="16"/>
  <c r="S99" i="16"/>
  <c r="W61" i="16"/>
  <c r="M131" i="16"/>
  <c r="M111" i="16"/>
  <c r="F174" i="16"/>
  <c r="W122" i="16"/>
  <c r="J35" i="16"/>
  <c r="F59" i="16"/>
  <c r="L122" i="16"/>
  <c r="Y122" i="16"/>
  <c r="AM121" i="16"/>
  <c r="S155" i="16"/>
  <c r="U63" i="16"/>
  <c r="S103" i="16"/>
  <c r="L138" i="16"/>
  <c r="M137" i="16"/>
  <c r="Y140" i="16"/>
  <c r="M113" i="16"/>
  <c r="W112" i="16"/>
  <c r="G24" i="16"/>
  <c r="W118" i="16"/>
  <c r="L134" i="16"/>
  <c r="M133" i="16"/>
  <c r="L118" i="16"/>
  <c r="M117" i="16"/>
  <c r="AM125" i="16"/>
  <c r="Y124" i="16"/>
  <c r="L120" i="16"/>
  <c r="M119" i="16"/>
  <c r="L136" i="16"/>
  <c r="M135" i="16"/>
  <c r="Y128" i="16"/>
  <c r="M139" i="16"/>
  <c r="AM127" i="16"/>
  <c r="W161" i="16"/>
  <c r="AM123" i="16"/>
  <c r="M115" i="16"/>
  <c r="S190" i="16"/>
  <c r="AK177" i="16"/>
  <c r="X178" i="16"/>
  <c r="X195" i="16"/>
  <c r="X193" i="16"/>
  <c r="AB193" i="16"/>
  <c r="F188" i="16"/>
  <c r="X187" i="16"/>
  <c r="X185" i="16"/>
  <c r="J184" i="16"/>
  <c r="X179" i="16"/>
  <c r="K180" i="16"/>
  <c r="AB177" i="16"/>
  <c r="AA177" i="16"/>
  <c r="W172" i="16"/>
  <c r="X171" i="16"/>
  <c r="J188" i="16"/>
  <c r="K171" i="16"/>
  <c r="K169" i="16"/>
  <c r="X184" i="16"/>
  <c r="X176" i="16"/>
  <c r="J198" i="16"/>
  <c r="AB197" i="16"/>
  <c r="AA197" i="16"/>
  <c r="J196" i="16"/>
  <c r="F196" i="16"/>
  <c r="J194" i="16"/>
  <c r="F194" i="16"/>
  <c r="F192" i="16"/>
  <c r="J190" i="16"/>
  <c r="AA189" i="16"/>
  <c r="AB189" i="16"/>
  <c r="K190" i="16"/>
  <c r="F184" i="16"/>
  <c r="AB183" i="16"/>
  <c r="AA183" i="16"/>
  <c r="AA181" i="16"/>
  <c r="J182" i="16"/>
  <c r="W182" i="16"/>
  <c r="AB181" i="16"/>
  <c r="K182" i="16"/>
  <c r="F180" i="16"/>
  <c r="J178" i="16"/>
  <c r="F176" i="16"/>
  <c r="AA175" i="16"/>
  <c r="AB175" i="16"/>
  <c r="AA173" i="16"/>
  <c r="AB173" i="16"/>
  <c r="F172" i="16"/>
  <c r="K187" i="16"/>
  <c r="K183" i="16"/>
  <c r="K184" i="16"/>
  <c r="S163" i="16"/>
  <c r="X160" i="16"/>
  <c r="K161" i="16"/>
  <c r="X158" i="16"/>
  <c r="X156" i="16"/>
  <c r="AB156" i="16"/>
  <c r="X154" i="16"/>
  <c r="AB154" i="16"/>
  <c r="X148" i="16"/>
  <c r="AB148" i="16"/>
  <c r="S157" i="16"/>
  <c r="S147" i="16"/>
  <c r="J163" i="16"/>
  <c r="F161" i="16"/>
  <c r="J159" i="16"/>
  <c r="F159" i="16"/>
  <c r="J157" i="16"/>
  <c r="F157" i="16"/>
  <c r="J155" i="16"/>
  <c r="W155" i="16"/>
  <c r="F155" i="16"/>
  <c r="X152" i="16"/>
  <c r="X153" i="16"/>
  <c r="F153" i="16"/>
  <c r="J151" i="16"/>
  <c r="AA150" i="16"/>
  <c r="AB150" i="16"/>
  <c r="F149" i="16"/>
  <c r="J147" i="16"/>
  <c r="K147" i="16"/>
  <c r="AB146" i="16"/>
  <c r="F147" i="16"/>
  <c r="AA146" i="16"/>
  <c r="K156" i="16"/>
  <c r="X139" i="16"/>
  <c r="F140" i="16"/>
  <c r="J138" i="16"/>
  <c r="K135" i="16"/>
  <c r="J130" i="16"/>
  <c r="AK139" i="16"/>
  <c r="AK133" i="16"/>
  <c r="S126" i="16"/>
  <c r="AK115" i="16"/>
  <c r="G132" i="16"/>
  <c r="F126" i="16"/>
  <c r="X121" i="16"/>
  <c r="X115" i="16"/>
  <c r="K116" i="16"/>
  <c r="W104" i="16"/>
  <c r="W105" i="16"/>
  <c r="S104" i="16"/>
  <c r="J93" i="16"/>
  <c r="F82" i="16"/>
  <c r="I84" i="16"/>
  <c r="K100" i="16"/>
  <c r="F101" i="16"/>
  <c r="I85" i="16"/>
  <c r="F83" i="16"/>
  <c r="D85" i="16"/>
  <c r="H85" i="16"/>
  <c r="E85" i="16"/>
  <c r="G85" i="16"/>
  <c r="T76" i="16"/>
  <c r="E105" i="16"/>
  <c r="D97" i="16"/>
  <c r="AK100" i="16"/>
  <c r="AF106" i="16"/>
  <c r="AJ106" i="16"/>
  <c r="AG106" i="16"/>
  <c r="AJ85" i="16"/>
  <c r="W76" i="16"/>
  <c r="AD85" i="16"/>
  <c r="J103" i="16"/>
  <c r="T106" i="16"/>
  <c r="R105" i="16"/>
  <c r="Q97" i="16"/>
  <c r="V106" i="16"/>
  <c r="V107" i="16"/>
  <c r="U106" i="16"/>
  <c r="U107" i="16"/>
  <c r="R106" i="16"/>
  <c r="Q106" i="16"/>
  <c r="Q107" i="16"/>
  <c r="X79" i="16"/>
  <c r="F80" i="16"/>
  <c r="J78" i="16"/>
  <c r="V85" i="16"/>
  <c r="U85" i="16"/>
  <c r="T85" i="16"/>
  <c r="R85" i="16"/>
  <c r="Q85" i="16"/>
  <c r="S75" i="16"/>
  <c r="J72" i="16"/>
  <c r="G76" i="16"/>
  <c r="S72" i="16"/>
  <c r="I106" i="16"/>
  <c r="J99" i="16"/>
  <c r="F96" i="16"/>
  <c r="K92" i="16"/>
  <c r="H106" i="16"/>
  <c r="G106" i="16"/>
  <c r="E106" i="16"/>
  <c r="D106" i="16"/>
  <c r="K79" i="16"/>
  <c r="AG65" i="16"/>
  <c r="AF62" i="16"/>
  <c r="AJ62" i="16"/>
  <c r="AF54" i="16"/>
  <c r="AK38" i="16"/>
  <c r="AF32" i="16"/>
  <c r="F61" i="16"/>
  <c r="W54" i="16"/>
  <c r="W55" i="16"/>
  <c r="T44" i="16"/>
  <c r="V43" i="16"/>
  <c r="I44" i="16"/>
  <c r="U43" i="16"/>
  <c r="R43" i="16"/>
  <c r="E44" i="16"/>
  <c r="Q43" i="16"/>
  <c r="D44" i="16"/>
  <c r="J54" i="16"/>
  <c r="I65" i="16"/>
  <c r="I66" i="16"/>
  <c r="G65" i="16"/>
  <c r="E65" i="16"/>
  <c r="D41" i="16"/>
  <c r="J37" i="16"/>
  <c r="AH65" i="16"/>
  <c r="AD65" i="16"/>
  <c r="Q66" i="16"/>
  <c r="AI65" i="16"/>
  <c r="V66" i="16"/>
  <c r="AK50" i="16"/>
  <c r="X51" i="16"/>
  <c r="S51" i="16"/>
  <c r="AI43" i="16"/>
  <c r="AF43" i="16"/>
  <c r="AJ43" i="16"/>
  <c r="AE43" i="16"/>
  <c r="AK28" i="16"/>
  <c r="F57" i="16"/>
  <c r="V55" i="16"/>
  <c r="X52" i="16"/>
  <c r="X53" i="16"/>
  <c r="D55" i="16"/>
  <c r="F51" i="16"/>
  <c r="Q41" i="16"/>
  <c r="J62" i="16"/>
  <c r="K50" i="16"/>
  <c r="K51" i="16"/>
  <c r="F37" i="16"/>
  <c r="J40" i="16"/>
  <c r="L65" i="16"/>
  <c r="L33" i="16"/>
  <c r="Y55" i="16"/>
  <c r="AL43" i="16"/>
  <c r="AL65" i="16"/>
  <c r="Y65" i="16"/>
  <c r="L63" i="16"/>
  <c r="Y43" i="16"/>
  <c r="Y35" i="16"/>
  <c r="AL23" i="16"/>
  <c r="AM54" i="16"/>
  <c r="L22" i="16"/>
  <c r="Y23" i="16"/>
  <c r="Z32" i="16"/>
  <c r="L23" i="16"/>
  <c r="M21" i="16"/>
  <c r="J23" i="16"/>
  <c r="F21" i="16"/>
  <c r="F23" i="16"/>
  <c r="E22" i="16"/>
  <c r="V23" i="16"/>
  <c r="V24" i="16"/>
  <c r="Q23" i="16"/>
  <c r="Q24" i="16"/>
  <c r="J16" i="16"/>
  <c r="E24" i="16"/>
  <c r="X13" i="16"/>
  <c r="AK17" i="16"/>
  <c r="X18" i="16"/>
  <c r="AJ13" i="16"/>
  <c r="W14" i="16"/>
  <c r="K9" i="16"/>
  <c r="K10" i="16"/>
  <c r="AF23" i="16"/>
  <c r="X10" i="16"/>
  <c r="F20" i="16"/>
  <c r="I22" i="16"/>
  <c r="H22" i="16"/>
  <c r="R22" i="16"/>
  <c r="I23" i="16"/>
  <c r="H23" i="16"/>
  <c r="H24" i="16"/>
  <c r="K21" i="16"/>
  <c r="AK193" i="16"/>
  <c r="K195" i="16"/>
  <c r="K150" i="16"/>
  <c r="K151" i="16"/>
  <c r="AK135" i="16"/>
  <c r="L124" i="16"/>
  <c r="K125" i="16"/>
  <c r="L128" i="16"/>
  <c r="Y131" i="16"/>
  <c r="Z139" i="16"/>
  <c r="AL135" i="16"/>
  <c r="AL119" i="16"/>
  <c r="L125" i="16"/>
  <c r="M129" i="16"/>
  <c r="AL137" i="16"/>
  <c r="Y129" i="16"/>
  <c r="Z129" i="16"/>
  <c r="Y113" i="16"/>
  <c r="Y115" i="16"/>
  <c r="AK119" i="16"/>
  <c r="X127" i="16"/>
  <c r="X135" i="16"/>
  <c r="X117" i="16"/>
  <c r="X119" i="16"/>
  <c r="X129" i="16"/>
  <c r="X130" i="16"/>
  <c r="X111" i="16"/>
  <c r="X113" i="16"/>
  <c r="X114" i="16"/>
  <c r="X133" i="16"/>
  <c r="X125" i="16"/>
  <c r="F103" i="16"/>
  <c r="X92" i="16"/>
  <c r="X93" i="16"/>
  <c r="S93" i="16"/>
  <c r="AJ96" i="16"/>
  <c r="S101" i="16"/>
  <c r="X71" i="16"/>
  <c r="X72" i="16"/>
  <c r="AF83" i="16"/>
  <c r="J83" i="16"/>
  <c r="S59" i="16"/>
  <c r="X54" i="16"/>
  <c r="AK30" i="16"/>
  <c r="J39" i="16"/>
  <c r="R33" i="16"/>
  <c r="W37" i="16"/>
  <c r="AK11" i="16"/>
  <c r="F95" i="16"/>
  <c r="W20" i="16"/>
  <c r="D35" i="16"/>
  <c r="L35" i="16"/>
  <c r="F31" i="16"/>
  <c r="K59" i="16"/>
  <c r="J61" i="16"/>
  <c r="F78" i="16"/>
  <c r="Q76" i="16"/>
  <c r="W99" i="16"/>
  <c r="K94" i="16"/>
  <c r="F98" i="16"/>
  <c r="F99" i="16"/>
  <c r="T84" i="16"/>
  <c r="J82" i="16"/>
  <c r="E76" i="16"/>
  <c r="T63" i="16"/>
  <c r="K56" i="16"/>
  <c r="R55" i="16"/>
  <c r="J57" i="16"/>
  <c r="S65" i="16"/>
  <c r="F35" i="16"/>
  <c r="S35" i="16"/>
  <c r="S31" i="16"/>
  <c r="X36" i="16"/>
  <c r="X37" i="16"/>
  <c r="K30" i="16"/>
  <c r="K36" i="16"/>
  <c r="K34" i="16"/>
  <c r="J20" i="16"/>
  <c r="F15" i="16"/>
  <c r="F16" i="16"/>
  <c r="K19" i="16"/>
  <c r="X11" i="16"/>
  <c r="K11" i="16"/>
  <c r="K15" i="16"/>
  <c r="J104" i="16"/>
  <c r="K102" i="16"/>
  <c r="K98" i="16"/>
  <c r="J96" i="16"/>
  <c r="F104" i="16"/>
  <c r="K75" i="16"/>
  <c r="J75" i="16"/>
  <c r="J76" i="16"/>
  <c r="K81" i="16"/>
  <c r="K71" i="16"/>
  <c r="F75" i="16"/>
  <c r="K77" i="16"/>
  <c r="K60" i="16"/>
  <c r="K52" i="16"/>
  <c r="F62" i="16"/>
  <c r="K38" i="16"/>
  <c r="F32" i="16"/>
  <c r="K32" i="16"/>
  <c r="W96" i="16"/>
  <c r="X94" i="16"/>
  <c r="R97" i="16"/>
  <c r="X102" i="16"/>
  <c r="S96" i="16"/>
  <c r="S95" i="16"/>
  <c r="X81" i="16"/>
  <c r="R76" i="16"/>
  <c r="W83" i="16"/>
  <c r="X73" i="16"/>
  <c r="S83" i="16"/>
  <c r="S53" i="16"/>
  <c r="F53" i="16"/>
  <c r="W62" i="16"/>
  <c r="Y63" i="16"/>
  <c r="X60" i="16"/>
  <c r="X59" i="16"/>
  <c r="S54" i="16"/>
  <c r="U55" i="16"/>
  <c r="S62" i="16"/>
  <c r="S37" i="16"/>
  <c r="U41" i="16"/>
  <c r="X34" i="16"/>
  <c r="W40" i="16"/>
  <c r="X38" i="16"/>
  <c r="W32" i="16"/>
  <c r="X30" i="16"/>
  <c r="S32" i="16"/>
  <c r="X28" i="16"/>
  <c r="K29" i="16"/>
  <c r="S40" i="16"/>
  <c r="AF96" i="16"/>
  <c r="AK98" i="16"/>
  <c r="AF104" i="16"/>
  <c r="AK94" i="16"/>
  <c r="AK79" i="16"/>
  <c r="AF75" i="16"/>
  <c r="AK75" i="16"/>
  <c r="AK83" i="16"/>
  <c r="AK60" i="16"/>
  <c r="AF40" i="16"/>
  <c r="AK40" i="16"/>
  <c r="AF21" i="16"/>
  <c r="AK13" i="16"/>
  <c r="X19" i="16"/>
  <c r="S13" i="16"/>
  <c r="S14" i="16"/>
  <c r="K18" i="16"/>
  <c r="W21" i="16"/>
  <c r="E14" i="16"/>
  <c r="R14" i="16"/>
  <c r="S21" i="16"/>
  <c r="J14" i="16"/>
  <c r="G66" i="16"/>
  <c r="X128" i="16"/>
  <c r="T66" i="16"/>
  <c r="X122" i="16"/>
  <c r="F41" i="16"/>
  <c r="K124" i="16"/>
  <c r="K192" i="16"/>
  <c r="X132" i="16"/>
  <c r="E107" i="16"/>
  <c r="H44" i="16"/>
  <c r="AB162" i="16"/>
  <c r="X124" i="16"/>
  <c r="X170" i="16"/>
  <c r="AA169" i="16"/>
  <c r="K170" i="16"/>
  <c r="X112" i="16"/>
  <c r="K138" i="16"/>
  <c r="E66" i="16"/>
  <c r="AF65" i="16"/>
  <c r="K132" i="16"/>
  <c r="X159" i="16"/>
  <c r="K140" i="16"/>
  <c r="AA191" i="16"/>
  <c r="X192" i="16"/>
  <c r="S85" i="16"/>
  <c r="AB191" i="16"/>
  <c r="X172" i="16"/>
  <c r="R107" i="16"/>
  <c r="X163" i="16"/>
  <c r="K101" i="16"/>
  <c r="X196" i="16"/>
  <c r="K163" i="16"/>
  <c r="X101" i="16"/>
  <c r="X188" i="16"/>
  <c r="U66" i="16"/>
  <c r="R66" i="16"/>
  <c r="H66" i="16"/>
  <c r="F43" i="16"/>
  <c r="J43" i="16"/>
  <c r="AA154" i="16"/>
  <c r="Z115" i="16"/>
  <c r="Z34" i="16"/>
  <c r="AM131" i="16"/>
  <c r="AM65" i="16"/>
  <c r="M65" i="16"/>
  <c r="X140" i="16"/>
  <c r="X161" i="16"/>
  <c r="X80" i="16"/>
  <c r="K153" i="16"/>
  <c r="J55" i="16"/>
  <c r="X116" i="16"/>
  <c r="Z23" i="16"/>
  <c r="Z9" i="16"/>
  <c r="Z19" i="16"/>
  <c r="Z11" i="16"/>
  <c r="Z36" i="16"/>
  <c r="Z60" i="16"/>
  <c r="Z54" i="16"/>
  <c r="Z56" i="16"/>
  <c r="Z50" i="16"/>
  <c r="Z13" i="16"/>
  <c r="Z28" i="16"/>
  <c r="Z30" i="16"/>
  <c r="Z17" i="16"/>
  <c r="Z52" i="16"/>
  <c r="Z38" i="16"/>
  <c r="Z15" i="16"/>
  <c r="Z58" i="16"/>
  <c r="Z40" i="16"/>
  <c r="AM43" i="16"/>
  <c r="M127" i="16"/>
  <c r="Z121" i="16"/>
  <c r="M54" i="16"/>
  <c r="M62" i="16"/>
  <c r="F105" i="16"/>
  <c r="L126" i="16"/>
  <c r="M125" i="16"/>
  <c r="Z21" i="16"/>
  <c r="M123" i="16"/>
  <c r="Y138" i="16"/>
  <c r="AM137" i="16"/>
  <c r="D24" i="16"/>
  <c r="M43" i="16"/>
  <c r="AA148" i="16"/>
  <c r="M121" i="16"/>
  <c r="S105" i="16"/>
  <c r="AA158" i="16"/>
  <c r="X155" i="16"/>
  <c r="K188" i="16"/>
  <c r="Z127" i="16"/>
  <c r="Y120" i="16"/>
  <c r="AM119" i="16"/>
  <c r="AM21" i="16"/>
  <c r="AM23" i="16"/>
  <c r="AM19" i="16"/>
  <c r="AM30" i="16"/>
  <c r="AM28" i="16"/>
  <c r="AM58" i="16"/>
  <c r="AM34" i="16"/>
  <c r="AM40" i="16"/>
  <c r="AM38" i="16"/>
  <c r="AM56" i="16"/>
  <c r="AM50" i="16"/>
  <c r="AM11" i="16"/>
  <c r="AM15" i="16"/>
  <c r="AM52" i="16"/>
  <c r="AM32" i="16"/>
  <c r="AM13" i="16"/>
  <c r="AM17" i="16"/>
  <c r="AM9" i="16"/>
  <c r="AM36" i="16"/>
  <c r="AM60" i="16"/>
  <c r="AM62" i="16"/>
  <c r="Z123" i="16"/>
  <c r="AM113" i="16"/>
  <c r="Y136" i="16"/>
  <c r="AM135" i="16"/>
  <c r="AM133" i="16"/>
  <c r="AM115" i="16"/>
  <c r="Z113" i="16"/>
  <c r="Z117" i="16"/>
  <c r="Z119" i="16"/>
  <c r="Z111" i="16"/>
  <c r="Z131" i="16"/>
  <c r="Z137" i="16"/>
  <c r="Z135" i="16"/>
  <c r="Z133" i="16"/>
  <c r="M23" i="16"/>
  <c r="M19" i="16"/>
  <c r="M11" i="16"/>
  <c r="M40" i="16"/>
  <c r="M56" i="16"/>
  <c r="M50" i="16"/>
  <c r="M28" i="16"/>
  <c r="M36" i="16"/>
  <c r="M60" i="16"/>
  <c r="M9" i="16"/>
  <c r="M15" i="16"/>
  <c r="M13" i="16"/>
  <c r="M30" i="16"/>
  <c r="M34" i="16"/>
  <c r="M38" i="16"/>
  <c r="M32" i="16"/>
  <c r="M17" i="16"/>
  <c r="M58" i="16"/>
  <c r="M52" i="16"/>
  <c r="Z62" i="16"/>
  <c r="AM111" i="16"/>
  <c r="AM139" i="16"/>
  <c r="Z125" i="16"/>
  <c r="AM117" i="16"/>
  <c r="K196" i="16"/>
  <c r="AA195" i="16"/>
  <c r="AB195" i="16"/>
  <c r="AA193" i="16"/>
  <c r="X194" i="16"/>
  <c r="K194" i="16"/>
  <c r="AA187" i="16"/>
  <c r="AB187" i="16"/>
  <c r="AB185" i="16"/>
  <c r="AA185" i="16"/>
  <c r="X186" i="16"/>
  <c r="K186" i="16"/>
  <c r="X180" i="16"/>
  <c r="AA179" i="16"/>
  <c r="AB179" i="16"/>
  <c r="K172" i="16"/>
  <c r="AB171" i="16"/>
  <c r="AA171" i="16"/>
  <c r="AA160" i="16"/>
  <c r="AB160" i="16"/>
  <c r="AB158" i="16"/>
  <c r="K159" i="16"/>
  <c r="X157" i="16"/>
  <c r="AA156" i="16"/>
  <c r="K157" i="16"/>
  <c r="K155" i="16"/>
  <c r="X149" i="16"/>
  <c r="K149" i="16"/>
  <c r="AA152" i="16"/>
  <c r="AB152" i="16"/>
  <c r="X134" i="16"/>
  <c r="K136" i="16"/>
  <c r="K122" i="16"/>
  <c r="J105" i="16"/>
  <c r="F84" i="16"/>
  <c r="F85" i="16"/>
  <c r="J85" i="16"/>
  <c r="F97" i="16"/>
  <c r="K80" i="16"/>
  <c r="T107" i="16"/>
  <c r="AK106" i="16"/>
  <c r="AK85" i="16"/>
  <c r="AF85" i="16"/>
  <c r="G107" i="16"/>
  <c r="D107" i="16"/>
  <c r="I107" i="16"/>
  <c r="H107" i="16"/>
  <c r="W106" i="16"/>
  <c r="W107" i="16"/>
  <c r="S106" i="16"/>
  <c r="S107" i="16"/>
  <c r="I86" i="16"/>
  <c r="V86" i="16"/>
  <c r="H86" i="16"/>
  <c r="U86" i="16"/>
  <c r="G86" i="16"/>
  <c r="T86" i="16"/>
  <c r="W85" i="16"/>
  <c r="R86" i="16"/>
  <c r="E86" i="16"/>
  <c r="D86" i="16"/>
  <c r="Q86" i="16"/>
  <c r="S76" i="16"/>
  <c r="F76" i="16"/>
  <c r="K72" i="16"/>
  <c r="J106" i="16"/>
  <c r="F106" i="16"/>
  <c r="AJ65" i="16"/>
  <c r="W66" i="16"/>
  <c r="AK65" i="16"/>
  <c r="AK54" i="16"/>
  <c r="X55" i="16"/>
  <c r="K53" i="16"/>
  <c r="R44" i="16"/>
  <c r="V44" i="16"/>
  <c r="W43" i="16"/>
  <c r="U44" i="16"/>
  <c r="X43" i="16"/>
  <c r="S43" i="16"/>
  <c r="Q44" i="16"/>
  <c r="J65" i="16"/>
  <c r="J66" i="16"/>
  <c r="K65" i="16"/>
  <c r="F65" i="16"/>
  <c r="F66" i="16"/>
  <c r="AK43" i="16"/>
  <c r="S41" i="16"/>
  <c r="Z65" i="16"/>
  <c r="L66" i="16"/>
  <c r="Y66" i="16"/>
  <c r="Z43" i="16"/>
  <c r="Y44" i="16"/>
  <c r="L44" i="16"/>
  <c r="Y24" i="16"/>
  <c r="L24" i="16"/>
  <c r="I24" i="16"/>
  <c r="W23" i="16"/>
  <c r="W24" i="16"/>
  <c r="S23" i="16"/>
  <c r="F24" i="16"/>
  <c r="AK21" i="16"/>
  <c r="AK23" i="16"/>
  <c r="X12" i="16"/>
  <c r="K13" i="16"/>
  <c r="K14" i="16"/>
  <c r="X136" i="16"/>
  <c r="K112" i="16"/>
  <c r="K128" i="16"/>
  <c r="Y114" i="16"/>
  <c r="L114" i="16"/>
  <c r="Y130" i="16"/>
  <c r="L130" i="16"/>
  <c r="L116" i="16"/>
  <c r="Y116" i="16"/>
  <c r="L132" i="16"/>
  <c r="Y132" i="16"/>
  <c r="X120" i="16"/>
  <c r="X126" i="16"/>
  <c r="K126" i="16"/>
  <c r="K130" i="16"/>
  <c r="K120" i="16"/>
  <c r="X118" i="16"/>
  <c r="K118" i="16"/>
  <c r="K134" i="16"/>
  <c r="K114" i="16"/>
  <c r="K93" i="16"/>
  <c r="AK32" i="16"/>
  <c r="K96" i="16"/>
  <c r="K95" i="16"/>
  <c r="X95" i="16"/>
  <c r="X98" i="16"/>
  <c r="K99" i="16"/>
  <c r="K85" i="16"/>
  <c r="X77" i="16"/>
  <c r="X78" i="16"/>
  <c r="S66" i="16"/>
  <c r="X65" i="16"/>
  <c r="X56" i="16"/>
  <c r="X57" i="16"/>
  <c r="K37" i="16"/>
  <c r="X15" i="16"/>
  <c r="X16" i="16"/>
  <c r="K12" i="16"/>
  <c r="K104" i="16"/>
  <c r="K83" i="16"/>
  <c r="K62" i="16"/>
  <c r="K61" i="16"/>
  <c r="K54" i="16"/>
  <c r="K55" i="16"/>
  <c r="K40" i="16"/>
  <c r="J97" i="16"/>
  <c r="W97" i="16"/>
  <c r="S97" i="16"/>
  <c r="K103" i="16"/>
  <c r="X103" i="16"/>
  <c r="X104" i="16"/>
  <c r="X96" i="16"/>
  <c r="K74" i="16"/>
  <c r="X74" i="16"/>
  <c r="X75" i="16"/>
  <c r="K76" i="16"/>
  <c r="X83" i="16"/>
  <c r="J84" i="16"/>
  <c r="W84" i="16"/>
  <c r="K82" i="16"/>
  <c r="X82" i="16"/>
  <c r="S84" i="16"/>
  <c r="F55" i="16"/>
  <c r="S55" i="16"/>
  <c r="F63" i="16"/>
  <c r="S63" i="16"/>
  <c r="X61" i="16"/>
  <c r="J63" i="16"/>
  <c r="W63" i="16"/>
  <c r="X62" i="16"/>
  <c r="X29" i="16"/>
  <c r="X32" i="16"/>
  <c r="J41" i="16"/>
  <c r="W41" i="16"/>
  <c r="K39" i="16"/>
  <c r="X39" i="16"/>
  <c r="K31" i="16"/>
  <c r="X31" i="16"/>
  <c r="J33" i="16"/>
  <c r="W33" i="16"/>
  <c r="X40" i="16"/>
  <c r="K35" i="16"/>
  <c r="X35" i="16"/>
  <c r="F33" i="16"/>
  <c r="S33" i="16"/>
  <c r="AK104" i="16"/>
  <c r="AK96" i="16"/>
  <c r="AK62" i="16"/>
  <c r="S22" i="16"/>
  <c r="F14" i="16"/>
  <c r="X14" i="16"/>
  <c r="W22" i="16"/>
  <c r="J22" i="16"/>
  <c r="F22" i="16"/>
  <c r="K20" i="16"/>
  <c r="X20" i="16"/>
  <c r="X21" i="16"/>
  <c r="J44" i="16"/>
  <c r="S86" i="16"/>
  <c r="F86" i="16"/>
  <c r="F44" i="16"/>
  <c r="K43" i="16"/>
  <c r="K44" i="16"/>
  <c r="J107" i="16"/>
  <c r="X106" i="16"/>
  <c r="X107" i="16"/>
  <c r="F107" i="16"/>
  <c r="J86" i="16"/>
  <c r="W86" i="16"/>
  <c r="X85" i="16"/>
  <c r="X86" i="16"/>
  <c r="X76" i="16"/>
  <c r="K106" i="16"/>
  <c r="K84" i="16"/>
  <c r="X66" i="16"/>
  <c r="W44" i="16"/>
  <c r="S44" i="16"/>
  <c r="K66" i="16"/>
  <c r="K23" i="16"/>
  <c r="J24" i="16"/>
  <c r="S24" i="16"/>
  <c r="X23" i="16"/>
  <c r="X24" i="16"/>
  <c r="K97" i="16"/>
  <c r="K78" i="16"/>
  <c r="K57" i="16"/>
  <c r="X99" i="16"/>
  <c r="X97" i="16"/>
  <c r="K105" i="16"/>
  <c r="K63" i="16"/>
  <c r="X63" i="16"/>
  <c r="X44" i="16"/>
  <c r="K16" i="16"/>
  <c r="K41" i="16"/>
  <c r="X105" i="16"/>
  <c r="X84" i="16"/>
  <c r="K33" i="16"/>
  <c r="X33" i="16"/>
  <c r="X41" i="16"/>
  <c r="X22" i="16"/>
  <c r="K22" i="16"/>
  <c r="AO193" i="16"/>
  <c r="AO185" i="16"/>
  <c r="AO177" i="16"/>
  <c r="AO197" i="16"/>
  <c r="AN197" i="16"/>
  <c r="AO195" i="16"/>
  <c r="AN195" i="16"/>
  <c r="AN193" i="16"/>
  <c r="AO191" i="16"/>
  <c r="AN191" i="16"/>
  <c r="AO189" i="16"/>
  <c r="AN189" i="16"/>
  <c r="AO187" i="16"/>
  <c r="AN187" i="16"/>
  <c r="AN185" i="16"/>
  <c r="AO183" i="16"/>
  <c r="AN183" i="16"/>
  <c r="AO181" i="16"/>
  <c r="AN181" i="16"/>
  <c r="AO179" i="16"/>
  <c r="AN179" i="16"/>
  <c r="AN177" i="16"/>
  <c r="AO175" i="16"/>
  <c r="AN175" i="16"/>
  <c r="AO173" i="16"/>
  <c r="AN173" i="16"/>
  <c r="AO171" i="16"/>
  <c r="AN171" i="16"/>
  <c r="AO169" i="16"/>
  <c r="O197" i="16"/>
  <c r="N197" i="16"/>
  <c r="O195" i="16"/>
  <c r="N195" i="16"/>
  <c r="O193" i="16"/>
  <c r="N193" i="16"/>
  <c r="O191" i="16"/>
  <c r="N191" i="16"/>
  <c r="O189" i="16"/>
  <c r="N189" i="16"/>
  <c r="O187" i="16"/>
  <c r="N187" i="16"/>
  <c r="O185" i="16"/>
  <c r="N185" i="16"/>
  <c r="O183" i="16"/>
  <c r="N183" i="16"/>
  <c r="O181" i="16"/>
  <c r="N181" i="16"/>
  <c r="O179" i="16"/>
  <c r="N179" i="16"/>
  <c r="O177" i="16"/>
  <c r="N177" i="16"/>
  <c r="O175" i="16"/>
  <c r="N175" i="16"/>
  <c r="O173" i="16"/>
  <c r="N173" i="16"/>
  <c r="O171" i="16"/>
  <c r="N171" i="16"/>
  <c r="O169" i="16"/>
  <c r="N169" i="16"/>
  <c r="AO162" i="16"/>
  <c r="AN162" i="16"/>
  <c r="AO160" i="16"/>
  <c r="AN160" i="16"/>
  <c r="AO158" i="16"/>
  <c r="AN158" i="16"/>
  <c r="AO156" i="16"/>
  <c r="AN156" i="16"/>
  <c r="AO154" i="16"/>
  <c r="AN154" i="16"/>
  <c r="AO152" i="16"/>
  <c r="AN152" i="16"/>
  <c r="AO150" i="16"/>
  <c r="AN150" i="16"/>
  <c r="AO148" i="16"/>
  <c r="AN148" i="16"/>
  <c r="AO146" i="16"/>
  <c r="AN146" i="16"/>
  <c r="O162" i="16"/>
  <c r="N162" i="16"/>
  <c r="O160" i="16"/>
  <c r="N160" i="16"/>
  <c r="O158" i="16"/>
  <c r="N158" i="16"/>
  <c r="O156" i="16"/>
  <c r="N156" i="16"/>
  <c r="O154" i="16"/>
  <c r="N154" i="16"/>
  <c r="O152" i="16"/>
  <c r="N152" i="16"/>
  <c r="O150" i="16"/>
  <c r="N150" i="16"/>
  <c r="O148" i="16"/>
  <c r="N148" i="16"/>
  <c r="O146" i="16"/>
  <c r="N146" i="16"/>
  <c r="AO139" i="16"/>
  <c r="AN139" i="16"/>
  <c r="AO137" i="16"/>
  <c r="AN137" i="16"/>
  <c r="AO135" i="16"/>
  <c r="AN135" i="16"/>
  <c r="AO133" i="16"/>
  <c r="AN133" i="16"/>
  <c r="AO131" i="16"/>
  <c r="AN131" i="16"/>
  <c r="AO129" i="16"/>
  <c r="AN129" i="16"/>
  <c r="AO127" i="16"/>
  <c r="AN127" i="16"/>
  <c r="AO125" i="16"/>
  <c r="AN125" i="16"/>
  <c r="AO123" i="16"/>
  <c r="AN123" i="16"/>
  <c r="AO121" i="16"/>
  <c r="AN121" i="16"/>
  <c r="AO119" i="16"/>
  <c r="AN119" i="16"/>
  <c r="AO117" i="16"/>
  <c r="AN117" i="16"/>
  <c r="AO115" i="16"/>
  <c r="AN115" i="16"/>
  <c r="AO113" i="16"/>
  <c r="AN113" i="16"/>
  <c r="AO111" i="16"/>
  <c r="AN111" i="16"/>
  <c r="AA139" i="16"/>
  <c r="AB137" i="16"/>
  <c r="AA135" i="16"/>
  <c r="AB133" i="16"/>
  <c r="AB131" i="16"/>
  <c r="AA131" i="16"/>
  <c r="AB129" i="16"/>
  <c r="AA127" i="16"/>
  <c r="AB125" i="16"/>
  <c r="AA125" i="16"/>
  <c r="AA123" i="16"/>
  <c r="AB121" i="16"/>
  <c r="AA119" i="16"/>
  <c r="AB117" i="16"/>
  <c r="AA117" i="16"/>
  <c r="AB115" i="16"/>
  <c r="AA115" i="16"/>
  <c r="AB113" i="16"/>
  <c r="AB111" i="16"/>
  <c r="AA111" i="16"/>
  <c r="O139" i="16"/>
  <c r="N139" i="16"/>
  <c r="O137" i="16"/>
  <c r="N137" i="16"/>
  <c r="O135" i="16"/>
  <c r="N135" i="16"/>
  <c r="O133" i="16"/>
  <c r="N133" i="16"/>
  <c r="O131" i="16"/>
  <c r="N131" i="16"/>
  <c r="O129" i="16"/>
  <c r="N129" i="16"/>
  <c r="O127" i="16"/>
  <c r="N127" i="16"/>
  <c r="O125" i="16"/>
  <c r="N125" i="16"/>
  <c r="O123" i="16"/>
  <c r="N123" i="16"/>
  <c r="O121" i="16"/>
  <c r="N121" i="16"/>
  <c r="O119" i="16"/>
  <c r="N119" i="16"/>
  <c r="O117" i="16"/>
  <c r="N117" i="16"/>
  <c r="O115" i="16"/>
  <c r="N115" i="16"/>
  <c r="O113" i="16"/>
  <c r="N113" i="16"/>
  <c r="O111" i="16"/>
  <c r="N111" i="16"/>
  <c r="AO65" i="16"/>
  <c r="AN65" i="16"/>
  <c r="AO62" i="16"/>
  <c r="AN62" i="16"/>
  <c r="AO60" i="16"/>
  <c r="AN60" i="16"/>
  <c r="AO58" i="16"/>
  <c r="AN58" i="16"/>
  <c r="AO56" i="16"/>
  <c r="AN56" i="16"/>
  <c r="AO52" i="16"/>
  <c r="AN52" i="16"/>
  <c r="AO50" i="16"/>
  <c r="AN50" i="16"/>
  <c r="AA65" i="16"/>
  <c r="AA60" i="16"/>
  <c r="AB58" i="16"/>
  <c r="AA58" i="16"/>
  <c r="AA56" i="16"/>
  <c r="AA54" i="16"/>
  <c r="AB52" i="16"/>
  <c r="AB50" i="16"/>
  <c r="AA50" i="16"/>
  <c r="O62" i="16"/>
  <c r="N60" i="16"/>
  <c r="O58" i="16"/>
  <c r="N56" i="16"/>
  <c r="N54" i="16"/>
  <c r="O52" i="16"/>
  <c r="O50" i="16"/>
  <c r="N50" i="16"/>
  <c r="AO43" i="16"/>
  <c r="AN43" i="16"/>
  <c r="AO40" i="16"/>
  <c r="AO38" i="16"/>
  <c r="AN38" i="16"/>
  <c r="AO36" i="16"/>
  <c r="AN36" i="16"/>
  <c r="AO34" i="16"/>
  <c r="AN34" i="16"/>
  <c r="AO32" i="16"/>
  <c r="AN32" i="16"/>
  <c r="AO30" i="16"/>
  <c r="AN30" i="16"/>
  <c r="AO28" i="16"/>
  <c r="AN28" i="16"/>
  <c r="AB43" i="16"/>
  <c r="AA43" i="16"/>
  <c r="AA38" i="16"/>
  <c r="AB36" i="16"/>
  <c r="AA36" i="16"/>
  <c r="AA34" i="16"/>
  <c r="AB32" i="16"/>
  <c r="AA32" i="16"/>
  <c r="AB30" i="16"/>
  <c r="AB28" i="16"/>
  <c r="AA28" i="16"/>
  <c r="O38" i="16"/>
  <c r="N38" i="16"/>
  <c r="O36" i="16"/>
  <c r="N32" i="16"/>
  <c r="O30" i="16"/>
  <c r="O28" i="16"/>
  <c r="N28" i="16"/>
  <c r="AO17" i="16"/>
  <c r="AN15" i="16"/>
  <c r="AN11" i="16"/>
  <c r="AO9" i="16"/>
  <c r="AN9" i="16"/>
  <c r="AA19" i="16"/>
  <c r="AB17" i="16"/>
  <c r="AA15" i="16"/>
  <c r="AA13" i="16"/>
  <c r="AA11" i="16"/>
  <c r="AB9" i="16"/>
  <c r="AA9" i="16"/>
  <c r="O21" i="16"/>
  <c r="O19" i="16"/>
  <c r="N19" i="16"/>
  <c r="O17" i="16"/>
  <c r="N17" i="16"/>
  <c r="O15" i="16"/>
  <c r="N15" i="16"/>
  <c r="O11" i="16"/>
  <c r="N11" i="16"/>
  <c r="N9" i="16"/>
  <c r="O9" i="16"/>
  <c r="N43" i="16"/>
  <c r="AA23" i="16"/>
  <c r="K24" i="16"/>
  <c r="K107" i="16"/>
  <c r="K86" i="16"/>
  <c r="N23" i="16"/>
  <c r="O23" i="16"/>
  <c r="AB15" i="16"/>
  <c r="AA17" i="16"/>
  <c r="AO15" i="16"/>
  <c r="O34" i="16"/>
  <c r="N36" i="16"/>
  <c r="AB34" i="16"/>
  <c r="O56" i="16"/>
  <c r="N58" i="16"/>
  <c r="AB56" i="16"/>
  <c r="AB119" i="16"/>
  <c r="AA121" i="16"/>
  <c r="AB135" i="16"/>
  <c r="AA137" i="16"/>
  <c r="AN169" i="16"/>
  <c r="N21" i="16"/>
  <c r="AB19" i="16"/>
  <c r="AA21" i="16"/>
  <c r="AO19" i="16"/>
  <c r="N40" i="16"/>
  <c r="AB38" i="16"/>
  <c r="AA40" i="16"/>
  <c r="AN40" i="16"/>
  <c r="O60" i="16"/>
  <c r="N62" i="16"/>
  <c r="AB60" i="16"/>
  <c r="AA62" i="16"/>
  <c r="AB123" i="16"/>
  <c r="AB139" i="16"/>
  <c r="AO23" i="16"/>
  <c r="O43" i="16"/>
  <c r="O65" i="16"/>
  <c r="AB65" i="16"/>
  <c r="AA113" i="16"/>
  <c r="AB127" i="16"/>
  <c r="AA129" i="16"/>
  <c r="N30" i="16"/>
  <c r="AA30" i="16"/>
  <c r="N52" i="16"/>
  <c r="AA52" i="16"/>
  <c r="AO11" i="16"/>
  <c r="AA133" i="16"/>
  <c r="AB11" i="16"/>
  <c r="N13" i="16"/>
  <c r="AB13" i="16"/>
  <c r="O32" i="16"/>
  <c r="O54" i="16"/>
  <c r="AB54" i="16"/>
  <c r="AN54" i="16"/>
  <c r="AB62" i="16"/>
  <c r="N65" i="16"/>
  <c r="AB40" i="16"/>
  <c r="N34" i="16"/>
  <c r="O40" i="16"/>
  <c r="AN13" i="16"/>
  <c r="AN17" i="16"/>
  <c r="AN19" i="16"/>
  <c r="AN21" i="16"/>
  <c r="AN23" i="16"/>
  <c r="AO21" i="16"/>
  <c r="AO13" i="16"/>
  <c r="AB23" i="16"/>
  <c r="AB21" i="16"/>
  <c r="AO54" i="16"/>
  <c r="O1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Mikyung Ryu</author>
  </authors>
  <commentList>
    <comment ref="A20" authorId="0" shapeId="0" xr:uid="{C1E50EEE-3301-4086-B3CE-825521D2ED42}">
      <text>
        <r>
          <rPr>
            <b/>
            <sz val="9"/>
            <color indexed="81"/>
            <rFont val="Tahoma"/>
            <family val="2"/>
          </rPr>
          <t>Transfer-in rate is a measure of the prevalence of transfer students among all undergraduates. It differs from the year over year change in enrollment numbers.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4" authorId="0" shapeId="0" xr:uid="{48D61C1B-731E-44CA-AE78-FF34652CC00E}">
      <text>
        <r>
          <rPr>
            <b/>
            <sz val="9"/>
            <color indexed="81"/>
            <rFont val="Tahoma"/>
            <family val="2"/>
          </rPr>
          <t>*Other includes Pacific Islander, multi-race, non-resident alien, and unknown/missing.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1" authorId="0" shapeId="0" xr:uid="{4F7789B3-B311-4E04-900B-AA0366065E06}">
      <text>
        <r>
          <rPr>
            <b/>
            <sz val="9"/>
            <color indexed="81"/>
            <rFont val="Tahoma"/>
            <family val="2"/>
          </rPr>
          <t>*Other includes Pacific Islander, multi-race, non-resident alien, and unknown/missing.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tc={803F13D7-6055-4BDE-A5AE-973F8B5676F0}</author>
  </authors>
  <commentList>
    <comment ref="A182" authorId="0" shapeId="0" xr:uid="{803F13D7-6055-4BDE-A5AE-973F8B5676F0}">
      <text>
        <t>[Threaded comment]
Your version of Excel allows you to read this threaded comment; however, any edits to it will get removed if the file is opened in a newer version of Excel. Learn more: https://go.microsoft.com/fwlink/?linkid=870924
Comment:
    Wouldnt expect to see much here--but good to check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tc={65D585CA-4431-402E-BCDE-F88A214D4040}</author>
  </authors>
  <commentList>
    <comment ref="E126" authorId="0" shapeId="0" xr:uid="{65D585CA-4431-402E-BCDE-F88A214D4040}">
      <text>
        <t>[Threaded comment]
Your version of Excel allows you to read this threaded comment; however, any edits to it will get removed if the file is opened in a newer version of Excel. Learn more: https://go.microsoft.com/fwlink/?linkid=870924
Comment:
    @Hee Sun Kim Calculations are for the wrong Pub2yr and not PrivFP2yr</t>
      </text>
    </comment>
  </commentList>
</comments>
</file>

<file path=xl/sharedStrings.xml><?xml version="1.0" encoding="utf-8"?>
<sst xmlns="http://schemas.openxmlformats.org/spreadsheetml/2006/main" count="3412" uniqueCount="376">
  <si>
    <t>N</t>
  </si>
  <si>
    <t>As a Share</t>
  </si>
  <si>
    <t>%Change</t>
  </si>
  <si>
    <t>As a share</t>
  </si>
  <si>
    <t>Freshmen</t>
  </si>
  <si>
    <t>Continuing</t>
  </si>
  <si>
    <t>Returning</t>
  </si>
  <si>
    <t>Total</t>
  </si>
  <si>
    <t xml:space="preserve">Tranfers </t>
  </si>
  <si>
    <t>Non-Transfers</t>
  </si>
  <si>
    <t xml:space="preserve">Total </t>
  </si>
  <si>
    <t>Transfers</t>
  </si>
  <si>
    <t>Public Four-Year</t>
  </si>
  <si>
    <t>Private Nonprofit Four-Year</t>
  </si>
  <si>
    <t>Private For-Profit Four-Year</t>
  </si>
  <si>
    <t>Public Two-Year</t>
  </si>
  <si>
    <t xml:space="preserve"> </t>
  </si>
  <si>
    <t>All students at POI</t>
  </si>
  <si>
    <t>First-Time</t>
  </si>
  <si>
    <t>Grand Total</t>
  </si>
  <si>
    <t>Continuing Students at POI</t>
  </si>
  <si>
    <t>Returning Students at POI</t>
  </si>
  <si>
    <t>Current Sector</t>
  </si>
  <si>
    <t>Transfer</t>
  </si>
  <si>
    <t xml:space="preserve">Private Nonprofit Four-Year </t>
  </si>
  <si>
    <t>Private Nonprofit Two-Year</t>
  </si>
  <si>
    <t>Private For-Profit Two-Year</t>
  </si>
  <si>
    <t>Overall</t>
  </si>
  <si>
    <t>Gender</t>
  </si>
  <si>
    <t>Male</t>
  </si>
  <si>
    <t>Female</t>
  </si>
  <si>
    <t>Unknown/Missing</t>
  </si>
  <si>
    <t>Current Age</t>
  </si>
  <si>
    <t>18-20</t>
  </si>
  <si>
    <t>21-24</t>
  </si>
  <si>
    <t>25-29</t>
  </si>
  <si>
    <t>Over 30</t>
  </si>
  <si>
    <t>Missing</t>
  </si>
  <si>
    <t>Race/Ethnicity</t>
  </si>
  <si>
    <t>White</t>
  </si>
  <si>
    <t>Asian</t>
  </si>
  <si>
    <t>Black</t>
  </si>
  <si>
    <t>Hispanic</t>
  </si>
  <si>
    <t>American Indian</t>
  </si>
  <si>
    <t>Pacific Islander</t>
  </si>
  <si>
    <t>Two or More</t>
  </si>
  <si>
    <t>Non-Resident Alien</t>
  </si>
  <si>
    <t>**Transfer Only</t>
  </si>
  <si>
    <t>Upward Transfer**</t>
  </si>
  <si>
    <t>Downward Transfer</t>
  </si>
  <si>
    <t>2YR-2YR Transfer</t>
  </si>
  <si>
    <t>4YR-4YR Transfer</t>
  </si>
  <si>
    <t>All Lateral Transfer</t>
  </si>
  <si>
    <t>Total Transfer</t>
  </si>
  <si>
    <t>Transfer Across Statelines</t>
  </si>
  <si>
    <t>In-State</t>
  </si>
  <si>
    <t>Out-of-Sta</t>
  </si>
  <si>
    <t>In-State Transfer</t>
  </si>
  <si>
    <t>Out-of-State Transfer</t>
  </si>
  <si>
    <t>All</t>
  </si>
  <si>
    <t>Acad Year</t>
  </si>
  <si>
    <t>Fall 2019</t>
  </si>
  <si>
    <t>Fall 2020</t>
  </si>
  <si>
    <t>Fall 2021</t>
  </si>
  <si>
    <t>Rpt Cat</t>
  </si>
  <si>
    <t>Count Student</t>
  </si>
  <si>
    <t>Percent Diff</t>
  </si>
  <si>
    <t>Returning Students</t>
  </si>
  <si>
    <t>Transfer N</t>
  </si>
  <si>
    <t>Total N</t>
  </si>
  <si>
    <t>Current Institution Sector</t>
  </si>
  <si>
    <t>Men</t>
  </si>
  <si>
    <t>Women</t>
  </si>
  <si>
    <t>Mising</t>
  </si>
  <si>
    <t>17 or Younger</t>
  </si>
  <si>
    <t>30 or Older</t>
  </si>
  <si>
    <t>With AA Degree</t>
  </si>
  <si>
    <t>Without AA Degree</t>
  </si>
  <si>
    <t>Other/Missing</t>
  </si>
  <si>
    <t>Other</t>
  </si>
  <si>
    <t>Unknown</t>
  </si>
  <si>
    <t>Spring 2019</t>
  </si>
  <si>
    <t>Spring 2020</t>
  </si>
  <si>
    <t>Spring 2021</t>
  </si>
  <si>
    <t>As a Share along Pane (Down)</t>
  </si>
  <si>
    <t>Race2 (group)_Final</t>
  </si>
  <si>
    <t>Uknown</t>
  </si>
  <si>
    <t>Age Cur Cat (group)</t>
  </si>
  <si>
    <t>American Indian/Native Alaskan</t>
  </si>
  <si>
    <t>Native Hawaiian/Pacific Islander</t>
  </si>
  <si>
    <t>Table of TR_CAT by prior_spring</t>
  </si>
  <si>
    <t>prior_spring</t>
  </si>
  <si>
    <t>TR_CAT</t>
  </si>
  <si>
    <t>No Transfer</t>
  </si>
  <si>
    <t>Frequency</t>
  </si>
  <si>
    <t>Percent</t>
  </si>
  <si>
    <t>Row Pct</t>
  </si>
  <si>
    <t>Col Pct</t>
  </si>
  <si>
    <t>% Change</t>
  </si>
  <si>
    <t>% Share</t>
  </si>
  <si>
    <t>Spring Sector</t>
  </si>
  <si>
    <t>Public 4YR</t>
  </si>
  <si>
    <t>Private Nonprofit 4YR</t>
  </si>
  <si>
    <t>Private For-Profit 4YR</t>
  </si>
  <si>
    <t>Public 2YR</t>
  </si>
  <si>
    <t>Private Nonprofit 2YR</t>
  </si>
  <si>
    <t>Private For-Profit 2YR</t>
  </si>
  <si>
    <t>Race/ Ethnicity</t>
  </si>
  <si>
    <t>Age at last entry</t>
  </si>
  <si>
    <t>Income (for traditional age students only)</t>
  </si>
  <si>
    <t>Quintile 1</t>
  </si>
  <si>
    <t>Quintile 2</t>
  </si>
  <si>
    <t>Quintile 3</t>
  </si>
  <si>
    <t>Quintile 4</t>
  </si>
  <si>
    <t>Quintile 5</t>
  </si>
  <si>
    <t xml:space="preserve">CIP Code Prior to NonEnrollment </t>
  </si>
  <si>
    <t>Cip Code</t>
  </si>
  <si>
    <t>(Top 5)</t>
  </si>
  <si>
    <t>*Income numbers only available for traditional aged learners, numbers probably will not make sense when we further disaggregate, but including them anyway just in case</t>
  </si>
  <si>
    <t>Income/Overall</t>
  </si>
  <si>
    <t>Non-Transfer</t>
  </si>
  <si>
    <t>First Time</t>
  </si>
  <si>
    <t>*Transfer only</t>
  </si>
  <si>
    <t>Native American</t>
  </si>
  <si>
    <t>Total Continuing</t>
  </si>
  <si>
    <t>**Non transfers</t>
  </si>
  <si>
    <t xml:space="preserve">**For transfer direction, look at the entire group </t>
  </si>
  <si>
    <t>Prop Ch</t>
  </si>
  <si>
    <t>All Transfer</t>
  </si>
  <si>
    <t>TBD Depending on feasibility</t>
  </si>
  <si>
    <t>**Transfer of credits</t>
  </si>
  <si>
    <t>**Dependency status</t>
  </si>
  <si>
    <t>**First generation status</t>
  </si>
  <si>
    <t>Transfer Activity by Starting/Destination Sector and Characteristics, Continuing Population</t>
  </si>
  <si>
    <t>** Transfer Students Only</t>
  </si>
  <si>
    <t>Previous Institution (Last Enrolled)</t>
  </si>
  <si>
    <t>Current Institution</t>
  </si>
  <si>
    <t xml:space="preserve"> Public Two-Year</t>
  </si>
  <si>
    <t>Private Two-Year</t>
  </si>
  <si>
    <t>Two-Year Total</t>
  </si>
  <si>
    <t>Private Non-Profit</t>
  </si>
  <si>
    <t>Private For-Profit</t>
  </si>
  <si>
    <t>Four-Year Total</t>
  </si>
  <si>
    <t>Total Transfers</t>
  </si>
  <si>
    <t>Total % as a share</t>
  </si>
  <si>
    <t>Transfer Rate</t>
  </si>
  <si>
    <t>Non-Transfer Rate</t>
  </si>
  <si>
    <t>Two-Year Private</t>
  </si>
  <si>
    <t>**Make sure Miami Dade is not influcing this nmber too much</t>
  </si>
  <si>
    <t>Total % as a share (previous institutions)</t>
  </si>
  <si>
    <t>Overall Sector Direction: With AA Degree</t>
  </si>
  <si>
    <t>Prop Analysis</t>
  </si>
  <si>
    <t>Overall Sector Direction: Without AA Degree</t>
  </si>
  <si>
    <t>% change</t>
  </si>
  <si>
    <t>%</t>
  </si>
  <si>
    <t>Sector direction by instate transfers</t>
  </si>
  <si>
    <t>In-state Transfers</t>
  </si>
  <si>
    <t>Sector direction by out-of-state transfers</t>
  </si>
  <si>
    <t>Out of State Transfers</t>
  </si>
  <si>
    <t>Transfer_Direction</t>
  </si>
  <si>
    <t>Upward Transfer</t>
  </si>
  <si>
    <t>Later Transfer</t>
  </si>
  <si>
    <t>4yr-4yr Lateral Transfer</t>
  </si>
  <si>
    <t>2yr-2yr lateral transfer</t>
  </si>
  <si>
    <t>Total Lateral Transfer</t>
  </si>
  <si>
    <t>Transfer Direction X Current Institution</t>
  </si>
  <si>
    <t>Public 4yr</t>
  </si>
  <si>
    <t>Private Nonprofit 4yr</t>
  </si>
  <si>
    <t>Private For-profit 4yr</t>
  </si>
  <si>
    <t>Lateral Transfer</t>
  </si>
  <si>
    <t>Public 2yr</t>
  </si>
  <si>
    <t>Private Nonprofit 2yr</t>
  </si>
  <si>
    <t>Private For-profit 2yr</t>
  </si>
  <si>
    <t>4yr-4yr lateral transfer</t>
  </si>
  <si>
    <t>Transfer Direction X Prior Institution</t>
  </si>
  <si>
    <t>Transfer Direction X Prior Degree</t>
  </si>
  <si>
    <t>Prior AA</t>
  </si>
  <si>
    <t>No Prior AA</t>
  </si>
  <si>
    <t>Transfer Direction X Across State</t>
  </si>
  <si>
    <t>Instate transfers</t>
  </si>
  <si>
    <t>Transfer direction X Gender</t>
  </si>
  <si>
    <t>Transfer direction X Age</t>
  </si>
  <si>
    <t>2YR-2YR Lateral Transfer</t>
  </si>
  <si>
    <t>4YR-4YR Lateral Transfer</t>
  </si>
  <si>
    <t>Transfer direction X Race</t>
  </si>
  <si>
    <t>Unknwon/Missing</t>
  </si>
  <si>
    <t>Sector Direction by Income</t>
  </si>
  <si>
    <t>Two-Year Public</t>
  </si>
  <si>
    <t>Low</t>
  </si>
  <si>
    <t>Four-Year Public</t>
  </si>
  <si>
    <t>Four-Year Private nonprofit</t>
  </si>
  <si>
    <t>Middle</t>
  </si>
  <si>
    <t>High</t>
  </si>
  <si>
    <t>Summer Swirlers</t>
  </si>
  <si>
    <t>Summer Swirl</t>
  </si>
  <si>
    <t>Lateral Transfers</t>
  </si>
  <si>
    <t>Upward Transfers</t>
  </si>
  <si>
    <t>Reverse Transfers</t>
  </si>
  <si>
    <t>Prior Sector</t>
  </si>
  <si>
    <t>With Associate's</t>
  </si>
  <si>
    <t>Without Associate's</t>
  </si>
  <si>
    <t>Reverse Transfer</t>
  </si>
  <si>
    <t>Transfer_Direction_2</t>
  </si>
  <si>
    <t>Consider deleting?</t>
  </si>
  <si>
    <t>Statetr</t>
  </si>
  <si>
    <t>Transfer Only</t>
  </si>
  <si>
    <t>Cip Flag</t>
  </si>
  <si>
    <t>Major changed</t>
  </si>
  <si>
    <t>Major maintained</t>
  </si>
  <si>
    <t>Continuing and Returning (excluding unknown majors)</t>
  </si>
  <si>
    <t>Major Changed</t>
  </si>
  <si>
    <t>Major Unchanged</t>
  </si>
  <si>
    <t>Transfer, current sector enrollment</t>
  </si>
  <si>
    <t>2PN</t>
  </si>
  <si>
    <t>2VF</t>
  </si>
  <si>
    <t>CIP Change</t>
  </si>
  <si>
    <t>No Change</t>
  </si>
  <si>
    <t>2VN</t>
  </si>
  <si>
    <t>4PN</t>
  </si>
  <si>
    <t>4V</t>
  </si>
  <si>
    <t>4VF</t>
  </si>
  <si>
    <t>4VN</t>
  </si>
  <si>
    <t>Before Transfer</t>
  </si>
  <si>
    <t>Pr_STEM_Flag</t>
  </si>
  <si>
    <t>STEM</t>
  </si>
  <si>
    <t>Non-STEM</t>
  </si>
  <si>
    <t>After transfer</t>
  </si>
  <si>
    <t>STEM_Flag</t>
  </si>
  <si>
    <t xml:space="preserve">Are men more likely than women to switch majors after transferring? </t>
  </si>
  <si>
    <t>F</t>
  </si>
  <si>
    <t>M</t>
  </si>
  <si>
    <t>Top five most popular majors in 2020</t>
  </si>
  <si>
    <t>Top 5</t>
  </si>
  <si>
    <t>Major</t>
  </si>
  <si>
    <t>Liberal Arts and Sciences, General Studies and Humanities</t>
  </si>
  <si>
    <t>Business, Management, Marketing, and Related Support</t>
  </si>
  <si>
    <t>Health Professions and Related Clinical Sciences</t>
  </si>
  <si>
    <t>Engineering</t>
  </si>
  <si>
    <t>Biological and Biomedical Sciences</t>
  </si>
  <si>
    <t>Computer and Information Sciences and Support Services</t>
  </si>
  <si>
    <t>Security and Protective Services</t>
  </si>
  <si>
    <t>Top five most popular majors in 2021</t>
  </si>
  <si>
    <t>Prior to transfer</t>
  </si>
  <si>
    <t>Top five most popular majors</t>
  </si>
  <si>
    <t>Psychology</t>
  </si>
  <si>
    <t>Top five most popular majors by direction</t>
  </si>
  <si>
    <t>Upward</t>
  </si>
  <si>
    <t>Downward</t>
  </si>
  <si>
    <t>2YR-2YR</t>
  </si>
  <si>
    <t>4YR-4YR</t>
  </si>
  <si>
    <t>After Transfer</t>
  </si>
  <si>
    <t>Transfer Activity by Starting/Destination Sector and Characteristics, All Transfer Population (Formulas only)</t>
  </si>
  <si>
    <t>Overall Sector Direction</t>
  </si>
  <si>
    <t>Overall Sector Direction: With AA Degree - **From Community Colleges</t>
  </si>
  <si>
    <t>Overall Sector Direction: Without AA Degree - ** From Community Colleges</t>
  </si>
  <si>
    <t>Prop analysis</t>
  </si>
  <si>
    <t>Sector Direction by Race/Ethnicity</t>
  </si>
  <si>
    <t>Private Nonprofit Four-year</t>
  </si>
  <si>
    <t>Sector Direction by Gender</t>
  </si>
  <si>
    <t>Sector Direction by Age (Current)</t>
  </si>
  <si>
    <t>30 and Older</t>
  </si>
  <si>
    <t>Spring 2022</t>
  </si>
  <si>
    <t>Continuing, Transfer</t>
  </si>
  <si>
    <t>Returning, Transfer</t>
  </si>
  <si>
    <t>Latinx</t>
  </si>
  <si>
    <t>20-21 diff</t>
  </si>
  <si>
    <t>21-22 diff</t>
  </si>
  <si>
    <t>Highly Selective</t>
  </si>
  <si>
    <t>Lateral Transfer - Four-Year</t>
  </si>
  <si>
    <t>Very Competitive</t>
  </si>
  <si>
    <t>Competitive</t>
  </si>
  <si>
    <t>Less Selective</t>
  </si>
  <si>
    <t>Private nonprofit 4yr</t>
  </si>
  <si>
    <t>Private 2yr</t>
  </si>
  <si>
    <t>Private for-profit 4yr</t>
  </si>
  <si>
    <t>Prior Sector (group) 1</t>
  </si>
  <si>
    <t>National</t>
  </si>
  <si>
    <r>
      <t xml:space="preserve">Acad Year  /  Current Sector (group)  /  </t>
    </r>
    <r>
      <rPr>
        <sz val="9"/>
        <color rgb="FFFF0000"/>
        <rFont val="Calibri"/>
        <family val="2"/>
        <scheme val="minor"/>
      </rPr>
      <t>Current</t>
    </r>
    <r>
      <rPr>
        <sz val="9"/>
        <color rgb="FF333333"/>
        <rFont val="Calibri"/>
        <family val="2"/>
        <scheme val="minor"/>
      </rPr>
      <t xml:space="preserve"> Sector (group) 1</t>
    </r>
  </si>
  <si>
    <t>Four-Year</t>
  </si>
  <si>
    <t>Two-Year</t>
  </si>
  <si>
    <t>Prior Sector (group)</t>
  </si>
  <si>
    <t>Total Transfer&amp;NonTransfer N</t>
  </si>
  <si>
    <t>Transfer in Rate</t>
  </si>
  <si>
    <t>Race: All</t>
  </si>
  <si>
    <t>Other Missing/Unknown</t>
  </si>
  <si>
    <t>Race: Continuing</t>
  </si>
  <si>
    <t>Race: Returning</t>
  </si>
  <si>
    <t>W</t>
  </si>
  <si>
    <t>AN</t>
  </si>
  <si>
    <t>B</t>
  </si>
  <si>
    <t>H</t>
  </si>
  <si>
    <t>Other and Missing/Unknown</t>
  </si>
  <si>
    <t>Acad Year  /  Current Sector (group) 1</t>
  </si>
  <si>
    <t>RACE v2 (group_less Cat)</t>
  </si>
  <si>
    <t xml:space="preserve">Black </t>
  </si>
  <si>
    <t>Transfer-in Rate</t>
  </si>
  <si>
    <t>*Update this table first and then complete Transfer in rate table</t>
  </si>
  <si>
    <t>[formula]</t>
  </si>
  <si>
    <t>Transfer and NonTranfer N</t>
  </si>
  <si>
    <r>
      <t>Transfer N</t>
    </r>
    <r>
      <rPr>
        <sz val="9"/>
        <color rgb="FFFF0000"/>
        <rFont val="Calibri"/>
        <family val="2"/>
        <scheme val="minor"/>
      </rPr>
      <t xml:space="preserve"> [formula] - check against Tab2 Rows 8-14</t>
    </r>
  </si>
  <si>
    <t>Acad Year  /  Current Sector (group) - use (copy)</t>
  </si>
  <si>
    <t>RACE v2 (group) (less category)</t>
  </si>
  <si>
    <t>Other/Missing/Unknown</t>
  </si>
  <si>
    <t>Current Sector (group) - use (copy)</t>
  </si>
  <si>
    <t>Transfer N: Race</t>
  </si>
  <si>
    <t>Transfer and NonTranfer N: Race</t>
  </si>
  <si>
    <t>Transfer-in Rate: Race</t>
  </si>
  <si>
    <t>Transfer N: Sector</t>
  </si>
  <si>
    <t>Transfer and NonTranfer N: Sector</t>
  </si>
  <si>
    <t>diff 20-21</t>
  </si>
  <si>
    <t>diff 21-22</t>
  </si>
  <si>
    <t>Transfer-in Rate: Sector</t>
  </si>
  <si>
    <t>20-21 Diff</t>
  </si>
  <si>
    <t>21-22 Diff</t>
  </si>
  <si>
    <t>Diff 20-21</t>
  </si>
  <si>
    <t>Diff 21-22</t>
  </si>
  <si>
    <t>Q/C</t>
  </si>
  <si>
    <t>Percent Change from Previous Year</t>
  </si>
  <si>
    <t>Spring 2020 - Spring 2022</t>
  </si>
  <si>
    <t>Percent Change</t>
  </si>
  <si>
    <t>Spring Enrollment Changes at a Glance</t>
  </si>
  <si>
    <t>TOTAL UNDERGRADUATE ENROLLMENT*</t>
  </si>
  <si>
    <t>ALL UNDERGRADUATE STUDENTS (MINUS FRESHMEN)</t>
  </si>
  <si>
    <t>Transfer-In Rates</t>
  </si>
  <si>
    <t>Overall (Transfer and Non-Transfer)</t>
  </si>
  <si>
    <t>Continuing, Non-Transfer</t>
  </si>
  <si>
    <t>Returning, Non-Transfer</t>
  </si>
  <si>
    <t>All (Continuing &amp; Returning)</t>
  </si>
  <si>
    <t>Transfer With/Without Associate Degree</t>
  </si>
  <si>
    <t>AT PRIMARILY ONLINE INSTITUTIONS (POIs)</t>
  </si>
  <si>
    <t>Non-POI  to POI</t>
  </si>
  <si>
    <t>POI to Non-POI</t>
  </si>
  <si>
    <t>Between POIs</t>
  </si>
  <si>
    <t>TRANSFER STUDENTS</t>
  </si>
  <si>
    <t>Transfer Pathways</t>
  </si>
  <si>
    <t>Age Category</t>
  </si>
  <si>
    <t>Transfer With or Without Associate Degree</t>
  </si>
  <si>
    <t>With Associate Degree</t>
  </si>
  <si>
    <t>Without Associate Degree</t>
  </si>
  <si>
    <t>Gender and Race/Ethnicity</t>
  </si>
  <si>
    <t>Sector and Gender</t>
  </si>
  <si>
    <t>Sector and Race/Ethnicity</t>
  </si>
  <si>
    <t>Sectoral shares do not total to 100% because Grand Total includes other small private two-year institutions not shown.</t>
  </si>
  <si>
    <t>% Change from Previous Year</t>
  </si>
  <si>
    <t>All (Continuing &amp; Returning Students)</t>
  </si>
  <si>
    <t>Transfer % Change from 2020</t>
  </si>
  <si>
    <t>Continuing Students</t>
  </si>
  <si>
    <t>With Associate Degree Transfer</t>
  </si>
  <si>
    <t>Without Associate Degree Transfer</t>
  </si>
  <si>
    <t xml:space="preserve">     4YR-4YR Transfer</t>
  </si>
  <si>
    <t xml:space="preserve">     2YR-2YR Transfer</t>
  </si>
  <si>
    <t>Other*</t>
  </si>
  <si>
    <t>Other* and Unknown/Missing</t>
  </si>
  <si>
    <t>* Other includes Pacific Islander, multi-race, non-resident alien, and unknown/missing.</t>
  </si>
  <si>
    <t>Private For-profit Four-Year</t>
  </si>
  <si>
    <t>Transfer-In Students by Demographic Characteristics</t>
  </si>
  <si>
    <t>Transfer Pathway Overall</t>
  </si>
  <si>
    <t>Transfer Enrollment by Transfer Pathway</t>
  </si>
  <si>
    <t>Lateral Transfer:
4YR-4YR</t>
  </si>
  <si>
    <t>Lateral Transfer:
2YR-2YR</t>
  </si>
  <si>
    <t>By Current Institution Sector</t>
  </si>
  <si>
    <t>Prior x Current Sector</t>
  </si>
  <si>
    <t>Pathway</t>
  </si>
  <si>
    <t>Transfers with/without Associate Degree</t>
  </si>
  <si>
    <t>Transfer Crossing State Lines</t>
  </si>
  <si>
    <t>Out-of-State</t>
  </si>
  <si>
    <t xml:space="preserve">Grand Total </t>
  </si>
  <si>
    <t>Transfer Pathways by Gender</t>
  </si>
  <si>
    <t>Transfer Pathways by Age</t>
  </si>
  <si>
    <t>Transfer Pathways by Race/Ethnicity</t>
  </si>
  <si>
    <t>% Change from 2020</t>
  </si>
  <si>
    <t xml:space="preserve">Selectivity of Current Institution </t>
  </si>
  <si>
    <t>Transfer Pathway</t>
  </si>
  <si>
    <t>Sum</t>
  </si>
  <si>
    <t>* Other includes Native American, Pacific Islander, multi-race, non-resident alien, and unknown/missing.</t>
  </si>
  <si>
    <t>*All undergraduate students who had not previously earned a bachelor’s degree or higher (in other words, those with prior associate degree or undergraduate certificate are included in the analysis).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</si>
</sst>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color rgb="FF666666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333333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rgb="FF333333"/>
      <name val="Arial"/>
      <family val="2"/>
    </font>
    <font>
      <b/>
      <sz val="11"/>
      <name val="Arial"/>
      <family val="2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rgb="FF666666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666666"/>
      <name val="Calibri"/>
      <family val="2"/>
      <scheme val="minor"/>
    </font>
    <font>
      <sz val="9"/>
      <color rgb="FF333333"/>
      <name val="Arial"/>
      <family val="2"/>
    </font>
    <font>
      <sz val="9"/>
      <color rgb="FF666666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5">
    <xf numFmtId="0" fontId="0" fillId="0" borderId="0" xfId="0"/>
    <xf numFmtId="0" fontId="1" fillId="0" borderId="0" xfId="0" applyFont="1"/>
    <xf numFmtId="0" fontId="0" fillId="3" borderId="0" xfId="0" applyFill="1"/>
    <xf numFmtId="10" fontId="6" fillId="0" borderId="0" xfId="2" applyNumberFormat="1" applyFont="1" applyFill="1" applyBorder="1" applyAlignment="1"/>
    <xf numFmtId="164" fontId="6" fillId="2" borderId="0" xfId="1" applyNumberFormat="1" applyFont="1" applyFill="1" applyBorder="1" applyAlignment="1"/>
    <xf numFmtId="10" fontId="7" fillId="0" borderId="0" xfId="2" applyNumberFormat="1" applyFont="1" applyFill="1" applyBorder="1" applyAlignment="1"/>
    <xf numFmtId="10" fontId="6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vertical="top"/>
    </xf>
    <xf numFmtId="3" fontId="6" fillId="0" borderId="0" xfId="0" applyNumberFormat="1" applyFont="1"/>
    <xf numFmtId="9" fontId="6" fillId="2" borderId="0" xfId="2" applyFont="1" applyFill="1" applyBorder="1" applyAlignment="1"/>
    <xf numFmtId="0" fontId="5" fillId="5" borderId="0" xfId="0" applyFont="1" applyFill="1"/>
    <xf numFmtId="9" fontId="6" fillId="0" borderId="0" xfId="2" applyFont="1" applyFill="1" applyBorder="1" applyAlignment="1"/>
    <xf numFmtId="10" fontId="6" fillId="0" borderId="0" xfId="2" applyNumberFormat="1" applyFont="1" applyBorder="1"/>
    <xf numFmtId="0" fontId="9" fillId="0" borderId="0" xfId="0" applyFont="1"/>
    <xf numFmtId="0" fontId="4" fillId="4" borderId="0" xfId="0" applyFont="1" applyFill="1" applyAlignment="1">
      <alignment vertical="center" wrapText="1"/>
    </xf>
    <xf numFmtId="0" fontId="3" fillId="5" borderId="0" xfId="0" applyFont="1" applyFill="1"/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0" fillId="4" borderId="0" xfId="0" applyFill="1"/>
    <xf numFmtId="3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 wrapText="1"/>
    </xf>
    <xf numFmtId="164" fontId="6" fillId="0" borderId="0" xfId="1" applyNumberFormat="1" applyFont="1" applyFill="1" applyBorder="1" applyAlignment="1"/>
    <xf numFmtId="0" fontId="4" fillId="3" borderId="0" xfId="0" applyFont="1" applyFill="1" applyAlignment="1">
      <alignment vertical="center" wrapText="1"/>
    </xf>
    <xf numFmtId="3" fontId="0" fillId="3" borderId="0" xfId="0" applyNumberFormat="1" applyFill="1"/>
    <xf numFmtId="3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0" borderId="0" xfId="0" quotePrefix="1" applyFont="1" applyAlignment="1">
      <alignment vertical="center" wrapText="1"/>
    </xf>
    <xf numFmtId="0" fontId="1" fillId="4" borderId="0" xfId="0" applyFont="1" applyFill="1"/>
    <xf numFmtId="0" fontId="1" fillId="0" borderId="0" xfId="0" applyFont="1" applyAlignment="1">
      <alignment vertical="center"/>
    </xf>
    <xf numFmtId="0" fontId="0" fillId="6" borderId="0" xfId="0" applyFill="1"/>
    <xf numFmtId="0" fontId="6" fillId="6" borderId="0" xfId="0" applyFont="1" applyFill="1" applyAlignment="1">
      <alignment horizontal="left" vertical="top"/>
    </xf>
    <xf numFmtId="3" fontId="6" fillId="6" borderId="0" xfId="0" applyNumberFormat="1" applyFont="1" applyFill="1"/>
    <xf numFmtId="0" fontId="6" fillId="6" borderId="0" xfId="0" applyFont="1" applyFill="1" applyAlignment="1">
      <alignment vertical="top"/>
    </xf>
    <xf numFmtId="10" fontId="6" fillId="6" borderId="0" xfId="2" applyNumberFormat="1" applyFont="1" applyFill="1" applyBorder="1" applyAlignment="1"/>
    <xf numFmtId="10" fontId="6" fillId="6" borderId="0" xfId="2" applyNumberFormat="1" applyFont="1" applyFill="1" applyBorder="1" applyAlignment="1">
      <alignment horizontal="right"/>
    </xf>
    <xf numFmtId="165" fontId="6" fillId="0" borderId="0" xfId="0" applyNumberFormat="1" applyFont="1"/>
    <xf numFmtId="165" fontId="6" fillId="0" borderId="0" xfId="2" applyNumberFormat="1" applyFont="1" applyFill="1" applyBorder="1" applyAlignment="1"/>
    <xf numFmtId="3" fontId="6" fillId="2" borderId="0" xfId="0" applyNumberFormat="1" applyFont="1" applyFill="1"/>
    <xf numFmtId="165" fontId="6" fillId="2" borderId="0" xfId="0" applyNumberFormat="1" applyFont="1" applyFill="1"/>
    <xf numFmtId="10" fontId="6" fillId="2" borderId="0" xfId="2" applyNumberFormat="1" applyFont="1" applyFill="1" applyBorder="1" applyAlignment="1"/>
    <xf numFmtId="165" fontId="6" fillId="2" borderId="0" xfId="2" applyNumberFormat="1" applyFont="1" applyFill="1" applyBorder="1" applyAlignment="1"/>
    <xf numFmtId="3" fontId="6" fillId="0" borderId="0" xfId="2" applyNumberFormat="1" applyFont="1" applyFill="1" applyBorder="1" applyAlignment="1"/>
    <xf numFmtId="3" fontId="4" fillId="4" borderId="0" xfId="0" applyNumberFormat="1" applyFont="1" applyFill="1" applyAlignment="1">
      <alignment horizontal="center" vertical="center" wrapText="1"/>
    </xf>
    <xf numFmtId="3" fontId="0" fillId="4" borderId="0" xfId="0" applyNumberForma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7" borderId="0" xfId="0" applyFont="1" applyFill="1" applyAlignment="1">
      <alignment vertical="center" wrapText="1"/>
    </xf>
    <xf numFmtId="0" fontId="1" fillId="7" borderId="0" xfId="0" applyFont="1" applyFill="1" applyAlignment="1">
      <alignment vertical="center"/>
    </xf>
    <xf numFmtId="3" fontId="0" fillId="0" borderId="0" xfId="0" applyNumberFormat="1" applyAlignment="1">
      <alignment horizontal="center"/>
    </xf>
    <xf numFmtId="165" fontId="10" fillId="0" borderId="0" xfId="0" applyNumberFormat="1" applyFont="1" applyAlignment="1">
      <alignment vertical="center"/>
    </xf>
    <xf numFmtId="10" fontId="6" fillId="8" borderId="0" xfId="2" applyNumberFormat="1" applyFont="1" applyFill="1" applyBorder="1" applyAlignment="1"/>
    <xf numFmtId="165" fontId="6" fillId="6" borderId="0" xfId="2" applyNumberFormat="1" applyFont="1" applyFill="1" applyBorder="1" applyAlignment="1"/>
    <xf numFmtId="165" fontId="0" fillId="0" borderId="0" xfId="2" applyNumberFormat="1" applyFont="1" applyBorder="1"/>
    <xf numFmtId="3" fontId="10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165" fontId="13" fillId="0" borderId="0" xfId="0" applyNumberFormat="1" applyFont="1" applyAlignment="1">
      <alignment vertical="center"/>
    </xf>
    <xf numFmtId="165" fontId="12" fillId="0" borderId="0" xfId="0" applyNumberFormat="1" applyFont="1"/>
    <xf numFmtId="3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3" fontId="10" fillId="3" borderId="0" xfId="0" applyNumberFormat="1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165" fontId="0" fillId="3" borderId="0" xfId="0" applyNumberFormat="1" applyFill="1"/>
    <xf numFmtId="0" fontId="1" fillId="0" borderId="0" xfId="0" applyFont="1" applyAlignment="1">
      <alignment horizontal="right" vertical="center" wrapText="1"/>
    </xf>
    <xf numFmtId="3" fontId="10" fillId="0" borderId="2" xfId="0" applyNumberFormat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10" fontId="14" fillId="0" borderId="0" xfId="2" applyNumberFormat="1" applyFont="1" applyFill="1" applyBorder="1" applyAlignment="1"/>
    <xf numFmtId="9" fontId="7" fillId="0" borderId="0" xfId="2" applyFont="1" applyFill="1" applyBorder="1" applyAlignme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10" fontId="6" fillId="0" borderId="0" xfId="2" applyNumberFormat="1" applyFont="1" applyFill="1" applyBorder="1"/>
    <xf numFmtId="3" fontId="4" fillId="0" borderId="0" xfId="0" applyNumberFormat="1" applyFont="1" applyAlignment="1">
      <alignment horizontal="center" vertical="center" wrapText="1"/>
    </xf>
    <xf numFmtId="10" fontId="0" fillId="0" borderId="0" xfId="0" applyNumberFormat="1"/>
    <xf numFmtId="3" fontId="1" fillId="8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3" fontId="10" fillId="8" borderId="0" xfId="0" applyNumberFormat="1" applyFont="1" applyFill="1" applyAlignment="1">
      <alignment vertical="center"/>
    </xf>
    <xf numFmtId="165" fontId="10" fillId="8" borderId="0" xfId="0" applyNumberFormat="1" applyFont="1" applyFill="1" applyAlignment="1">
      <alignment vertical="center"/>
    </xf>
    <xf numFmtId="0" fontId="11" fillId="8" borderId="0" xfId="0" quotePrefix="1" applyFont="1" applyFill="1" applyAlignment="1">
      <alignment horizontal="left" vertical="top"/>
    </xf>
    <xf numFmtId="3" fontId="0" fillId="8" borderId="0" xfId="0" applyNumberFormat="1" applyFill="1"/>
    <xf numFmtId="10" fontId="0" fillId="8" borderId="0" xfId="0" applyNumberFormat="1" applyFill="1"/>
    <xf numFmtId="165" fontId="17" fillId="8" borderId="0" xfId="0" applyNumberFormat="1" applyFont="1" applyFill="1" applyAlignment="1">
      <alignment vertical="center"/>
    </xf>
    <xf numFmtId="165" fontId="17" fillId="0" borderId="0" xfId="0" applyNumberFormat="1" applyFont="1" applyAlignment="1">
      <alignment vertical="center"/>
    </xf>
    <xf numFmtId="0" fontId="1" fillId="3" borderId="0" xfId="0" applyFont="1" applyFill="1"/>
    <xf numFmtId="10" fontId="0" fillId="3" borderId="0" xfId="0" applyNumberFormat="1" applyFill="1"/>
    <xf numFmtId="10" fontId="1" fillId="0" borderId="0" xfId="0" applyNumberFormat="1" applyFont="1"/>
    <xf numFmtId="10" fontId="12" fillId="3" borderId="0" xfId="0" applyNumberFormat="1" applyFont="1" applyFill="1"/>
    <xf numFmtId="10" fontId="12" fillId="0" borderId="0" xfId="0" applyNumberFormat="1" applyFont="1"/>
    <xf numFmtId="0" fontId="8" fillId="0" borderId="0" xfId="0" quotePrefix="1" applyFont="1" applyAlignment="1">
      <alignment horizontal="left" vertical="top"/>
    </xf>
    <xf numFmtId="0" fontId="18" fillId="0" borderId="0" xfId="0" quotePrefix="1" applyFont="1" applyAlignment="1">
      <alignment vertical="center" wrapText="1"/>
    </xf>
    <xf numFmtId="0" fontId="10" fillId="0" borderId="0" xfId="0" quotePrefix="1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20" fillId="0" borderId="0" xfId="0" quotePrefix="1" applyFont="1" applyAlignment="1">
      <alignment horizontal="center"/>
    </xf>
    <xf numFmtId="3" fontId="8" fillId="0" borderId="0" xfId="0" applyNumberFormat="1" applyFont="1"/>
    <xf numFmtId="10" fontId="8" fillId="0" borderId="0" xfId="0" applyNumberFormat="1" applyFont="1"/>
    <xf numFmtId="10" fontId="8" fillId="0" borderId="0" xfId="2" applyNumberFormat="1" applyFont="1"/>
    <xf numFmtId="0" fontId="8" fillId="4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8" fillId="0" borderId="0" xfId="0" quotePrefix="1" applyFont="1" applyAlignment="1">
      <alignment horizontal="left" vertical="center"/>
    </xf>
    <xf numFmtId="0" fontId="8" fillId="0" borderId="0" xfId="0" quotePrefix="1" applyFont="1" applyAlignment="1">
      <alignment horizontal="left"/>
    </xf>
    <xf numFmtId="0" fontId="8" fillId="0" borderId="0" xfId="0" quotePrefix="1" applyFont="1" applyAlignment="1">
      <alignment horizontal="center"/>
    </xf>
    <xf numFmtId="0" fontId="8" fillId="4" borderId="0" xfId="0" quotePrefix="1" applyFont="1" applyFill="1" applyAlignment="1">
      <alignment horizontal="left" vertical="top"/>
    </xf>
    <xf numFmtId="0" fontId="11" fillId="0" borderId="0" xfId="0" quotePrefix="1" applyFont="1" applyAlignment="1">
      <alignment horizontal="left" vertical="top"/>
    </xf>
    <xf numFmtId="0" fontId="1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 wrapText="1"/>
    </xf>
    <xf numFmtId="0" fontId="10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0" fillId="0" borderId="0" xfId="0" applyAlignment="1">
      <alignment horizontal="left" vertical="top"/>
    </xf>
    <xf numFmtId="0" fontId="1" fillId="8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2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5" fontId="8" fillId="0" borderId="0" xfId="2" applyNumberFormat="1" applyFont="1" applyFill="1" applyBorder="1" applyAlignment="1">
      <alignment vertical="top"/>
    </xf>
    <xf numFmtId="0" fontId="22" fillId="0" borderId="0" xfId="0" quotePrefix="1" applyFont="1" applyAlignment="1">
      <alignment horizontal="left" vertical="top"/>
    </xf>
    <xf numFmtId="165" fontId="2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3" fillId="0" borderId="0" xfId="0" quotePrefix="1" applyFont="1" applyAlignment="1">
      <alignment horizontal="left" vertical="top"/>
    </xf>
    <xf numFmtId="0" fontId="0" fillId="0" borderId="0" xfId="0" applyAlignment="1">
      <alignment vertical="top"/>
    </xf>
    <xf numFmtId="0" fontId="23" fillId="0" borderId="0" xfId="0" quotePrefix="1" applyFont="1" applyAlignment="1">
      <alignment horizontal="center" vertical="top"/>
    </xf>
    <xf numFmtId="0" fontId="11" fillId="0" borderId="0" xfId="0" quotePrefix="1" applyFont="1" applyAlignment="1">
      <alignment horizontal="center"/>
    </xf>
    <xf numFmtId="0" fontId="11" fillId="0" borderId="0" xfId="0" quotePrefix="1" applyFont="1" applyAlignment="1">
      <alignment horizontal="left" vertical="top"/>
    </xf>
    <xf numFmtId="3" fontId="22" fillId="0" borderId="0" xfId="0" applyNumberFormat="1" applyFont="1" applyAlignment="1">
      <alignment vertical="top"/>
    </xf>
    <xf numFmtId="165" fontId="8" fillId="0" borderId="0" xfId="2" applyNumberFormat="1" applyFont="1" applyBorder="1" applyAlignment="1">
      <alignment vertical="top"/>
    </xf>
    <xf numFmtId="0" fontId="25" fillId="0" borderId="0" xfId="0" applyFont="1"/>
    <xf numFmtId="0" fontId="22" fillId="0" borderId="0" xfId="0" quotePrefix="1" applyFont="1" applyAlignment="1">
      <alignment vertical="top"/>
    </xf>
    <xf numFmtId="0" fontId="22" fillId="6" borderId="0" xfId="0" quotePrefix="1" applyFont="1" applyFill="1" applyAlignment="1">
      <alignment horizontal="left" vertical="top"/>
    </xf>
    <xf numFmtId="0" fontId="11" fillId="0" borderId="0" xfId="0" quotePrefix="1" applyFont="1" applyAlignment="1">
      <alignment horizontal="center" vertical="top"/>
    </xf>
    <xf numFmtId="3" fontId="10" fillId="0" borderId="0" xfId="0" applyNumberFormat="1" applyFont="1" applyAlignment="1">
      <alignment vertical="top"/>
    </xf>
    <xf numFmtId="0" fontId="25" fillId="8" borderId="0" xfId="0" applyFont="1" applyFill="1" applyAlignment="1">
      <alignment horizontal="left" vertical="top"/>
    </xf>
    <xf numFmtId="0" fontId="25" fillId="8" borderId="0" xfId="0" applyFont="1" applyFill="1" applyAlignment="1">
      <alignment vertical="top"/>
    </xf>
    <xf numFmtId="0" fontId="25" fillId="0" borderId="0" xfId="0" applyFont="1" applyAlignment="1">
      <alignment vertical="top"/>
    </xf>
    <xf numFmtId="165" fontId="25" fillId="8" borderId="0" xfId="2" applyNumberFormat="1" applyFont="1" applyFill="1" applyAlignment="1">
      <alignment vertical="top" wrapText="1"/>
    </xf>
    <xf numFmtId="165" fontId="25" fillId="0" borderId="0" xfId="2" applyNumberFormat="1" applyFont="1" applyAlignment="1">
      <alignment vertical="top"/>
    </xf>
    <xf numFmtId="165" fontId="25" fillId="4" borderId="0" xfId="0" applyNumberFormat="1" applyFont="1" applyFill="1" applyAlignment="1">
      <alignment vertical="top" wrapText="1"/>
    </xf>
    <xf numFmtId="165" fontId="25" fillId="4" borderId="0" xfId="2" applyNumberFormat="1" applyFont="1" applyFill="1" applyAlignment="1">
      <alignment vertical="top"/>
    </xf>
    <xf numFmtId="165" fontId="26" fillId="4" borderId="0" xfId="2" applyNumberFormat="1" applyFont="1" applyFill="1" applyAlignment="1">
      <alignment vertical="top"/>
    </xf>
    <xf numFmtId="165" fontId="25" fillId="6" borderId="0" xfId="2" applyNumberFormat="1" applyFont="1" applyFill="1" applyAlignment="1">
      <alignment vertical="top"/>
    </xf>
    <xf numFmtId="165" fontId="25" fillId="0" borderId="0" xfId="2" applyNumberFormat="1" applyFont="1" applyFill="1" applyAlignment="1">
      <alignment vertical="top" wrapText="1"/>
    </xf>
    <xf numFmtId="165" fontId="25" fillId="0" borderId="0" xfId="2" applyNumberFormat="1" applyFont="1" applyFill="1" applyAlignment="1">
      <alignment vertical="top"/>
    </xf>
    <xf numFmtId="0" fontId="23" fillId="6" borderId="0" xfId="0" quotePrefix="1" applyFont="1" applyFill="1" applyAlignment="1">
      <alignment horizontal="center" vertical="top"/>
    </xf>
    <xf numFmtId="0" fontId="23" fillId="0" borderId="0" xfId="0" quotePrefix="1" applyFont="1" applyAlignment="1">
      <alignment horizontal="center" vertical="top" wrapText="1"/>
    </xf>
    <xf numFmtId="3" fontId="22" fillId="9" borderId="0" xfId="0" applyNumberFormat="1" applyFont="1" applyFill="1" applyAlignment="1">
      <alignment vertical="top"/>
    </xf>
    <xf numFmtId="3" fontId="22" fillId="0" borderId="0" xfId="0" applyNumberFormat="1" applyFont="1" applyAlignment="1">
      <alignment vertical="center"/>
    </xf>
    <xf numFmtId="3" fontId="22" fillId="9" borderId="0" xfId="0" applyNumberFormat="1" applyFont="1" applyFill="1" applyAlignment="1">
      <alignment vertical="center"/>
    </xf>
    <xf numFmtId="165" fontId="25" fillId="9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0" fontId="0" fillId="9" borderId="0" xfId="0" applyFill="1" applyAlignment="1">
      <alignment vertical="top"/>
    </xf>
    <xf numFmtId="3" fontId="10" fillId="9" borderId="0" xfId="0" applyNumberFormat="1" applyFont="1" applyFill="1" applyAlignment="1">
      <alignment vertical="center"/>
    </xf>
    <xf numFmtId="0" fontId="23" fillId="8" borderId="0" xfId="0" quotePrefix="1" applyFont="1" applyFill="1" applyAlignment="1">
      <alignment horizontal="left" vertical="top"/>
    </xf>
    <xf numFmtId="0" fontId="24" fillId="6" borderId="0" xfId="0" applyFont="1" applyFill="1"/>
    <xf numFmtId="0" fontId="22" fillId="0" borderId="0" xfId="0" quotePrefix="1" applyFont="1" applyAlignment="1">
      <alignment horizontal="left"/>
    </xf>
    <xf numFmtId="0" fontId="23" fillId="0" borderId="0" xfId="0" quotePrefix="1" applyFont="1" applyAlignment="1">
      <alignment horizontal="center"/>
    </xf>
    <xf numFmtId="0" fontId="27" fillId="6" borderId="0" xfId="0" applyFont="1" applyFill="1" applyAlignment="1">
      <alignment horizontal="left" vertical="top"/>
    </xf>
    <xf numFmtId="0" fontId="25" fillId="6" borderId="0" xfId="0" applyFont="1" applyFill="1"/>
    <xf numFmtId="165" fontId="25" fillId="0" borderId="0" xfId="2" applyNumberFormat="1" applyFont="1"/>
    <xf numFmtId="0" fontId="8" fillId="0" borderId="0" xfId="0" applyFont="1" applyAlignment="1">
      <alignment vertical="top"/>
    </xf>
    <xf numFmtId="0" fontId="25" fillId="8" borderId="0" xfId="0" applyFont="1" applyFill="1" applyAlignment="1">
      <alignment vertical="top"/>
    </xf>
    <xf numFmtId="0" fontId="0" fillId="0" borderId="0" xfId="0" applyFill="1" applyAlignment="1">
      <alignment vertical="top"/>
    </xf>
    <xf numFmtId="165" fontId="0" fillId="0" borderId="0" xfId="0" applyNumberFormat="1" applyFill="1" applyAlignment="1">
      <alignment vertical="top"/>
    </xf>
    <xf numFmtId="165" fontId="26" fillId="8" borderId="0" xfId="2" applyNumberFormat="1" applyFont="1" applyFill="1" applyAlignment="1">
      <alignment vertical="top"/>
    </xf>
    <xf numFmtId="0" fontId="26" fillId="4" borderId="0" xfId="0" applyFont="1" applyFill="1" applyAlignment="1">
      <alignment vertical="top"/>
    </xf>
    <xf numFmtId="0" fontId="26" fillId="8" borderId="0" xfId="0" applyFont="1" applyFill="1" applyAlignment="1">
      <alignment vertical="top"/>
    </xf>
    <xf numFmtId="0" fontId="25" fillId="10" borderId="0" xfId="0" applyFont="1" applyFill="1" applyAlignment="1">
      <alignment horizontal="left" vertical="top"/>
    </xf>
    <xf numFmtId="0" fontId="25" fillId="10" borderId="0" xfId="0" applyFont="1" applyFill="1" applyAlignment="1">
      <alignment vertical="top"/>
    </xf>
    <xf numFmtId="0" fontId="23" fillId="0" borderId="0" xfId="0" quotePrefix="1" applyFont="1" applyAlignment="1">
      <alignment horizontal="left" vertical="top"/>
    </xf>
    <xf numFmtId="0" fontId="11" fillId="0" borderId="0" xfId="0" quotePrefix="1" applyFont="1" applyAlignment="1">
      <alignment horizontal="left" vertical="top"/>
    </xf>
    <xf numFmtId="0" fontId="11" fillId="0" borderId="0" xfId="0" quotePrefix="1" applyFont="1" applyAlignment="1">
      <alignment horizontal="center"/>
    </xf>
    <xf numFmtId="0" fontId="0" fillId="0" borderId="0" xfId="0"/>
    <xf numFmtId="0" fontId="23" fillId="0" borderId="0" xfId="0" quotePrefix="1" applyFont="1" applyAlignment="1">
      <alignment horizontal="center"/>
    </xf>
    <xf numFmtId="0" fontId="23" fillId="0" borderId="0" xfId="0" quotePrefix="1" applyFont="1" applyAlignment="1">
      <alignment horizontal="left" vertical="top"/>
    </xf>
    <xf numFmtId="0" fontId="0" fillId="0" borderId="0" xfId="0" applyAlignment="1">
      <alignment vertical="top"/>
    </xf>
    <xf numFmtId="0" fontId="11" fillId="0" borderId="0" xfId="0" quotePrefix="1" applyFont="1" applyAlignment="1">
      <alignment horizontal="center"/>
    </xf>
    <xf numFmtId="0" fontId="11" fillId="0" borderId="0" xfId="0" quotePrefix="1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/>
    <xf numFmtId="0" fontId="23" fillId="0" borderId="0" xfId="0" quotePrefix="1" applyFont="1" applyAlignment="1">
      <alignment horizontal="center"/>
    </xf>
    <xf numFmtId="0" fontId="24" fillId="4" borderId="0" xfId="0" applyFont="1" applyFill="1"/>
    <xf numFmtId="0" fontId="27" fillId="4" borderId="0" xfId="0" applyFont="1" applyFill="1" applyAlignment="1">
      <alignment horizontal="left" vertical="top"/>
    </xf>
    <xf numFmtId="0" fontId="25" fillId="4" borderId="0" xfId="0" applyFont="1" applyFill="1"/>
    <xf numFmtId="0" fontId="0" fillId="0" borderId="0" xfId="2" applyNumberFormat="1" applyFont="1" applyAlignment="1">
      <alignment vertical="top"/>
    </xf>
    <xf numFmtId="0" fontId="25" fillId="0" borderId="0" xfId="0" applyFont="1" applyAlignment="1"/>
    <xf numFmtId="3" fontId="28" fillId="0" borderId="0" xfId="0" applyNumberFormat="1" applyFont="1" applyAlignment="1">
      <alignment vertical="center"/>
    </xf>
    <xf numFmtId="0" fontId="28" fillId="0" borderId="0" xfId="0" quotePrefix="1" applyFont="1" applyAlignment="1">
      <alignment horizontal="left"/>
    </xf>
    <xf numFmtId="0" fontId="29" fillId="0" borderId="0" xfId="0" quotePrefix="1" applyFont="1" applyAlignment="1">
      <alignment horizontal="center"/>
    </xf>
    <xf numFmtId="0" fontId="29" fillId="0" borderId="0" xfId="0" quotePrefix="1" applyFont="1" applyAlignment="1">
      <alignment horizontal="left" vertical="top"/>
    </xf>
    <xf numFmtId="0" fontId="23" fillId="11" borderId="0" xfId="0" quotePrefix="1" applyFont="1" applyFill="1" applyAlignment="1">
      <alignment horizontal="center"/>
    </xf>
    <xf numFmtId="165" fontId="25" fillId="11" borderId="0" xfId="2" applyNumberFormat="1" applyFont="1" applyFill="1"/>
    <xf numFmtId="0" fontId="0" fillId="0" borderId="0" xfId="0" applyAlignment="1">
      <alignment vertical="top"/>
    </xf>
    <xf numFmtId="0" fontId="8" fillId="0" borderId="0" xfId="0" applyFont="1" applyFill="1" applyAlignment="1">
      <alignment vertical="top"/>
    </xf>
    <xf numFmtId="165" fontId="8" fillId="0" borderId="0" xfId="0" applyNumberFormat="1" applyFont="1" applyFill="1" applyAlignment="1">
      <alignment vertical="top"/>
    </xf>
    <xf numFmtId="165" fontId="15" fillId="0" borderId="0" xfId="2" applyNumberFormat="1" applyFont="1" applyFill="1" applyBorder="1" applyAlignment="1">
      <alignment vertical="top"/>
    </xf>
    <xf numFmtId="9" fontId="8" fillId="0" borderId="0" xfId="2" applyFont="1" applyFill="1" applyBorder="1" applyAlignment="1">
      <alignment vertical="top"/>
    </xf>
    <xf numFmtId="0" fontId="15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165" fontId="15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center" vertical="top"/>
    </xf>
    <xf numFmtId="165" fontId="8" fillId="0" borderId="0" xfId="1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left" vertical="top"/>
    </xf>
    <xf numFmtId="165" fontId="15" fillId="3" borderId="0" xfId="0" applyNumberFormat="1" applyFont="1" applyFill="1" applyBorder="1" applyAlignment="1">
      <alignment horizontal="center" vertical="top" wrapText="1"/>
    </xf>
    <xf numFmtId="165" fontId="15" fillId="3" borderId="0" xfId="2" applyNumberFormat="1" applyFont="1" applyFill="1" applyBorder="1" applyAlignment="1">
      <alignment horizontal="center" vertical="top" wrapText="1"/>
    </xf>
    <xf numFmtId="165" fontId="8" fillId="3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165" fontId="8" fillId="0" borderId="0" xfId="0" applyNumberFormat="1" applyFont="1" applyBorder="1" applyAlignment="1">
      <alignment vertical="top"/>
    </xf>
    <xf numFmtId="3" fontId="8" fillId="0" borderId="0" xfId="0" applyNumberFormat="1" applyFont="1" applyBorder="1" applyAlignment="1">
      <alignment vertical="top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/>
    </xf>
    <xf numFmtId="10" fontId="8" fillId="0" borderId="0" xfId="2" applyNumberFormat="1" applyFont="1" applyFill="1" applyBorder="1" applyAlignment="1">
      <alignment vertical="top"/>
    </xf>
    <xf numFmtId="0" fontId="8" fillId="0" borderId="0" xfId="0" quotePrefix="1" applyFont="1" applyBorder="1" applyAlignment="1">
      <alignment horizontal="center" vertical="top"/>
    </xf>
    <xf numFmtId="0" fontId="15" fillId="0" borderId="0" xfId="0" quotePrefix="1" applyFont="1" applyBorder="1" applyAlignment="1">
      <alignment horizontal="left" vertical="top"/>
    </xf>
    <xf numFmtId="0" fontId="8" fillId="0" borderId="0" xfId="0" quotePrefix="1" applyFont="1" applyBorder="1" applyAlignment="1">
      <alignment vertical="top"/>
    </xf>
    <xf numFmtId="0" fontId="8" fillId="0" borderId="0" xfId="0" quotePrefix="1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8" fillId="0" borderId="0" xfId="0" applyFont="1" applyAlignment="1">
      <alignment horizontal="center" vertical="top"/>
    </xf>
    <xf numFmtId="165" fontId="15" fillId="3" borderId="0" xfId="0" applyNumberFormat="1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5" fillId="0" borderId="0" xfId="0" quotePrefix="1" applyFont="1" applyFill="1" applyBorder="1" applyAlignment="1">
      <alignment horizontal="center" vertical="top"/>
    </xf>
    <xf numFmtId="0" fontId="8" fillId="0" borderId="0" xfId="0" quotePrefix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165" fontId="8" fillId="0" borderId="0" xfId="0" applyNumberFormat="1" applyFont="1" applyAlignment="1">
      <alignment vertical="center"/>
    </xf>
    <xf numFmtId="0" fontId="15" fillId="3" borderId="0" xfId="0" quotePrefix="1" applyFont="1" applyFill="1" applyBorder="1" applyAlignment="1">
      <alignment horizontal="center" vertical="top"/>
    </xf>
    <xf numFmtId="165" fontId="15" fillId="3" borderId="1" xfId="0" applyNumberFormat="1" applyFont="1" applyFill="1" applyBorder="1" applyAlignment="1">
      <alignment horizontal="center" vertical="top"/>
    </xf>
    <xf numFmtId="0" fontId="8" fillId="0" borderId="1" xfId="0" quotePrefix="1" applyFont="1" applyBorder="1" applyAlignment="1">
      <alignment horizontal="center" vertical="top"/>
    </xf>
    <xf numFmtId="165" fontId="8" fillId="0" borderId="1" xfId="0" applyNumberFormat="1" applyFont="1" applyBorder="1" applyAlignment="1">
      <alignment vertical="top"/>
    </xf>
    <xf numFmtId="165" fontId="8" fillId="0" borderId="1" xfId="2" applyNumberFormat="1" applyFont="1" applyBorder="1" applyAlignment="1">
      <alignment vertical="top"/>
    </xf>
    <xf numFmtId="10" fontId="8" fillId="0" borderId="1" xfId="2" applyNumberFormat="1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165" fontId="8" fillId="0" borderId="1" xfId="0" applyNumberFormat="1" applyFont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15" fillId="3" borderId="2" xfId="0" applyNumberFormat="1" applyFont="1" applyFill="1" applyBorder="1" applyAlignment="1">
      <alignment horizontal="center" vertical="top" wrapText="1"/>
    </xf>
    <xf numFmtId="0" fontId="8" fillId="0" borderId="2" xfId="0" quotePrefix="1" applyFont="1" applyFill="1" applyBorder="1" applyAlignment="1">
      <alignment horizontal="center" vertical="top"/>
    </xf>
    <xf numFmtId="165" fontId="8" fillId="0" borderId="2" xfId="0" applyNumberFormat="1" applyFont="1" applyFill="1" applyBorder="1" applyAlignment="1">
      <alignment vertical="top"/>
    </xf>
    <xf numFmtId="10" fontId="8" fillId="0" borderId="2" xfId="2" applyNumberFormat="1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165" fontId="8" fillId="0" borderId="2" xfId="2" applyNumberFormat="1" applyFont="1" applyFill="1" applyBorder="1" applyAlignment="1">
      <alignment vertical="top"/>
    </xf>
    <xf numFmtId="165" fontId="8" fillId="0" borderId="2" xfId="0" applyNumberFormat="1" applyFont="1" applyFill="1" applyBorder="1" applyAlignment="1">
      <alignment vertical="center"/>
    </xf>
    <xf numFmtId="165" fontId="15" fillId="3" borderId="2" xfId="2" applyNumberFormat="1" applyFont="1" applyFill="1" applyBorder="1" applyAlignment="1">
      <alignment horizontal="center" vertical="top" wrapText="1"/>
    </xf>
    <xf numFmtId="0" fontId="8" fillId="0" borderId="1" xfId="0" quotePrefix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/>
    </xf>
    <xf numFmtId="165" fontId="8" fillId="0" borderId="1" xfId="2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vertical="center"/>
    </xf>
    <xf numFmtId="165" fontId="8" fillId="0" borderId="2" xfId="0" applyNumberFormat="1" applyFont="1" applyFill="1" applyBorder="1"/>
    <xf numFmtId="9" fontId="8" fillId="0" borderId="1" xfId="2" applyFont="1" applyFill="1" applyBorder="1" applyAlignment="1">
      <alignment vertical="top"/>
    </xf>
    <xf numFmtId="165" fontId="15" fillId="3" borderId="6" xfId="0" applyNumberFormat="1" applyFont="1" applyFill="1" applyBorder="1" applyAlignment="1">
      <alignment horizontal="center" vertical="top"/>
    </xf>
    <xf numFmtId="0" fontId="8" fillId="0" borderId="6" xfId="0" quotePrefix="1" applyFont="1" applyBorder="1" applyAlignment="1">
      <alignment horizontal="center" vertical="top"/>
    </xf>
    <xf numFmtId="165" fontId="8" fillId="0" borderId="6" xfId="0" applyNumberFormat="1" applyFont="1" applyBorder="1" applyAlignment="1">
      <alignment vertical="top"/>
    </xf>
    <xf numFmtId="165" fontId="8" fillId="0" borderId="6" xfId="2" applyNumberFormat="1" applyFont="1" applyBorder="1" applyAlignment="1">
      <alignment vertical="top"/>
    </xf>
    <xf numFmtId="9" fontId="8" fillId="0" borderId="6" xfId="2" applyFont="1" applyFill="1" applyBorder="1" applyAlignment="1">
      <alignment vertical="top"/>
    </xf>
    <xf numFmtId="0" fontId="8" fillId="0" borderId="6" xfId="0" applyFont="1" applyBorder="1" applyAlignment="1">
      <alignment vertical="top"/>
    </xf>
    <xf numFmtId="0" fontId="15" fillId="3" borderId="6" xfId="0" quotePrefix="1" applyFont="1" applyFill="1" applyBorder="1" applyAlignment="1">
      <alignment horizontal="center" vertical="top"/>
    </xf>
    <xf numFmtId="9" fontId="8" fillId="0" borderId="2" xfId="2" applyFont="1" applyFill="1" applyBorder="1" applyAlignment="1">
      <alignment vertical="top"/>
    </xf>
    <xf numFmtId="165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top"/>
    </xf>
    <xf numFmtId="0" fontId="8" fillId="0" borderId="3" xfId="0" quotePrefix="1" applyFont="1" applyBorder="1" applyAlignment="1">
      <alignment horizontal="left" vertical="top"/>
    </xf>
    <xf numFmtId="165" fontId="8" fillId="0" borderId="3" xfId="0" applyNumberFormat="1" applyFont="1" applyBorder="1" applyAlignment="1">
      <alignment vertical="top"/>
    </xf>
    <xf numFmtId="165" fontId="8" fillId="0" borderId="7" xfId="0" applyNumberFormat="1" applyFont="1" applyBorder="1" applyAlignment="1">
      <alignment vertical="top"/>
    </xf>
    <xf numFmtId="165" fontId="8" fillId="0" borderId="8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top"/>
    </xf>
    <xf numFmtId="165" fontId="8" fillId="0" borderId="3" xfId="0" applyNumberFormat="1" applyFont="1" applyFill="1" applyBorder="1" applyAlignment="1">
      <alignment vertical="center"/>
    </xf>
    <xf numFmtId="165" fontId="8" fillId="0" borderId="8" xfId="0" applyNumberFormat="1" applyFont="1" applyFill="1" applyBorder="1"/>
    <xf numFmtId="0" fontId="8" fillId="3" borderId="3" xfId="0" applyFont="1" applyFill="1" applyBorder="1" applyAlignment="1">
      <alignment vertical="top"/>
    </xf>
    <xf numFmtId="165" fontId="8" fillId="3" borderId="3" xfId="0" applyNumberFormat="1" applyFont="1" applyFill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8" fillId="3" borderId="2" xfId="0" applyNumberFormat="1" applyFont="1" applyFill="1" applyBorder="1" applyAlignment="1">
      <alignment vertical="top"/>
    </xf>
    <xf numFmtId="165" fontId="8" fillId="3" borderId="8" xfId="0" applyNumberFormat="1" applyFont="1" applyFill="1" applyBorder="1" applyAlignment="1">
      <alignment vertical="top"/>
    </xf>
    <xf numFmtId="0" fontId="15" fillId="3" borderId="1" xfId="0" applyFont="1" applyFill="1" applyBorder="1" applyAlignment="1">
      <alignment horizontal="center" vertical="top"/>
    </xf>
    <xf numFmtId="165" fontId="15" fillId="0" borderId="1" xfId="0" applyNumberFormat="1" applyFont="1" applyFill="1" applyBorder="1" applyAlignment="1">
      <alignment vertical="top"/>
    </xf>
    <xf numFmtId="165" fontId="8" fillId="0" borderId="1" xfId="1" applyNumberFormat="1" applyFont="1" applyFill="1" applyBorder="1" applyAlignment="1">
      <alignment vertical="top"/>
    </xf>
    <xf numFmtId="0" fontId="15" fillId="3" borderId="2" xfId="0" applyFont="1" applyFill="1" applyBorder="1" applyAlignment="1">
      <alignment vertical="top"/>
    </xf>
    <xf numFmtId="165" fontId="15" fillId="3" borderId="2" xfId="0" applyNumberFormat="1" applyFont="1" applyFill="1" applyBorder="1" applyAlignment="1">
      <alignment horizontal="center" vertical="top"/>
    </xf>
    <xf numFmtId="165" fontId="15" fillId="0" borderId="2" xfId="0" applyNumberFormat="1" applyFont="1" applyFill="1" applyBorder="1" applyAlignment="1">
      <alignment vertical="top"/>
    </xf>
    <xf numFmtId="165" fontId="8" fillId="0" borderId="2" xfId="1" applyNumberFormat="1" applyFont="1" applyFill="1" applyBorder="1" applyAlignment="1">
      <alignment vertical="top"/>
    </xf>
    <xf numFmtId="165" fontId="15" fillId="3" borderId="2" xfId="2" applyNumberFormat="1" applyFont="1" applyFill="1" applyBorder="1" applyAlignment="1">
      <alignment horizontal="center" vertical="top"/>
    </xf>
    <xf numFmtId="165" fontId="15" fillId="0" borderId="2" xfId="2" applyNumberFormat="1" applyFont="1" applyFill="1" applyBorder="1" applyAlignment="1">
      <alignment vertical="top"/>
    </xf>
    <xf numFmtId="165" fontId="8" fillId="0" borderId="2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top"/>
    </xf>
    <xf numFmtId="164" fontId="15" fillId="3" borderId="2" xfId="1" applyNumberFormat="1" applyFont="1" applyFill="1" applyBorder="1" applyAlignment="1">
      <alignment horizontal="center" vertical="top"/>
    </xf>
    <xf numFmtId="165" fontId="8" fillId="0" borderId="2" xfId="2" applyNumberFormat="1" applyFont="1" applyFill="1" applyBorder="1" applyAlignment="1">
      <alignment horizontal="center" vertical="top"/>
    </xf>
    <xf numFmtId="165" fontId="15" fillId="2" borderId="2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vertical="top"/>
    </xf>
    <xf numFmtId="165" fontId="21" fillId="0" borderId="0" xfId="0" applyNumberFormat="1" applyFont="1" applyFill="1" applyBorder="1" applyAlignment="1">
      <alignment vertical="top"/>
    </xf>
    <xf numFmtId="165" fontId="21" fillId="0" borderId="2" xfId="0" applyNumberFormat="1" applyFont="1" applyFill="1" applyBorder="1" applyAlignment="1">
      <alignment vertical="top"/>
    </xf>
    <xf numFmtId="165" fontId="8" fillId="0" borderId="1" xfId="0" quotePrefix="1" applyNumberFormat="1" applyFont="1" applyFill="1" applyBorder="1" applyAlignment="1">
      <alignment horizontal="center" vertical="top"/>
    </xf>
    <xf numFmtId="165" fontId="8" fillId="0" borderId="0" xfId="0" quotePrefix="1" applyNumberFormat="1" applyFont="1" applyFill="1" applyBorder="1" applyAlignment="1">
      <alignment horizontal="center" vertical="top"/>
    </xf>
    <xf numFmtId="165" fontId="8" fillId="0" borderId="2" xfId="0" quotePrefix="1" applyNumberFormat="1" applyFont="1" applyFill="1" applyBorder="1" applyAlignment="1">
      <alignment horizontal="center" vertical="top"/>
    </xf>
    <xf numFmtId="0" fontId="8" fillId="0" borderId="0" xfId="0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3" xfId="0" applyFont="1" applyFill="1" applyBorder="1" applyAlignment="1">
      <alignment vertical="top"/>
    </xf>
    <xf numFmtId="165" fontId="8" fillId="0" borderId="3" xfId="0" applyNumberFormat="1" applyFont="1" applyFill="1" applyBorder="1" applyAlignment="1">
      <alignment vertical="top"/>
    </xf>
    <xf numFmtId="165" fontId="8" fillId="0" borderId="8" xfId="0" applyNumberFormat="1" applyFont="1" applyFill="1" applyBorder="1" applyAlignment="1">
      <alignment vertical="top"/>
    </xf>
    <xf numFmtId="0" fontId="15" fillId="2" borderId="10" xfId="0" applyFont="1" applyFill="1" applyBorder="1" applyAlignment="1">
      <alignment horizontal="center" vertical="top"/>
    </xf>
    <xf numFmtId="165" fontId="15" fillId="2" borderId="9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vertical="top"/>
    </xf>
    <xf numFmtId="0" fontId="35" fillId="0" borderId="1" xfId="0" applyFont="1" applyFill="1" applyBorder="1" applyAlignment="1">
      <alignment horizontal="left" vertical="top"/>
    </xf>
    <xf numFmtId="3" fontId="8" fillId="0" borderId="1" xfId="0" applyNumberFormat="1" applyFont="1" applyBorder="1" applyAlignment="1">
      <alignment vertical="top"/>
    </xf>
    <xf numFmtId="0" fontId="15" fillId="0" borderId="0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vertical="top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vertical="top"/>
    </xf>
    <xf numFmtId="0" fontId="15" fillId="0" borderId="1" xfId="0" applyFont="1" applyFill="1" applyBorder="1" applyAlignment="1">
      <alignment horizontal="left" vertical="top"/>
    </xf>
    <xf numFmtId="0" fontId="35" fillId="0" borderId="7" xfId="0" applyFont="1" applyBorder="1" applyAlignment="1">
      <alignment vertical="top"/>
    </xf>
    <xf numFmtId="165" fontId="8" fillId="0" borderId="8" xfId="2" applyNumberFormat="1" applyFont="1" applyFill="1" applyBorder="1" applyAlignment="1">
      <alignment vertical="top"/>
    </xf>
    <xf numFmtId="0" fontId="8" fillId="0" borderId="7" xfId="0" applyFont="1" applyFill="1" applyBorder="1" applyAlignment="1">
      <alignment vertical="top"/>
    </xf>
    <xf numFmtId="0" fontId="8" fillId="0" borderId="8" xfId="0" applyFont="1" applyFill="1" applyBorder="1" applyAlignment="1">
      <alignment vertical="top"/>
    </xf>
    <xf numFmtId="165" fontId="15" fillId="2" borderId="0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15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30" fillId="2" borderId="5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left" vertical="top" wrapText="1"/>
    </xf>
    <xf numFmtId="165" fontId="15" fillId="3" borderId="1" xfId="0" applyNumberFormat="1" applyFont="1" applyFill="1" applyBorder="1" applyAlignment="1">
      <alignment horizontal="center" vertical="top"/>
    </xf>
    <xf numFmtId="165" fontId="15" fillId="3" borderId="2" xfId="0" applyNumberFormat="1" applyFont="1" applyFill="1" applyBorder="1" applyAlignment="1">
      <alignment horizontal="center" vertical="top"/>
    </xf>
    <xf numFmtId="164" fontId="15" fillId="3" borderId="1" xfId="1" applyNumberFormat="1" applyFont="1" applyFill="1" applyBorder="1" applyAlignment="1">
      <alignment horizontal="center" vertical="top"/>
    </xf>
    <xf numFmtId="164" fontId="15" fillId="3" borderId="0" xfId="1" applyNumberFormat="1" applyFont="1" applyFill="1" applyBorder="1" applyAlignment="1">
      <alignment horizontal="center" vertical="top"/>
    </xf>
    <xf numFmtId="164" fontId="15" fillId="3" borderId="2" xfId="1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/>
    </xf>
    <xf numFmtId="0" fontId="15" fillId="3" borderId="0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34" fillId="13" borderId="10" xfId="0" applyFont="1" applyFill="1" applyBorder="1" applyAlignment="1">
      <alignment horizontal="center" vertical="top"/>
    </xf>
    <xf numFmtId="0" fontId="34" fillId="13" borderId="4" xfId="0" applyFont="1" applyFill="1" applyBorder="1" applyAlignment="1">
      <alignment horizontal="center" vertical="top"/>
    </xf>
    <xf numFmtId="164" fontId="15" fillId="14" borderId="5" xfId="1" applyNumberFormat="1" applyFont="1" applyFill="1" applyBorder="1" applyAlignment="1">
      <alignment horizontal="center" vertical="top"/>
    </xf>
    <xf numFmtId="164" fontId="15" fillId="14" borderId="10" xfId="1" applyNumberFormat="1" applyFont="1" applyFill="1" applyBorder="1" applyAlignment="1">
      <alignment horizontal="center" vertical="top"/>
    </xf>
    <xf numFmtId="164" fontId="15" fillId="14" borderId="4" xfId="1" applyNumberFormat="1" applyFont="1" applyFill="1" applyBorder="1" applyAlignment="1">
      <alignment horizontal="center" vertical="top"/>
    </xf>
    <xf numFmtId="164" fontId="15" fillId="15" borderId="5" xfId="1" applyNumberFormat="1" applyFont="1" applyFill="1" applyBorder="1" applyAlignment="1">
      <alignment horizontal="center" vertical="top"/>
    </xf>
    <xf numFmtId="164" fontId="15" fillId="15" borderId="10" xfId="1" applyNumberFormat="1" applyFont="1" applyFill="1" applyBorder="1" applyAlignment="1">
      <alignment horizontal="center" vertical="top"/>
    </xf>
    <xf numFmtId="164" fontId="15" fillId="15" borderId="4" xfId="1" applyNumberFormat="1" applyFont="1" applyFill="1" applyBorder="1" applyAlignment="1">
      <alignment horizontal="center" vertical="top"/>
    </xf>
    <xf numFmtId="0" fontId="30" fillId="3" borderId="5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/>
    <xf numFmtId="0" fontId="8" fillId="0" borderId="3" xfId="0" applyFont="1" applyBorder="1"/>
    <xf numFmtId="0" fontId="8" fillId="0" borderId="0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15" fillId="0" borderId="0" xfId="0" quotePrefix="1" applyFont="1" applyBorder="1" applyAlignment="1">
      <alignment horizontal="center" vertical="top"/>
    </xf>
    <xf numFmtId="0" fontId="15" fillId="0" borderId="0" xfId="0" quotePrefix="1" applyFont="1" applyFill="1" applyBorder="1" applyAlignment="1">
      <alignment horizontal="center" vertical="top"/>
    </xf>
    <xf numFmtId="0" fontId="8" fillId="0" borderId="0" xfId="0" quotePrefix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5" fillId="14" borderId="5" xfId="0" applyFont="1" applyFill="1" applyBorder="1" applyAlignment="1">
      <alignment horizontal="center" vertical="top" wrapText="1"/>
    </xf>
    <xf numFmtId="0" fontId="15" fillId="14" borderId="10" xfId="0" applyFont="1" applyFill="1" applyBorder="1" applyAlignment="1">
      <alignment horizontal="center" vertical="top" wrapText="1"/>
    </xf>
    <xf numFmtId="0" fontId="15" fillId="14" borderId="4" xfId="0" applyFont="1" applyFill="1" applyBorder="1" applyAlignment="1">
      <alignment horizontal="center" vertical="top" wrapText="1"/>
    </xf>
    <xf numFmtId="0" fontId="15" fillId="3" borderId="1" xfId="0" quotePrefix="1" applyFont="1" applyFill="1" applyBorder="1" applyAlignment="1">
      <alignment horizontal="center" vertical="top"/>
    </xf>
    <xf numFmtId="0" fontId="15" fillId="3" borderId="2" xfId="0" quotePrefix="1" applyFont="1" applyFill="1" applyBorder="1" applyAlignment="1">
      <alignment horizontal="center" vertical="top"/>
    </xf>
    <xf numFmtId="0" fontId="15" fillId="3" borderId="0" xfId="0" quotePrefix="1" applyFont="1" applyFill="1" applyBorder="1" applyAlignment="1">
      <alignment horizontal="center" vertical="top"/>
    </xf>
    <xf numFmtId="0" fontId="15" fillId="15" borderId="5" xfId="0" applyFont="1" applyFill="1" applyBorder="1" applyAlignment="1">
      <alignment horizontal="center" vertical="top"/>
    </xf>
    <xf numFmtId="0" fontId="15" fillId="15" borderId="10" xfId="0" applyFont="1" applyFill="1" applyBorder="1" applyAlignment="1">
      <alignment horizontal="center" vertical="top"/>
    </xf>
    <xf numFmtId="0" fontId="15" fillId="15" borderId="4" xfId="0" applyFont="1" applyFill="1" applyBorder="1" applyAlignment="1">
      <alignment horizontal="center" vertical="top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34" fillId="13" borderId="1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7" fillId="0" borderId="0" xfId="0" quotePrefix="1" applyFont="1" applyAlignment="1">
      <alignment horizontal="center"/>
    </xf>
    <xf numFmtId="0" fontId="10" fillId="0" borderId="0" xfId="0" quotePrefix="1" applyFont="1" applyAlignment="1">
      <alignment horizontal="left" vertical="top"/>
    </xf>
    <xf numFmtId="0" fontId="11" fillId="0" borderId="0" xfId="0" quotePrefix="1" applyFont="1" applyAlignment="1">
      <alignment horizontal="left" vertical="top"/>
    </xf>
    <xf numFmtId="0" fontId="0" fillId="0" borderId="0" xfId="0" applyAlignment="1"/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1" fillId="4" borderId="0" xfId="0" quotePrefix="1" applyFont="1" applyFill="1" applyAlignment="1">
      <alignment horizontal="left" vertical="top"/>
    </xf>
    <xf numFmtId="0" fontId="0" fillId="4" borderId="0" xfId="0" applyFill="1" applyAlignment="1"/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quotePrefix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 vertical="center"/>
    </xf>
    <xf numFmtId="0" fontId="23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 vertical="top"/>
    </xf>
    <xf numFmtId="0" fontId="11" fillId="0" borderId="0" xfId="0" quotePrefix="1" applyFont="1" applyAlignment="1">
      <alignment horizontal="center" vertical="top"/>
    </xf>
    <xf numFmtId="0" fontId="23" fillId="0" borderId="0" xfId="0" quotePrefix="1" applyFont="1" applyAlignment="1">
      <alignment horizontal="center" vertical="top"/>
    </xf>
    <xf numFmtId="0" fontId="23" fillId="0" borderId="0" xfId="0" quotePrefix="1" applyFont="1" applyAlignment="1">
      <alignment horizontal="left" vertical="top"/>
    </xf>
    <xf numFmtId="0" fontId="23" fillId="8" borderId="0" xfId="0" quotePrefix="1" applyFont="1" applyFill="1" applyAlignment="1">
      <alignment horizontal="left" vertical="top"/>
    </xf>
    <xf numFmtId="0" fontId="23" fillId="9" borderId="0" xfId="0" quotePrefix="1" applyFont="1" applyFill="1" applyAlignment="1">
      <alignment horizontal="center" vertical="top"/>
    </xf>
    <xf numFmtId="0" fontId="11" fillId="9" borderId="0" xfId="0" quotePrefix="1" applyFont="1" applyFill="1" applyAlignment="1">
      <alignment horizontal="center"/>
    </xf>
    <xf numFmtId="0" fontId="2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29" fillId="0" borderId="0" xfId="0" quotePrefix="1" applyFont="1" applyAlignment="1">
      <alignment horizontal="center"/>
    </xf>
    <xf numFmtId="0" fontId="28" fillId="0" borderId="0" xfId="0" quotePrefix="1" applyFont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4" fillId="4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5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99</xdr:row>
      <xdr:rowOff>0</xdr:rowOff>
    </xdr:from>
    <xdr:to>
      <xdr:col>17</xdr:col>
      <xdr:colOff>0</xdr:colOff>
      <xdr:row>99</xdr:row>
      <xdr:rowOff>5308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84B1F0A-68F3-472B-A649-8A032ACCA0CD}"/>
                </a:ext>
              </a:extLst>
            </xdr14:cNvPr>
            <xdr14:cNvContentPartPr/>
          </xdr14:nvContentPartPr>
          <xdr14:nvPr macro=""/>
          <xdr14:xfrm>
            <a:off x="14433893" y="61948715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CB92C6D1-0BBB-49F0-9298-88A8C72C3C7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4380253" y="61841075"/>
              <a:ext cx="108000" cy="21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4-29T19:48:43.68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1,'0'0</inkml:trace>
</inkml:ink>
</file>

<file path=xl/persons/person.xml><?xml version="1.0" encoding="utf-8"?>
<personList xmlns="http://schemas.microsoft.com/office/spreadsheetml/2018/threadedcomments" xmlns:x="http://schemas.openxmlformats.org/spreadsheetml/2006/main">
  <person displayName="Hee Sun Kim" id="{9A9FCA2C-87C3-4B08-A0C4-2DBE56E2F5ED}" userId="hskim@studentclearinghouse.org" providerId="PeoplePicker"/>
  <person displayName="Faye Huie" id="{30C127E6-B3F4-4F30-8164-F1C24D30AC76}" userId="S::fhuie@studentclearinghouse.org::3c04577a-0d41-4037-852c-8d0bbf0b6758" providerId="AD"/>
  <person displayName="Aaron Pevitz" id="{B1667B94-4A20-427E-9798-D82CF94239C6}" userId="S::pevitz@studentclearinghouse.org::1a3e985e-61be-49db-a761-06a32febfab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2" dT="2021-04-13T18:15:39.00" personId="{30C127E6-B3F4-4F30-8164-F1C24D30AC76}" id="{803F13D7-6055-4BDE-A5AE-973F8B5676F0}">
    <text>Wouldnt expect to see much here--but good to check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26" dT="2022-04-22T18:03:58.14" personId="{B1667B94-4A20-427E-9798-D82CF94239C6}" id="{65D585CA-4431-402E-BCDE-F88A214D4040}">
    <text>@Hee Sun Kim Calculations are for the wrong Pub2yr and not PrivFP2yr</text>
    <mentions>
      <mention mentionpersonId="{9A9FCA2C-87C3-4B08-A0C4-2DBE56E2F5ED}" mentionId="{944D64B2-2107-400E-8FFE-513EFDA39FC0}" startIndex="0" length="1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BD88-7E8F-43C9-B646-FC7B6563CD23}">
  <sheetPr codeName="Sheet1"/>
  <dimension ref="A1:J181"/>
  <sheetViews>
    <sheetView tabSelected="1" zoomScale="90" zoomScaleNormal="90" workbookViewId="0">
      <pane xSplit="2" ySplit="2" topLeftCell="C3" activePane="bottomRight" state="frozen"/>
      <selection activeCell="E29" sqref="E29"/>
      <selection pane="topRight" activeCell="E29" sqref="E29"/>
      <selection pane="bottomLeft" activeCell="E29" sqref="E29"/>
      <selection pane="bottomRight" activeCell="I1" sqref="I1"/>
    </sheetView>
  </sheetViews>
  <sheetFormatPr defaultColWidth="8.88671875" defaultRowHeight="14.4" x14ac:dyDescent="0.3"/>
  <cols>
    <col min="1" max="1" width="19.109375" style="134" customWidth="1"/>
    <col min="2" max="2" width="31.5546875" style="134" bestFit="1" customWidth="1"/>
    <col min="3" max="7" width="22.109375" style="135" customWidth="1"/>
    <col min="8" max="8" width="27.77734375" style="135" customWidth="1"/>
    <col min="9" max="16384" width="8.88671875" style="136"/>
  </cols>
  <sheetData>
    <row r="1" spans="1:8" ht="17.399999999999999" customHeight="1" x14ac:dyDescent="0.3">
      <c r="A1" s="352" t="s">
        <v>320</v>
      </c>
      <c r="B1" s="353"/>
      <c r="C1" s="328" t="s">
        <v>82</v>
      </c>
      <c r="D1" s="360" t="s">
        <v>83</v>
      </c>
      <c r="E1" s="361"/>
      <c r="F1" s="360" t="s">
        <v>261</v>
      </c>
      <c r="G1" s="361"/>
      <c r="H1" s="329" t="s">
        <v>318</v>
      </c>
    </row>
    <row r="2" spans="1:8" s="349" customFormat="1" ht="28.8" x14ac:dyDescent="0.3">
      <c r="A2" s="354"/>
      <c r="B2" s="355"/>
      <c r="C2" s="346" t="s">
        <v>1</v>
      </c>
      <c r="D2" s="347" t="s">
        <v>1</v>
      </c>
      <c r="E2" s="315" t="s">
        <v>317</v>
      </c>
      <c r="F2" s="347" t="s">
        <v>3</v>
      </c>
      <c r="G2" s="315" t="s">
        <v>317</v>
      </c>
      <c r="H2" s="348" t="s">
        <v>319</v>
      </c>
    </row>
    <row r="3" spans="1:8" ht="25.8" customHeight="1" x14ac:dyDescent="0.3">
      <c r="A3" s="356" t="s">
        <v>321</v>
      </c>
      <c r="B3" s="357"/>
      <c r="C3" s="357"/>
      <c r="D3" s="357"/>
      <c r="E3" s="357"/>
      <c r="F3" s="357"/>
      <c r="G3" s="357"/>
      <c r="H3" s="358"/>
    </row>
    <row r="4" spans="1:8" s="138" customFormat="1" ht="15" customHeight="1" x14ac:dyDescent="0.3">
      <c r="A4" s="276"/>
      <c r="B4" s="253" t="s">
        <v>4</v>
      </c>
      <c r="C4" s="224">
        <v>4.8116847505470364E-2</v>
      </c>
      <c r="D4" s="274">
        <v>4.8702830485021643E-2</v>
      </c>
      <c r="E4" s="267">
        <v>-4.7428944872544038E-2</v>
      </c>
      <c r="F4" s="274">
        <v>5.512711262057602E-2</v>
      </c>
      <c r="G4" s="267">
        <v>9.3863050453587324E-2</v>
      </c>
      <c r="H4" s="267">
        <v>4.1982280135511273E-2</v>
      </c>
    </row>
    <row r="5" spans="1:8" ht="15" customHeight="1" x14ac:dyDescent="0.3">
      <c r="A5" s="276"/>
      <c r="B5" s="253" t="s">
        <v>5</v>
      </c>
      <c r="C5" s="224">
        <v>0.87717554235655504</v>
      </c>
      <c r="D5" s="274">
        <v>0.87336750308375655</v>
      </c>
      <c r="E5" s="267">
        <v>-6.2975688847929659E-2</v>
      </c>
      <c r="F5" s="274">
        <v>0.87179801053175376</v>
      </c>
      <c r="G5" s="267">
        <v>-3.5347811871645492E-2</v>
      </c>
      <c r="H5" s="267">
        <v>-9.6097447917691245E-2</v>
      </c>
    </row>
    <row r="6" spans="1:8" ht="15" customHeight="1" x14ac:dyDescent="0.3">
      <c r="A6" s="276"/>
      <c r="B6" s="253" t="s">
        <v>6</v>
      </c>
      <c r="C6" s="224">
        <v>7.4707610137974612E-2</v>
      </c>
      <c r="D6" s="274">
        <v>7.7929666431221831E-2</v>
      </c>
      <c r="E6" s="267">
        <v>-1.8301068940005934E-2</v>
      </c>
      <c r="F6" s="274">
        <v>7.3074876847670195E-2</v>
      </c>
      <c r="G6" s="267">
        <v>-9.3814344338653655E-2</v>
      </c>
      <c r="H6" s="267">
        <v>-0.11039851049535644</v>
      </c>
    </row>
    <row r="7" spans="1:8" ht="15" customHeight="1" x14ac:dyDescent="0.3">
      <c r="A7" s="276"/>
      <c r="B7" s="253" t="s">
        <v>7</v>
      </c>
      <c r="C7" s="224">
        <v>1</v>
      </c>
      <c r="D7" s="274">
        <v>1</v>
      </c>
      <c r="E7" s="267">
        <v>-5.8890094451716071E-2</v>
      </c>
      <c r="F7" s="274">
        <v>1</v>
      </c>
      <c r="G7" s="267">
        <v>-3.3611154519540352E-2</v>
      </c>
      <c r="H7" s="267">
        <v>-9.0521884906969469E-2</v>
      </c>
    </row>
    <row r="8" spans="1:8" ht="15" customHeight="1" x14ac:dyDescent="0.3">
      <c r="A8" s="335" t="s">
        <v>375</v>
      </c>
      <c r="B8" s="253"/>
      <c r="C8" s="317"/>
      <c r="D8" s="316"/>
      <c r="E8" s="318"/>
      <c r="F8" s="316"/>
      <c r="G8" s="267"/>
      <c r="H8" s="267"/>
    </row>
    <row r="9" spans="1:8" s="216" customFormat="1" ht="25.2" customHeight="1" x14ac:dyDescent="0.3">
      <c r="A9" s="356" t="s">
        <v>322</v>
      </c>
      <c r="B9" s="357"/>
      <c r="C9" s="357"/>
      <c r="D9" s="357"/>
      <c r="E9" s="357"/>
      <c r="F9" s="357"/>
      <c r="G9" s="357"/>
      <c r="H9" s="358"/>
    </row>
    <row r="10" spans="1:8" ht="15" customHeight="1" x14ac:dyDescent="0.3">
      <c r="A10" s="330"/>
      <c r="B10" s="253" t="s">
        <v>8</v>
      </c>
      <c r="C10" s="224">
        <v>6.922891042526709E-2</v>
      </c>
      <c r="D10" s="274">
        <v>6.6453554902255449E-2</v>
      </c>
      <c r="E10" s="267">
        <v>-9.7174887415528419E-2</v>
      </c>
      <c r="F10" s="224">
        <v>6.4451347800617842E-2</v>
      </c>
      <c r="G10" s="267">
        <v>-6.9057458809187636E-2</v>
      </c>
      <c r="H10" s="267">
        <v>-0.15952169543973074</v>
      </c>
    </row>
    <row r="11" spans="1:8" ht="15" customHeight="1" x14ac:dyDescent="0.3">
      <c r="A11" s="330"/>
      <c r="B11" s="253" t="s">
        <v>9</v>
      </c>
      <c r="C11" s="224">
        <v>0.93077108957473287</v>
      </c>
      <c r="D11" s="274">
        <v>0.93354644509774454</v>
      </c>
      <c r="E11" s="267">
        <v>-5.6664989268275325E-2</v>
      </c>
      <c r="F11" s="224">
        <v>0.93554865219938221</v>
      </c>
      <c r="G11" s="267">
        <v>-3.8078705171430992E-2</v>
      </c>
      <c r="H11" s="267">
        <v>-9.2585965019817362E-2</v>
      </c>
    </row>
    <row r="12" spans="1:8" ht="15" customHeight="1" x14ac:dyDescent="0.3">
      <c r="A12" s="330"/>
      <c r="B12" s="253" t="s">
        <v>10</v>
      </c>
      <c r="C12" s="224">
        <v>1</v>
      </c>
      <c r="D12" s="274">
        <v>1</v>
      </c>
      <c r="E12" s="267">
        <v>-5.9469445378448199E-2</v>
      </c>
      <c r="F12" s="224">
        <v>1</v>
      </c>
      <c r="G12" s="267">
        <v>-4.0137353477101102E-2</v>
      </c>
      <c r="H12" s="267">
        <v>-9.7219852705307364E-2</v>
      </c>
    </row>
    <row r="13" spans="1:8" ht="15" customHeight="1" x14ac:dyDescent="0.3">
      <c r="A13" s="330"/>
      <c r="B13" s="253"/>
      <c r="C13" s="317"/>
      <c r="D13" s="316"/>
      <c r="E13" s="318"/>
      <c r="F13" s="317"/>
      <c r="G13" s="267"/>
      <c r="H13" s="267"/>
    </row>
    <row r="14" spans="1:8" ht="15" customHeight="1" x14ac:dyDescent="0.3">
      <c r="A14" s="350" t="s">
        <v>5</v>
      </c>
      <c r="B14" s="253" t="s">
        <v>11</v>
      </c>
      <c r="C14" s="224">
        <v>4.0205334515377174E-2</v>
      </c>
      <c r="D14" s="274">
        <v>3.7494421139097893E-2</v>
      </c>
      <c r="E14" s="267">
        <v>-0.12615615406777472</v>
      </c>
      <c r="F14" s="224">
        <v>3.6810541822779527E-2</v>
      </c>
      <c r="G14" s="267">
        <v>-5.2942580876208664E-2</v>
      </c>
      <c r="H14" s="267">
        <v>-0.17241970255421879</v>
      </c>
    </row>
    <row r="15" spans="1:8" ht="15" customHeight="1" x14ac:dyDescent="0.3">
      <c r="A15" s="350"/>
      <c r="B15" s="253" t="s">
        <v>9</v>
      </c>
      <c r="C15" s="224">
        <v>0.95979466548462278</v>
      </c>
      <c r="D15" s="274">
        <v>0.96250557886090216</v>
      </c>
      <c r="E15" s="267">
        <v>-6.0329089705061505E-2</v>
      </c>
      <c r="F15" s="224">
        <v>0.96318945817722046</v>
      </c>
      <c r="G15" s="267">
        <v>-3.4662407346839536E-2</v>
      </c>
      <c r="H15" s="267">
        <v>-9.2900345569680173E-2</v>
      </c>
    </row>
    <row r="16" spans="1:8" ht="15" customHeight="1" x14ac:dyDescent="0.3">
      <c r="A16" s="350"/>
      <c r="B16" s="253" t="s">
        <v>7</v>
      </c>
      <c r="C16" s="224">
        <v>1</v>
      </c>
      <c r="D16" s="274">
        <v>1</v>
      </c>
      <c r="E16" s="267">
        <v>-6.2975688847929659E-2</v>
      </c>
      <c r="F16" s="224">
        <v>1</v>
      </c>
      <c r="G16" s="267">
        <v>-3.5347811871645492E-2</v>
      </c>
      <c r="H16" s="267">
        <v>-9.6097447917691245E-2</v>
      </c>
    </row>
    <row r="17" spans="1:8" ht="15" customHeight="1" x14ac:dyDescent="0.3">
      <c r="A17" s="350" t="s">
        <v>6</v>
      </c>
      <c r="B17" s="253" t="s">
        <v>11</v>
      </c>
      <c r="C17" s="224">
        <v>0.41000772657084467</v>
      </c>
      <c r="D17" s="274">
        <v>0.39100218322878993</v>
      </c>
      <c r="E17" s="267">
        <v>-6.3806849377745237E-2</v>
      </c>
      <c r="F17" s="224">
        <v>0.3942117346871532</v>
      </c>
      <c r="G17" s="267">
        <v>-8.6375896121667892E-2</v>
      </c>
      <c r="H17" s="267">
        <v>-0.14467137170571009</v>
      </c>
    </row>
    <row r="18" spans="1:8" ht="15" customHeight="1" x14ac:dyDescent="0.3">
      <c r="A18" s="350"/>
      <c r="B18" s="253" t="s">
        <v>9</v>
      </c>
      <c r="C18" s="224">
        <v>0.58999227342915528</v>
      </c>
      <c r="D18" s="274">
        <v>0.60899781677121001</v>
      </c>
      <c r="E18" s="267">
        <v>1.3322602120408183E-2</v>
      </c>
      <c r="F18" s="224">
        <v>0.6057882653128468</v>
      </c>
      <c r="G18" s="267">
        <v>-9.8590140593713779E-2</v>
      </c>
      <c r="H18" s="267">
        <v>-8.6581015689430746E-2</v>
      </c>
    </row>
    <row r="19" spans="1:8" ht="15" customHeight="1" x14ac:dyDescent="0.3">
      <c r="A19" s="350"/>
      <c r="B19" s="253" t="s">
        <v>7</v>
      </c>
      <c r="C19" s="224">
        <v>1</v>
      </c>
      <c r="D19" s="274">
        <v>1</v>
      </c>
      <c r="E19" s="267">
        <v>-1.8301068940005934E-2</v>
      </c>
      <c r="F19" s="224">
        <v>1</v>
      </c>
      <c r="G19" s="267">
        <v>-9.3814344338653655E-2</v>
      </c>
      <c r="H19" s="267">
        <v>-0.11039851049535644</v>
      </c>
    </row>
    <row r="20" spans="1:8" ht="15" customHeight="1" x14ac:dyDescent="0.3">
      <c r="A20" s="359" t="s">
        <v>323</v>
      </c>
      <c r="B20" s="253" t="s">
        <v>5</v>
      </c>
      <c r="C20" s="224">
        <v>4.0205334515377174E-2</v>
      </c>
      <c r="D20" s="274">
        <v>3.7494421139097893E-2</v>
      </c>
      <c r="E20" s="318"/>
      <c r="F20" s="62">
        <v>3.6810541822779527E-2</v>
      </c>
      <c r="G20" s="269"/>
      <c r="H20" s="267"/>
    </row>
    <row r="21" spans="1:8" ht="15" customHeight="1" x14ac:dyDescent="0.3">
      <c r="A21" s="359"/>
      <c r="B21" s="253" t="s">
        <v>6</v>
      </c>
      <c r="C21" s="224">
        <v>0.41000772657084467</v>
      </c>
      <c r="D21" s="274">
        <v>0.39100218322878993</v>
      </c>
      <c r="E21" s="318"/>
      <c r="F21" s="62">
        <v>0.3942117346871532</v>
      </c>
      <c r="G21" s="267"/>
      <c r="H21" s="267"/>
    </row>
    <row r="22" spans="1:8" s="216" customFormat="1" ht="15" customHeight="1" x14ac:dyDescent="0.3">
      <c r="A22" s="359"/>
      <c r="B22" s="253" t="s">
        <v>143</v>
      </c>
      <c r="C22" s="224">
        <v>6.922891042526709E-2</v>
      </c>
      <c r="D22" s="274">
        <v>6.6453554902255449E-2</v>
      </c>
      <c r="E22" s="318"/>
      <c r="F22" s="62">
        <v>6.4451347800617842E-2</v>
      </c>
      <c r="G22" s="267"/>
      <c r="H22" s="267"/>
    </row>
    <row r="23" spans="1:8" s="216" customFormat="1" ht="15" customHeight="1" x14ac:dyDescent="0.3">
      <c r="A23" s="330"/>
      <c r="B23" s="253"/>
      <c r="C23" s="317"/>
      <c r="D23" s="316"/>
      <c r="E23" s="318"/>
      <c r="F23" s="317"/>
      <c r="G23" s="267"/>
      <c r="H23" s="267"/>
    </row>
    <row r="24" spans="1:8" s="138" customFormat="1" ht="15" customHeight="1" x14ac:dyDescent="0.3">
      <c r="A24" s="350" t="s">
        <v>12</v>
      </c>
      <c r="B24" s="253" t="s">
        <v>262</v>
      </c>
      <c r="C24" s="224">
        <v>3.2198255254283076E-2</v>
      </c>
      <c r="D24" s="274">
        <v>3.1649406254586294E-2</v>
      </c>
      <c r="E24" s="267">
        <v>-4.2228762434912304E-2</v>
      </c>
      <c r="F24" s="224">
        <v>3.0633162669985965E-2</v>
      </c>
      <c r="G24" s="267">
        <v>-5.4192157953281424E-2</v>
      </c>
      <c r="H24" s="267">
        <v>-9.4132452624149363E-2</v>
      </c>
    </row>
    <row r="25" spans="1:8" s="138" customFormat="1" ht="15" customHeight="1" x14ac:dyDescent="0.3">
      <c r="A25" s="350"/>
      <c r="B25" s="253" t="s">
        <v>325</v>
      </c>
      <c r="C25" s="224">
        <v>0.96780174474571701</v>
      </c>
      <c r="D25" s="274">
        <v>0.96835059374541366</v>
      </c>
      <c r="E25" s="267">
        <v>-2.5066967826201766E-2</v>
      </c>
      <c r="F25" s="224">
        <v>0.96936683733001405</v>
      </c>
      <c r="G25" s="267">
        <v>-2.1789825976328309E-2</v>
      </c>
      <c r="H25" s="267">
        <v>-4.6310588935842917E-2</v>
      </c>
    </row>
    <row r="26" spans="1:8" s="138" customFormat="1" ht="15" customHeight="1" x14ac:dyDescent="0.3">
      <c r="A26" s="350"/>
      <c r="B26" s="253" t="s">
        <v>263</v>
      </c>
      <c r="C26" s="224">
        <v>0.46818375581755223</v>
      </c>
      <c r="D26" s="274">
        <v>0.45191179920243962</v>
      </c>
      <c r="E26" s="267">
        <v>9.1922769906206351E-3</v>
      </c>
      <c r="F26" s="224">
        <v>0.43825186188996906</v>
      </c>
      <c r="G26" s="267">
        <v>-5.6739955260588532E-2</v>
      </c>
      <c r="H26" s="267">
        <v>-4.8069247655158652E-2</v>
      </c>
    </row>
    <row r="27" spans="1:8" s="138" customFormat="1" ht="15" customHeight="1" x14ac:dyDescent="0.3">
      <c r="A27" s="350"/>
      <c r="B27" s="253" t="s">
        <v>326</v>
      </c>
      <c r="C27" s="224">
        <v>0.53181624418244777</v>
      </c>
      <c r="D27" s="274">
        <v>0.54808820079756038</v>
      </c>
      <c r="E27" s="267">
        <v>7.7520231023464697E-2</v>
      </c>
      <c r="F27" s="224">
        <v>0.56174813811003099</v>
      </c>
      <c r="G27" s="267">
        <v>-3.097836609499353E-3</v>
      </c>
      <c r="H27" s="267">
        <v>7.418224940432401E-2</v>
      </c>
    </row>
    <row r="28" spans="1:8" s="138" customFormat="1" ht="15" customHeight="1" x14ac:dyDescent="0.3">
      <c r="A28" s="350" t="s">
        <v>13</v>
      </c>
      <c r="B28" s="253" t="s">
        <v>262</v>
      </c>
      <c r="C28" s="224">
        <v>2.2435250730763259E-2</v>
      </c>
      <c r="D28" s="274">
        <v>2.2042810270758082E-2</v>
      </c>
      <c r="E28" s="267">
        <v>-5.9211300765155975E-2</v>
      </c>
      <c r="F28" s="224">
        <v>2.0064439805846303E-2</v>
      </c>
      <c r="G28" s="267">
        <v>-9.7222222222222224E-2</v>
      </c>
      <c r="H28" s="267">
        <v>-0.15067686874632136</v>
      </c>
    </row>
    <row r="29" spans="1:8" s="138" customFormat="1" ht="15" customHeight="1" x14ac:dyDescent="0.3">
      <c r="A29" s="350"/>
      <c r="B29" s="253" t="s">
        <v>325</v>
      </c>
      <c r="C29" s="224">
        <v>0.97756474926923675</v>
      </c>
      <c r="D29" s="274">
        <v>0.97795718972924195</v>
      </c>
      <c r="E29" s="267">
        <v>-4.2077513398614944E-2</v>
      </c>
      <c r="F29" s="224">
        <v>0.97993556019415373</v>
      </c>
      <c r="G29" s="267">
        <v>-6.2012233230073618E-3</v>
      </c>
      <c r="H29" s="267">
        <v>-4.8017804664160654E-2</v>
      </c>
    </row>
    <row r="30" spans="1:8" s="138" customFormat="1" ht="15" customHeight="1" x14ac:dyDescent="0.3">
      <c r="A30" s="350"/>
      <c r="B30" s="253" t="s">
        <v>263</v>
      </c>
      <c r="C30" s="224">
        <v>0.47491961041523978</v>
      </c>
      <c r="D30" s="274">
        <v>0.4279265069022159</v>
      </c>
      <c r="E30" s="267">
        <v>-3.8449316809659996E-2</v>
      </c>
      <c r="F30" s="224">
        <v>0.44513369518997475</v>
      </c>
      <c r="G30" s="267">
        <v>-9.522599013676343E-2</v>
      </c>
      <c r="H30" s="267">
        <v>-0.13001393268314146</v>
      </c>
    </row>
    <row r="31" spans="1:8" s="138" customFormat="1" ht="15" customHeight="1" x14ac:dyDescent="0.3">
      <c r="A31" s="350"/>
      <c r="B31" s="253" t="s">
        <v>326</v>
      </c>
      <c r="C31" s="224">
        <v>0.52508038958476022</v>
      </c>
      <c r="D31" s="274">
        <v>0.5720734930977841</v>
      </c>
      <c r="E31" s="267">
        <v>0.16265033604527768</v>
      </c>
      <c r="F31" s="224">
        <v>0.5548663048100253</v>
      </c>
      <c r="G31" s="267">
        <v>-0.15636349806993857</v>
      </c>
      <c r="H31" s="267">
        <v>-1.9145737530951539E-2</v>
      </c>
    </row>
    <row r="32" spans="1:8" s="138" customFormat="1" ht="15" customHeight="1" x14ac:dyDescent="0.3">
      <c r="A32" s="350" t="s">
        <v>14</v>
      </c>
      <c r="B32" s="253" t="s">
        <v>262</v>
      </c>
      <c r="C32" s="224">
        <v>2.753344515812298E-2</v>
      </c>
      <c r="D32" s="274">
        <v>2.4190622687234258E-2</v>
      </c>
      <c r="E32" s="267">
        <v>-9.9284074024044308E-2</v>
      </c>
      <c r="F32" s="224">
        <v>2.7396947001314963E-2</v>
      </c>
      <c r="G32" s="267">
        <v>7.7984403119376128E-2</v>
      </c>
      <c r="H32" s="267">
        <v>-2.9042280156693231E-2</v>
      </c>
    </row>
    <row r="33" spans="1:8" s="138" customFormat="1" ht="15" customHeight="1" x14ac:dyDescent="0.3">
      <c r="A33" s="350"/>
      <c r="B33" s="253" t="s">
        <v>325</v>
      </c>
      <c r="C33" s="224">
        <v>0.97246655484187705</v>
      </c>
      <c r="D33" s="274">
        <v>0.97580937731276574</v>
      </c>
      <c r="E33" s="267">
        <v>2.8706926224805904E-2</v>
      </c>
      <c r="F33" s="224">
        <v>0.97260305299868499</v>
      </c>
      <c r="G33" s="267">
        <v>-5.1301974897388615E-2</v>
      </c>
      <c r="H33" s="267">
        <v>-2.406777068114889E-2</v>
      </c>
    </row>
    <row r="34" spans="1:8" s="138" customFormat="1" ht="15" customHeight="1" x14ac:dyDescent="0.3">
      <c r="A34" s="350"/>
      <c r="B34" s="253" t="s">
        <v>263</v>
      </c>
      <c r="C34" s="224">
        <v>0.63525781891633926</v>
      </c>
      <c r="D34" s="274">
        <v>0.62782259881912827</v>
      </c>
      <c r="E34" s="267">
        <v>-2.6555784618610013E-2</v>
      </c>
      <c r="F34" s="224">
        <v>0.60588735898051371</v>
      </c>
      <c r="G34" s="267">
        <v>-3.3382389891955921E-3</v>
      </c>
      <c r="H34" s="267">
        <v>-2.9805374052203081E-2</v>
      </c>
    </row>
    <row r="35" spans="1:8" s="138" customFormat="1" ht="15" customHeight="1" x14ac:dyDescent="0.3">
      <c r="A35" s="350"/>
      <c r="B35" s="253" t="s">
        <v>326</v>
      </c>
      <c r="C35" s="224">
        <v>0.36474218108366074</v>
      </c>
      <c r="D35" s="274">
        <v>0.37217740118087167</v>
      </c>
      <c r="E35" s="267">
        <v>5.0511197663096396E-3</v>
      </c>
      <c r="F35" s="224">
        <v>0.39411264101948634</v>
      </c>
      <c r="G35" s="267">
        <v>9.3611867998788983E-2</v>
      </c>
      <c r="H35" s="267">
        <v>9.9135832521908468E-2</v>
      </c>
    </row>
    <row r="36" spans="1:8" s="138" customFormat="1" ht="15" customHeight="1" x14ac:dyDescent="0.3">
      <c r="A36" s="350" t="s">
        <v>15</v>
      </c>
      <c r="B36" s="253" t="s">
        <v>262</v>
      </c>
      <c r="C36" s="224">
        <v>6.3707719065866822E-2</v>
      </c>
      <c r="D36" s="274">
        <v>5.8767235553553218E-2</v>
      </c>
      <c r="E36" s="267">
        <v>-0.20572358537806709</v>
      </c>
      <c r="F36" s="224">
        <v>6.0454152632954845E-2</v>
      </c>
      <c r="G36" s="267">
        <v>-4.6514560229987956E-2</v>
      </c>
      <c r="H36" s="267">
        <v>-0.24266900350525789</v>
      </c>
    </row>
    <row r="37" spans="1:8" s="138" customFormat="1" ht="15" customHeight="1" x14ac:dyDescent="0.3">
      <c r="A37" s="350"/>
      <c r="B37" s="253" t="s">
        <v>325</v>
      </c>
      <c r="C37" s="224">
        <v>0.93629228093413319</v>
      </c>
      <c r="D37" s="274">
        <v>0.94123276444644677</v>
      </c>
      <c r="E37" s="267">
        <v>-0.13440636363140765</v>
      </c>
      <c r="F37" s="224">
        <v>0.93954584736704516</v>
      </c>
      <c r="G37" s="267">
        <v>-7.4781879623925629E-2</v>
      </c>
      <c r="H37" s="267">
        <v>-0.1991370827495598</v>
      </c>
    </row>
    <row r="38" spans="1:8" s="138" customFormat="1" ht="15" customHeight="1" x14ac:dyDescent="0.3">
      <c r="A38" s="350"/>
      <c r="B38" s="253" t="s">
        <v>263</v>
      </c>
      <c r="C38" s="224">
        <v>0.35724157809936291</v>
      </c>
      <c r="D38" s="274">
        <v>0.33628325491810795</v>
      </c>
      <c r="E38" s="267">
        <v>-0.10869857558109464</v>
      </c>
      <c r="F38" s="224">
        <v>0.33958122030641114</v>
      </c>
      <c r="G38" s="267">
        <v>-0.11404547195431913</v>
      </c>
      <c r="H38" s="267">
        <v>-0.2103474671825056</v>
      </c>
    </row>
    <row r="39" spans="1:8" s="138" customFormat="1" ht="15" customHeight="1" x14ac:dyDescent="0.3">
      <c r="A39" s="350"/>
      <c r="B39" s="253" t="s">
        <v>326</v>
      </c>
      <c r="C39" s="224">
        <v>0.64275842190063714</v>
      </c>
      <c r="D39" s="274">
        <v>0.66371674508189205</v>
      </c>
      <c r="E39" s="267">
        <v>-2.2275818849786987E-2</v>
      </c>
      <c r="F39" s="224">
        <v>0.66041877969358886</v>
      </c>
      <c r="G39" s="267">
        <v>-0.1270092350573479</v>
      </c>
      <c r="H39" s="267">
        <v>-0.1464558191947474</v>
      </c>
    </row>
    <row r="40" spans="1:8" s="138" customFormat="1" ht="15" customHeight="1" x14ac:dyDescent="0.3">
      <c r="A40" s="330"/>
      <c r="B40" s="253"/>
      <c r="C40" s="317"/>
      <c r="D40" s="316"/>
      <c r="E40" s="318" t="s">
        <v>16</v>
      </c>
      <c r="F40" s="317"/>
      <c r="G40" s="267"/>
      <c r="H40" s="267"/>
    </row>
    <row r="41" spans="1:8" s="134" customFormat="1" ht="15" customHeight="1" x14ac:dyDescent="0.3">
      <c r="A41" s="331"/>
      <c r="B41" s="251" t="s">
        <v>22</v>
      </c>
      <c r="C41" s="320"/>
      <c r="D41" s="319"/>
      <c r="E41" s="321"/>
      <c r="F41" s="320"/>
      <c r="G41" s="321"/>
      <c r="H41" s="267"/>
    </row>
    <row r="42" spans="1:8" s="134" customFormat="1" ht="15" customHeight="1" x14ac:dyDescent="0.3">
      <c r="A42" s="350" t="s">
        <v>23</v>
      </c>
      <c r="B42" s="253" t="s">
        <v>12</v>
      </c>
      <c r="C42" s="224">
        <v>0.30619520313056608</v>
      </c>
      <c r="D42" s="274">
        <v>0.33090013942524998</v>
      </c>
      <c r="E42" s="267">
        <v>-2.4331692409206539E-2</v>
      </c>
      <c r="F42" s="224">
        <v>0.3358579308948747</v>
      </c>
      <c r="G42" s="267">
        <v>-5.5109386749008914E-2</v>
      </c>
      <c r="H42" s="267">
        <v>-7.8100174510978559E-2</v>
      </c>
    </row>
    <row r="43" spans="1:8" s="134" customFormat="1" ht="15" customHeight="1" x14ac:dyDescent="0.3">
      <c r="A43" s="350"/>
      <c r="B43" s="253" t="s">
        <v>24</v>
      </c>
      <c r="C43" s="224">
        <v>0.11083788367777712</v>
      </c>
      <c r="D43" s="274">
        <v>0.1167491390822079</v>
      </c>
      <c r="E43" s="267">
        <v>-4.9025016189768067E-2</v>
      </c>
      <c r="F43" s="224">
        <v>0.11334119864876833</v>
      </c>
      <c r="G43" s="267">
        <v>-9.6231935231657795E-2</v>
      </c>
      <c r="H43" s="267">
        <v>-0.14053917923872114</v>
      </c>
    </row>
    <row r="44" spans="1:8" s="134" customFormat="1" ht="15" customHeight="1" x14ac:dyDescent="0.3">
      <c r="A44" s="350"/>
      <c r="B44" s="253" t="s">
        <v>14</v>
      </c>
      <c r="C44" s="224">
        <v>4.7880966179465231E-2</v>
      </c>
      <c r="D44" s="274">
        <v>5.0833533318512349E-2</v>
      </c>
      <c r="E44" s="267">
        <v>-4.1502415190716783E-2</v>
      </c>
      <c r="F44" s="224">
        <v>5.5279672060628296E-2</v>
      </c>
      <c r="G44" s="267">
        <v>1.2367132968401541E-2</v>
      </c>
      <c r="H44" s="267">
        <v>-2.9648548109488644E-2</v>
      </c>
    </row>
    <row r="45" spans="1:8" s="134" customFormat="1" ht="15" customHeight="1" x14ac:dyDescent="0.3">
      <c r="A45" s="350"/>
      <c r="B45" s="253" t="s">
        <v>15</v>
      </c>
      <c r="C45" s="224">
        <v>0.5224371414443777</v>
      </c>
      <c r="D45" s="274">
        <v>0.48724192710135344</v>
      </c>
      <c r="E45" s="267">
        <v>-0.15799583759496441</v>
      </c>
      <c r="F45" s="224">
        <v>0.48063614165158974</v>
      </c>
      <c r="G45" s="267">
        <v>-8.1678718087404775E-2</v>
      </c>
      <c r="H45" s="267">
        <v>-0.22676965820446671</v>
      </c>
    </row>
    <row r="46" spans="1:8" s="134" customFormat="1" ht="15" customHeight="1" x14ac:dyDescent="0.3">
      <c r="A46" s="350"/>
      <c r="B46" s="253" t="s">
        <v>25</v>
      </c>
      <c r="C46" s="224">
        <v>3.1223249557371558E-3</v>
      </c>
      <c r="D46" s="274">
        <v>3.5305358964808006E-3</v>
      </c>
      <c r="E46" s="267">
        <v>2.0859940400170286E-2</v>
      </c>
      <c r="F46" s="224">
        <v>3.754475638608788E-3</v>
      </c>
      <c r="G46" s="267">
        <v>-1.0008340283569641E-2</v>
      </c>
      <c r="H46" s="267">
        <v>1.0642826734780758E-2</v>
      </c>
    </row>
    <row r="47" spans="1:8" s="134" customFormat="1" ht="15" customHeight="1" x14ac:dyDescent="0.3">
      <c r="A47" s="350"/>
      <c r="B47" s="253" t="s">
        <v>26</v>
      </c>
      <c r="C47" s="224">
        <v>9.5264806120767109E-3</v>
      </c>
      <c r="D47" s="274">
        <v>1.074472517619553E-2</v>
      </c>
      <c r="E47" s="267">
        <v>1.8278219617692201E-2</v>
      </c>
      <c r="F47" s="224">
        <v>1.1130581105530181E-2</v>
      </c>
      <c r="G47" s="267">
        <v>-3.56261989586188E-2</v>
      </c>
      <c r="H47" s="267">
        <v>-1.7999162829635831E-2</v>
      </c>
    </row>
    <row r="48" spans="1:8" s="134" customFormat="1" ht="15" customHeight="1" x14ac:dyDescent="0.3">
      <c r="A48" s="350"/>
      <c r="B48" s="253" t="s">
        <v>7</v>
      </c>
      <c r="C48" s="224">
        <v>1</v>
      </c>
      <c r="D48" s="274">
        <v>1</v>
      </c>
      <c r="E48" s="267">
        <v>-9.7174887415528419E-2</v>
      </c>
      <c r="F48" s="224">
        <v>1</v>
      </c>
      <c r="G48" s="267">
        <v>-6.9057458809187636E-2</v>
      </c>
      <c r="H48" s="267">
        <v>-0.15952169543973074</v>
      </c>
    </row>
    <row r="49" spans="1:8" s="134" customFormat="1" ht="15" customHeight="1" x14ac:dyDescent="0.3">
      <c r="A49" s="350" t="s">
        <v>120</v>
      </c>
      <c r="B49" s="253" t="s">
        <v>12</v>
      </c>
      <c r="C49" s="224">
        <v>0.45528820439610196</v>
      </c>
      <c r="D49" s="274">
        <v>0.47151773932369151</v>
      </c>
      <c r="E49" s="267">
        <v>-2.3038182429745976E-2</v>
      </c>
      <c r="F49" s="224">
        <v>0.47970212592098277</v>
      </c>
      <c r="G49" s="267">
        <v>-2.1382120724075956E-2</v>
      </c>
      <c r="H49" s="267">
        <v>-4.3927697955845821E-2</v>
      </c>
    </row>
    <row r="50" spans="1:8" s="134" customFormat="1" ht="15" customHeight="1" x14ac:dyDescent="0.3">
      <c r="A50" s="350"/>
      <c r="B50" s="253" t="s">
        <v>24</v>
      </c>
      <c r="C50" s="224">
        <v>0.18744511793033425</v>
      </c>
      <c r="D50" s="274">
        <v>0.1913142202692997</v>
      </c>
      <c r="E50" s="267">
        <v>-3.7193371459554224E-2</v>
      </c>
      <c r="F50" s="224">
        <v>0.1967938769117627</v>
      </c>
      <c r="G50" s="267">
        <v>-1.0527180745727801E-2</v>
      </c>
      <c r="H50" s="267">
        <v>-4.7329010861384309E-2</v>
      </c>
    </row>
    <row r="51" spans="1:8" s="134" customFormat="1" ht="15" customHeight="1" x14ac:dyDescent="0.3">
      <c r="A51" s="350"/>
      <c r="B51" s="253" t="s">
        <v>14</v>
      </c>
      <c r="C51" s="224">
        <v>2.7474599278092551E-2</v>
      </c>
      <c r="D51" s="274">
        <v>2.9920315130064198E-2</v>
      </c>
      <c r="E51" s="267">
        <v>2.7308187778425488E-2</v>
      </c>
      <c r="F51" s="224">
        <v>2.9769757718550397E-2</v>
      </c>
      <c r="G51" s="267">
        <v>-4.2919041230721808E-2</v>
      </c>
      <c r="H51" s="267">
        <v>-1.6782894689494857E-2</v>
      </c>
    </row>
    <row r="52" spans="1:8" s="134" customFormat="1" ht="15" customHeight="1" x14ac:dyDescent="0.3">
      <c r="A52" s="350"/>
      <c r="B52" s="253" t="s">
        <v>15</v>
      </c>
      <c r="C52" s="224">
        <v>0.32455127945292428</v>
      </c>
      <c r="D52" s="274">
        <v>0.30189260605356838</v>
      </c>
      <c r="E52" s="267">
        <v>-0.12252428876134171</v>
      </c>
      <c r="F52" s="224">
        <v>0.28843820393043429</v>
      </c>
      <c r="G52" s="267">
        <v>-8.0948506060601846E-2</v>
      </c>
      <c r="H52" s="267">
        <v>-0.19355463669057515</v>
      </c>
    </row>
    <row r="53" spans="1:8" s="134" customFormat="1" ht="15" customHeight="1" x14ac:dyDescent="0.3">
      <c r="A53" s="350"/>
      <c r="B53" s="253" t="s">
        <v>25</v>
      </c>
      <c r="C53" s="224">
        <v>2.0923650032081478E-3</v>
      </c>
      <c r="D53" s="274">
        <v>2.151291314524198E-3</v>
      </c>
      <c r="E53" s="267">
        <v>-3.0098280098280097E-2</v>
      </c>
      <c r="F53" s="224">
        <v>2.2023506339629837E-3</v>
      </c>
      <c r="G53" s="267">
        <v>-1.5248209675062113E-2</v>
      </c>
      <c r="H53" s="267">
        <v>-4.4887544887544886E-2</v>
      </c>
    </row>
    <row r="54" spans="1:8" s="134" customFormat="1" ht="15" customHeight="1" x14ac:dyDescent="0.3">
      <c r="A54" s="350"/>
      <c r="B54" s="253" t="s">
        <v>26</v>
      </c>
      <c r="C54" s="224">
        <v>3.148433939338815E-3</v>
      </c>
      <c r="D54" s="274">
        <v>3.203827908851987E-3</v>
      </c>
      <c r="E54" s="267">
        <v>-4.006782641462036E-2</v>
      </c>
      <c r="F54" s="224">
        <v>3.0936848843068627E-3</v>
      </c>
      <c r="G54" s="267">
        <v>-7.1148184494602557E-2</v>
      </c>
      <c r="H54" s="267">
        <v>-0.10836525780317779</v>
      </c>
    </row>
    <row r="55" spans="1:8" s="134" customFormat="1" ht="15" customHeight="1" x14ac:dyDescent="0.3">
      <c r="A55" s="350"/>
      <c r="B55" s="252" t="s">
        <v>7</v>
      </c>
      <c r="C55" s="224">
        <v>1</v>
      </c>
      <c r="D55" s="274">
        <v>1</v>
      </c>
      <c r="E55" s="267">
        <v>-5.6664989268275325E-2</v>
      </c>
      <c r="F55" s="224">
        <v>1</v>
      </c>
      <c r="G55" s="267">
        <v>-3.8078705171430992E-2</v>
      </c>
      <c r="H55" s="267">
        <v>-9.2585965019817362E-2</v>
      </c>
    </row>
    <row r="56" spans="1:8" s="134" customFormat="1" ht="15" customHeight="1" x14ac:dyDescent="0.3">
      <c r="A56" s="350" t="s">
        <v>324</v>
      </c>
      <c r="B56" s="252" t="s">
        <v>12</v>
      </c>
      <c r="C56" s="224">
        <v>0.44496665836645594</v>
      </c>
      <c r="D56" s="274">
        <v>0.46217319992861705</v>
      </c>
      <c r="E56" s="267">
        <v>-2.3099803351808352E-2</v>
      </c>
      <c r="F56" s="224">
        <v>0.47043117367825515</v>
      </c>
      <c r="G56" s="267">
        <v>-2.298681220930688E-2</v>
      </c>
      <c r="H56" s="267">
        <v>-4.5555624719395296E-2</v>
      </c>
    </row>
    <row r="57" spans="1:8" s="134" customFormat="1" ht="15" customHeight="1" x14ac:dyDescent="0.3">
      <c r="A57" s="350"/>
      <c r="B57" s="252" t="s">
        <v>13</v>
      </c>
      <c r="C57" s="224">
        <v>0.18214168257233651</v>
      </c>
      <c r="D57" s="274">
        <v>0.18635910555284216</v>
      </c>
      <c r="E57" s="267">
        <v>-3.7691809864658886E-2</v>
      </c>
      <c r="F57" s="224">
        <v>0.1914152393201414</v>
      </c>
      <c r="G57" s="267">
        <v>-1.4095191895264661E-2</v>
      </c>
      <c r="H57" s="267">
        <v>-5.1255728467001355E-2</v>
      </c>
    </row>
    <row r="58" spans="1:8" ht="15" customHeight="1" x14ac:dyDescent="0.3">
      <c r="A58" s="350"/>
      <c r="B58" s="252" t="s">
        <v>14</v>
      </c>
      <c r="C58" s="224">
        <v>2.8887309824412816E-2</v>
      </c>
      <c r="D58" s="274">
        <v>3.1310072823133084E-2</v>
      </c>
      <c r="E58" s="267">
        <v>1.9412341840700297E-2</v>
      </c>
      <c r="F58" s="224">
        <v>3.1413906080175628E-2</v>
      </c>
      <c r="G58" s="267">
        <v>-3.6954171327862807E-2</v>
      </c>
      <c r="H58" s="267">
        <v>-1.825919649341879E-2</v>
      </c>
    </row>
    <row r="59" spans="1:8" ht="15" customHeight="1" x14ac:dyDescent="0.3">
      <c r="A59" s="350"/>
      <c r="B59" s="252" t="s">
        <v>15</v>
      </c>
      <c r="C59" s="224">
        <v>0.33825070206715735</v>
      </c>
      <c r="D59" s="274">
        <v>0.31420972733591312</v>
      </c>
      <c r="E59" s="267">
        <v>-0.1263171153446454</v>
      </c>
      <c r="F59" s="224">
        <v>0.300825620061062</v>
      </c>
      <c r="G59" s="267">
        <v>-8.1023753586702843E-2</v>
      </c>
      <c r="H59" s="267">
        <v>-0.19710618210388059</v>
      </c>
    </row>
    <row r="60" spans="1:8" ht="15" customHeight="1" x14ac:dyDescent="0.3">
      <c r="A60" s="350"/>
      <c r="B60" s="252" t="s">
        <v>25</v>
      </c>
      <c r="C60" s="224">
        <v>2.1636680085033912E-3</v>
      </c>
      <c r="D60" s="274">
        <v>2.2429470200748896E-3</v>
      </c>
      <c r="E60" s="267">
        <v>-2.5007442691277165E-2</v>
      </c>
      <c r="F60" s="224">
        <v>2.302387182467446E-3</v>
      </c>
      <c r="G60" s="267">
        <v>-1.4700109051254089E-2</v>
      </c>
      <c r="H60" s="267">
        <v>-3.9339939607876497E-2</v>
      </c>
    </row>
    <row r="61" spans="1:8" ht="15" customHeight="1" x14ac:dyDescent="0.3">
      <c r="A61" s="350"/>
      <c r="B61" s="252" t="s">
        <v>26</v>
      </c>
      <c r="C61" s="224">
        <v>3.5899791611339596E-3</v>
      </c>
      <c r="D61" s="274">
        <v>3.7049473394196691E-3</v>
      </c>
      <c r="E61" s="267">
        <v>-2.9349191295209288E-2</v>
      </c>
      <c r="F61" s="224">
        <v>3.6116736778983981E-3</v>
      </c>
      <c r="G61" s="267">
        <v>-6.4302313298827504E-2</v>
      </c>
      <c r="H61" s="267">
        <v>-9.1764283700305024E-2</v>
      </c>
    </row>
    <row r="62" spans="1:8" ht="15" customHeight="1" x14ac:dyDescent="0.3">
      <c r="A62" s="350"/>
      <c r="B62" s="252" t="s">
        <v>7</v>
      </c>
      <c r="C62" s="224">
        <v>1</v>
      </c>
      <c r="D62" s="274">
        <v>1</v>
      </c>
      <c r="E62" s="267">
        <v>-5.9469445378448199E-2</v>
      </c>
      <c r="F62" s="224">
        <v>1</v>
      </c>
      <c r="G62" s="267">
        <v>-4.0137353477101102E-2</v>
      </c>
      <c r="H62" s="267">
        <v>-9.7219852705307364E-2</v>
      </c>
    </row>
    <row r="63" spans="1:8" ht="15" customHeight="1" x14ac:dyDescent="0.3">
      <c r="A63" s="332"/>
      <c r="B63" s="253"/>
      <c r="C63" s="227"/>
      <c r="D63" s="312"/>
      <c r="E63" s="311"/>
      <c r="F63" s="227"/>
      <c r="G63" s="311"/>
      <c r="H63" s="267"/>
    </row>
    <row r="64" spans="1:8" s="137" customFormat="1" ht="15" customHeight="1" x14ac:dyDescent="0.3">
      <c r="A64" s="333"/>
      <c r="B64" s="221" t="s">
        <v>28</v>
      </c>
      <c r="C64" s="227"/>
      <c r="D64" s="312"/>
      <c r="E64" s="311"/>
      <c r="F64" s="227"/>
      <c r="G64" s="311"/>
      <c r="H64" s="267"/>
    </row>
    <row r="65" spans="1:8" ht="15" customHeight="1" x14ac:dyDescent="0.3">
      <c r="A65" s="351" t="s">
        <v>5</v>
      </c>
      <c r="B65" s="253" t="s">
        <v>29</v>
      </c>
      <c r="C65" s="224">
        <v>0.41793424658136125</v>
      </c>
      <c r="D65" s="274">
        <v>0.40566204827211966</v>
      </c>
      <c r="E65" s="267">
        <v>-9.049041936140545E-2</v>
      </c>
      <c r="F65" s="224">
        <v>0.40787698113499365</v>
      </c>
      <c r="G65" s="267">
        <v>-3.0080767932411861E-2</v>
      </c>
      <c r="H65" s="267">
        <v>-0.11784916598890025</v>
      </c>
    </row>
    <row r="66" spans="1:8" ht="15" customHeight="1" x14ac:dyDescent="0.3">
      <c r="A66" s="351"/>
      <c r="B66" s="253" t="s">
        <v>30</v>
      </c>
      <c r="C66" s="224">
        <v>0.53877353099215286</v>
      </c>
      <c r="D66" s="274">
        <v>0.54915674478421794</v>
      </c>
      <c r="E66" s="267">
        <v>-4.4917407972219485E-2</v>
      </c>
      <c r="F66" s="224">
        <v>0.54352539702793157</v>
      </c>
      <c r="G66" s="267">
        <v>-4.5239872720953478E-2</v>
      </c>
      <c r="H66" s="267">
        <v>-8.8125222873554607E-2</v>
      </c>
    </row>
    <row r="67" spans="1:8" ht="15" customHeight="1" x14ac:dyDescent="0.3">
      <c r="A67" s="351"/>
      <c r="B67" s="253" t="s">
        <v>31</v>
      </c>
      <c r="C67" s="224">
        <v>4.3292222426485824E-2</v>
      </c>
      <c r="D67" s="274">
        <v>4.5181206943662351E-2</v>
      </c>
      <c r="E67" s="267">
        <v>-2.2090182935408646E-2</v>
      </c>
      <c r="F67" s="224">
        <v>4.8597621837074792E-2</v>
      </c>
      <c r="G67" s="267">
        <v>3.7595173175080904E-2</v>
      </c>
      <c r="H67" s="267">
        <v>1.4674505986746352E-2</v>
      </c>
    </row>
    <row r="68" spans="1:8" ht="15" customHeight="1" x14ac:dyDescent="0.3">
      <c r="A68" s="351"/>
      <c r="B68" s="253" t="s">
        <v>7</v>
      </c>
      <c r="C68" s="224">
        <v>1</v>
      </c>
      <c r="D68" s="274">
        <v>1</v>
      </c>
      <c r="E68" s="267">
        <v>-6.2975688847929659E-2</v>
      </c>
      <c r="F68" s="224">
        <v>1</v>
      </c>
      <c r="G68" s="267">
        <v>-3.5347811871645492E-2</v>
      </c>
      <c r="H68" s="267">
        <v>-9.6097447917691245E-2</v>
      </c>
    </row>
    <row r="69" spans="1:8" ht="15" customHeight="1" x14ac:dyDescent="0.3">
      <c r="A69" s="351" t="s">
        <v>6</v>
      </c>
      <c r="B69" s="253" t="s">
        <v>29</v>
      </c>
      <c r="C69" s="224">
        <v>0.41621126015797849</v>
      </c>
      <c r="D69" s="274">
        <v>0.40172962359606923</v>
      </c>
      <c r="E69" s="267">
        <v>-5.2458259034837897E-2</v>
      </c>
      <c r="F69" s="224">
        <v>0.39976171083187695</v>
      </c>
      <c r="G69" s="267">
        <v>-9.8253385459248138E-2</v>
      </c>
      <c r="H69" s="267">
        <v>-0.14555744294861503</v>
      </c>
    </row>
    <row r="70" spans="1:8" ht="15" customHeight="1" x14ac:dyDescent="0.3">
      <c r="A70" s="351"/>
      <c r="B70" s="253" t="s">
        <v>30</v>
      </c>
      <c r="C70" s="224">
        <v>0.55569286470528234</v>
      </c>
      <c r="D70" s="274">
        <v>0.56796195353592294</v>
      </c>
      <c r="E70" s="267">
        <v>3.3737664864089325E-3</v>
      </c>
      <c r="F70" s="224">
        <v>0.5682313619122179</v>
      </c>
      <c r="G70" s="267">
        <v>-9.3384502155399007E-2</v>
      </c>
      <c r="H70" s="267">
        <v>-9.0325793172711943E-2</v>
      </c>
    </row>
    <row r="71" spans="1:8" ht="15" customHeight="1" x14ac:dyDescent="0.3">
      <c r="A71" s="351"/>
      <c r="B71" s="253" t="s">
        <v>31</v>
      </c>
      <c r="C71" s="224">
        <v>2.8095875136739199E-2</v>
      </c>
      <c r="D71" s="274">
        <v>3.0308422868007816E-2</v>
      </c>
      <c r="E71" s="267">
        <v>5.9007636773358928E-2</v>
      </c>
      <c r="F71" s="224">
        <v>3.200692725590517E-2</v>
      </c>
      <c r="G71" s="267">
        <v>-4.3031091145525474E-2</v>
      </c>
      <c r="H71" s="267">
        <v>1.3437382631556983E-2</v>
      </c>
    </row>
    <row r="72" spans="1:8" ht="15" customHeight="1" x14ac:dyDescent="0.3">
      <c r="A72" s="351"/>
      <c r="B72" s="253" t="s">
        <v>7</v>
      </c>
      <c r="C72" s="224">
        <v>1</v>
      </c>
      <c r="D72" s="274">
        <v>1</v>
      </c>
      <c r="E72" s="267">
        <v>-1.8301068940005934E-2</v>
      </c>
      <c r="F72" s="224">
        <v>1</v>
      </c>
      <c r="G72" s="267">
        <v>-9.3814344338653655E-2</v>
      </c>
      <c r="H72" s="267">
        <v>-0.11039851049535644</v>
      </c>
    </row>
    <row r="73" spans="1:8" ht="15" customHeight="1" x14ac:dyDescent="0.3">
      <c r="A73" s="333"/>
      <c r="B73" s="253"/>
      <c r="C73" s="317"/>
      <c r="D73" s="316"/>
      <c r="E73" s="318"/>
      <c r="F73" s="317"/>
      <c r="G73" s="318"/>
      <c r="H73" s="267"/>
    </row>
    <row r="74" spans="1:8" s="137" customFormat="1" ht="15" customHeight="1" x14ac:dyDescent="0.3">
      <c r="A74" s="333"/>
      <c r="B74" s="221" t="s">
        <v>32</v>
      </c>
      <c r="C74" s="227"/>
      <c r="D74" s="312"/>
      <c r="E74" s="311"/>
      <c r="F74" s="227"/>
      <c r="G74" s="311"/>
      <c r="H74" s="267"/>
    </row>
    <row r="75" spans="1:8" ht="15" customHeight="1" x14ac:dyDescent="0.3">
      <c r="A75" s="351" t="s">
        <v>5</v>
      </c>
      <c r="B75" s="253" t="s">
        <v>33</v>
      </c>
      <c r="C75" s="224">
        <v>0.46569907631022978</v>
      </c>
      <c r="D75" s="274">
        <v>0.4609466948632705</v>
      </c>
      <c r="E75" s="267">
        <v>-7.2537865751846148E-2</v>
      </c>
      <c r="F75" s="224">
        <v>0.47120547020557463</v>
      </c>
      <c r="G75" s="267">
        <v>-1.387862640670502E-2</v>
      </c>
      <c r="H75" s="267">
        <v>-8.540976621944156E-2</v>
      </c>
    </row>
    <row r="76" spans="1:8" ht="15" customHeight="1" x14ac:dyDescent="0.3">
      <c r="A76" s="351"/>
      <c r="B76" s="253" t="s">
        <v>34</v>
      </c>
      <c r="C76" s="224">
        <v>0.32131833969707096</v>
      </c>
      <c r="D76" s="274">
        <v>0.32574803626227616</v>
      </c>
      <c r="E76" s="267">
        <v>-5.0057866054069644E-2</v>
      </c>
      <c r="F76" s="224">
        <v>0.32639018465092307</v>
      </c>
      <c r="G76" s="267">
        <v>-3.344618920856178E-2</v>
      </c>
      <c r="H76" s="267">
        <v>-8.1829810403210163E-2</v>
      </c>
    </row>
    <row r="77" spans="1:8" ht="15" customHeight="1" x14ac:dyDescent="0.3">
      <c r="A77" s="351"/>
      <c r="B77" s="253" t="s">
        <v>35</v>
      </c>
      <c r="C77" s="224">
        <v>8.6316228215012281E-2</v>
      </c>
      <c r="D77" s="274">
        <v>8.5777623940229572E-2</v>
      </c>
      <c r="E77" s="267">
        <v>-6.8822622964474611E-2</v>
      </c>
      <c r="F77" s="224">
        <v>7.8935963486300456E-2</v>
      </c>
      <c r="G77" s="267">
        <v>-0.11228888839193644</v>
      </c>
      <c r="H77" s="267">
        <v>-0.17338349552751287</v>
      </c>
    </row>
    <row r="78" spans="1:8" ht="15" customHeight="1" x14ac:dyDescent="0.3">
      <c r="A78" s="351"/>
      <c r="B78" s="253" t="s">
        <v>36</v>
      </c>
      <c r="C78" s="224">
        <v>0.12649430169458792</v>
      </c>
      <c r="D78" s="274">
        <v>0.12722328530220056</v>
      </c>
      <c r="E78" s="267">
        <v>-5.7575640358681381E-2</v>
      </c>
      <c r="F78" s="224">
        <v>0.12322545044186636</v>
      </c>
      <c r="G78" s="267">
        <v>-6.566081736145489E-2</v>
      </c>
      <c r="H78" s="267">
        <v>-0.11945599411407609</v>
      </c>
    </row>
    <row r="79" spans="1:8" ht="15" customHeight="1" x14ac:dyDescent="0.3">
      <c r="A79" s="351"/>
      <c r="B79" s="253" t="s">
        <v>37</v>
      </c>
      <c r="C79" s="224">
        <v>1.3181160167772204E-4</v>
      </c>
      <c r="D79" s="274">
        <v>2.5203449920691722E-4</v>
      </c>
      <c r="E79" s="267">
        <v>0.79166666666666663</v>
      </c>
      <c r="F79" s="224">
        <v>2.2127841033059745E-4</v>
      </c>
      <c r="G79" s="267">
        <v>-0.15306553911205073</v>
      </c>
      <c r="H79" s="267">
        <v>0.51742424242424245</v>
      </c>
    </row>
    <row r="80" spans="1:8" ht="15" customHeight="1" x14ac:dyDescent="0.3">
      <c r="A80" s="351"/>
      <c r="B80" s="253" t="s">
        <v>7</v>
      </c>
      <c r="C80" s="224">
        <v>1</v>
      </c>
      <c r="D80" s="274">
        <v>1</v>
      </c>
      <c r="E80" s="267">
        <v>-6.2975688847929659E-2</v>
      </c>
      <c r="F80" s="224">
        <v>1</v>
      </c>
      <c r="G80" s="267">
        <v>-3.5347811871645492E-2</v>
      </c>
      <c r="H80" s="267">
        <v>-9.6097447917691245E-2</v>
      </c>
    </row>
    <row r="81" spans="1:10" ht="15" customHeight="1" x14ac:dyDescent="0.3">
      <c r="A81" s="351" t="s">
        <v>6</v>
      </c>
      <c r="B81" s="253" t="s">
        <v>33</v>
      </c>
      <c r="C81" s="224">
        <v>0.12069278849479599</v>
      </c>
      <c r="D81" s="274">
        <v>0.12496118438967528</v>
      </c>
      <c r="E81" s="267">
        <v>1.6417489969787934E-2</v>
      </c>
      <c r="F81" s="224">
        <v>0.12884748702457488</v>
      </c>
      <c r="G81" s="267">
        <v>-6.5631899377801561E-2</v>
      </c>
      <c r="H81" s="267">
        <v>-5.0291920457746823E-2</v>
      </c>
    </row>
    <row r="82" spans="1:10" ht="15" customHeight="1" x14ac:dyDescent="0.3">
      <c r="A82" s="351"/>
      <c r="B82" s="253" t="s">
        <v>34</v>
      </c>
      <c r="C82" s="224">
        <v>0.28718456186591412</v>
      </c>
      <c r="D82" s="274">
        <v>0.28460441518609997</v>
      </c>
      <c r="E82" s="267">
        <v>-2.7120927574099781E-2</v>
      </c>
      <c r="F82" s="224">
        <v>0.29425021944218194</v>
      </c>
      <c r="G82" s="267">
        <v>-6.3101927426698609E-2</v>
      </c>
      <c r="H82" s="267">
        <v>-8.8511472197272803E-2</v>
      </c>
    </row>
    <row r="83" spans="1:10" ht="15" customHeight="1" x14ac:dyDescent="0.3">
      <c r="A83" s="351"/>
      <c r="B83" s="253" t="s">
        <v>35</v>
      </c>
      <c r="C83" s="224">
        <v>0.21609776515680015</v>
      </c>
      <c r="D83" s="274">
        <v>0.21400300014809648</v>
      </c>
      <c r="E83" s="267">
        <v>-2.7817264391514298E-2</v>
      </c>
      <c r="F83" s="224">
        <v>0.2027434885639651</v>
      </c>
      <c r="G83" s="267">
        <v>-0.14149221745366469</v>
      </c>
      <c r="H83" s="267">
        <v>-0.16537355542292875</v>
      </c>
    </row>
    <row r="84" spans="1:10" ht="15" customHeight="1" x14ac:dyDescent="0.3">
      <c r="A84" s="351"/>
      <c r="B84" s="253" t="s">
        <v>36</v>
      </c>
      <c r="C84" s="224">
        <v>0.375347197388677</v>
      </c>
      <c r="D84" s="274">
        <v>0.37542458306062881</v>
      </c>
      <c r="E84" s="267">
        <v>-1.8098671181442771E-2</v>
      </c>
      <c r="F84" s="224">
        <v>0.3737555058241141</v>
      </c>
      <c r="G84" s="267">
        <v>-9.7843099828211488E-2</v>
      </c>
      <c r="H84" s="267">
        <v>-0.11417094091849038</v>
      </c>
    </row>
    <row r="85" spans="1:10" ht="15" customHeight="1" x14ac:dyDescent="0.3">
      <c r="A85" s="351"/>
      <c r="B85" s="253" t="s">
        <v>37</v>
      </c>
      <c r="C85" s="224">
        <v>6.2492598789308485E-4</v>
      </c>
      <c r="D85" s="274">
        <v>9.530725242806572E-4</v>
      </c>
      <c r="E85" s="267">
        <v>0.49718574108818009</v>
      </c>
      <c r="F85" s="224">
        <v>3.9670928985083206E-4</v>
      </c>
      <c r="G85" s="267">
        <v>-0.6228070175438597</v>
      </c>
      <c r="H85" s="267">
        <v>-0.4352720450281426</v>
      </c>
    </row>
    <row r="86" spans="1:10" ht="15" customHeight="1" x14ac:dyDescent="0.3">
      <c r="A86" s="351"/>
      <c r="B86" s="253" t="s">
        <v>7</v>
      </c>
      <c r="C86" s="224">
        <v>1</v>
      </c>
      <c r="D86" s="274">
        <v>1</v>
      </c>
      <c r="E86" s="267">
        <v>-1.8301068940005934E-2</v>
      </c>
      <c r="F86" s="224">
        <v>1</v>
      </c>
      <c r="G86" s="267">
        <v>-9.3814344338653655E-2</v>
      </c>
      <c r="H86" s="267">
        <v>-0.11039851049535644</v>
      </c>
    </row>
    <row r="87" spans="1:10" ht="15" customHeight="1" x14ac:dyDescent="0.3">
      <c r="A87" s="276"/>
      <c r="B87" s="253"/>
      <c r="C87" s="224"/>
      <c r="D87" s="274"/>
      <c r="E87" s="267"/>
      <c r="F87" s="224"/>
      <c r="G87" s="267"/>
      <c r="H87" s="267"/>
    </row>
    <row r="88" spans="1:10" s="137" customFormat="1" ht="15" customHeight="1" x14ac:dyDescent="0.3">
      <c r="A88" s="333"/>
      <c r="B88" s="221" t="s">
        <v>38</v>
      </c>
      <c r="C88" s="227"/>
      <c r="D88" s="312"/>
      <c r="E88" s="311"/>
      <c r="F88" s="227"/>
      <c r="G88" s="311"/>
      <c r="H88" s="267"/>
      <c r="I88" s="246"/>
      <c r="J88" s="246"/>
    </row>
    <row r="89" spans="1:10" ht="15" customHeight="1" x14ac:dyDescent="0.3">
      <c r="A89" s="276" t="s">
        <v>5</v>
      </c>
      <c r="B89" s="253" t="s">
        <v>39</v>
      </c>
      <c r="C89" s="224">
        <v>0.4707613408155723</v>
      </c>
      <c r="D89" s="274">
        <v>0.46232867515321352</v>
      </c>
      <c r="E89" s="267">
        <v>-7.9760441648060329E-2</v>
      </c>
      <c r="F89" s="224">
        <v>0.44444768500029552</v>
      </c>
      <c r="G89" s="267">
        <v>-7.2656629610881984E-2</v>
      </c>
      <c r="H89" s="267">
        <v>-0.14662194639251883</v>
      </c>
      <c r="I89" s="184"/>
      <c r="J89" s="184"/>
    </row>
    <row r="90" spans="1:10" ht="15" customHeight="1" x14ac:dyDescent="0.3">
      <c r="A90" s="276"/>
      <c r="B90" s="253" t="s">
        <v>40</v>
      </c>
      <c r="C90" s="224">
        <v>6.4028084658597467E-2</v>
      </c>
      <c r="D90" s="274">
        <v>6.4832651223896573E-2</v>
      </c>
      <c r="E90" s="267">
        <v>-5.120119277100918E-2</v>
      </c>
      <c r="F90" s="224">
        <v>6.477248812271838E-2</v>
      </c>
      <c r="G90" s="267">
        <v>-3.624298530818619E-2</v>
      </c>
      <c r="H90" s="267">
        <v>-8.5588494001834076E-2</v>
      </c>
      <c r="I90" s="184"/>
      <c r="J90" s="184"/>
    </row>
    <row r="91" spans="1:10" ht="15" customHeight="1" x14ac:dyDescent="0.3">
      <c r="A91" s="276"/>
      <c r="B91" s="253" t="s">
        <v>41</v>
      </c>
      <c r="C91" s="224">
        <v>0.10307597351106064</v>
      </c>
      <c r="D91" s="274">
        <v>0.10033893045297153</v>
      </c>
      <c r="E91" s="267">
        <v>-8.7857102030258677E-2</v>
      </c>
      <c r="F91" s="224">
        <v>9.6693804480694479E-2</v>
      </c>
      <c r="G91" s="267">
        <v>-7.0391824492535671E-2</v>
      </c>
      <c r="H91" s="267">
        <v>-0.15206450481625758</v>
      </c>
      <c r="I91" s="184"/>
      <c r="J91" s="184"/>
    </row>
    <row r="92" spans="1:10" ht="15" customHeight="1" x14ac:dyDescent="0.3">
      <c r="A92" s="276"/>
      <c r="B92" s="253" t="s">
        <v>264</v>
      </c>
      <c r="C92" s="224">
        <v>0.1634361007811535</v>
      </c>
      <c r="D92" s="274">
        <v>0.16203409850936246</v>
      </c>
      <c r="E92" s="267">
        <v>-7.1013755142216306E-2</v>
      </c>
      <c r="F92" s="224">
        <v>0.16023583881696143</v>
      </c>
      <c r="G92" s="267">
        <v>-4.6053553212857347E-2</v>
      </c>
      <c r="H92" s="267">
        <v>-0.11379687260378678</v>
      </c>
      <c r="I92" s="184"/>
      <c r="J92" s="184"/>
    </row>
    <row r="93" spans="1:10" ht="15" customHeight="1" x14ac:dyDescent="0.3">
      <c r="A93" s="276"/>
      <c r="B93" s="253" t="s">
        <v>123</v>
      </c>
      <c r="C93" s="224">
        <v>6.5150879847434059E-3</v>
      </c>
      <c r="D93" s="274">
        <v>6.108719477183471E-3</v>
      </c>
      <c r="E93" s="267">
        <v>-0.12142112684691313</v>
      </c>
      <c r="F93" s="224">
        <v>5.926019214654972E-3</v>
      </c>
      <c r="G93" s="267">
        <v>-6.4198736959631561E-2</v>
      </c>
      <c r="H93" s="267">
        <v>-0.17782478082275766</v>
      </c>
      <c r="I93" s="184"/>
      <c r="J93" s="184"/>
    </row>
    <row r="94" spans="1:10" s="216" customFormat="1" ht="15" customHeight="1" x14ac:dyDescent="0.3">
      <c r="A94" s="276"/>
      <c r="B94" s="322" t="s">
        <v>351</v>
      </c>
      <c r="C94" s="224">
        <v>0.1921834122488727</v>
      </c>
      <c r="D94" s="274">
        <v>0.2043569251833724</v>
      </c>
      <c r="E94" s="267">
        <v>-3.6215674996271916E-3</v>
      </c>
      <c r="F94" s="224">
        <v>0.22792416436467522</v>
      </c>
      <c r="G94" s="267">
        <v>7.5899648051664284E-2</v>
      </c>
      <c r="H94" s="267">
        <v>7.2003204853420044E-2</v>
      </c>
      <c r="I94" s="184"/>
      <c r="J94" s="184"/>
    </row>
    <row r="95" spans="1:10" ht="15" customHeight="1" x14ac:dyDescent="0.3">
      <c r="A95" s="276"/>
      <c r="B95" s="253" t="s">
        <v>7</v>
      </c>
      <c r="C95" s="224">
        <v>1</v>
      </c>
      <c r="D95" s="274">
        <v>1</v>
      </c>
      <c r="E95" s="267">
        <v>-6.2975688847929659E-2</v>
      </c>
      <c r="F95" s="224">
        <v>1</v>
      </c>
      <c r="G95" s="267">
        <v>-3.5347811871645492E-2</v>
      </c>
      <c r="H95" s="267">
        <v>-9.6097447917691245E-2</v>
      </c>
      <c r="I95" s="184"/>
      <c r="J95" s="184"/>
    </row>
    <row r="96" spans="1:10" ht="15" customHeight="1" x14ac:dyDescent="0.3">
      <c r="A96" s="276" t="s">
        <v>6</v>
      </c>
      <c r="B96" s="253" t="s">
        <v>39</v>
      </c>
      <c r="C96" s="224">
        <v>0.40833578574770107</v>
      </c>
      <c r="D96" s="274">
        <v>0.39867811946131099</v>
      </c>
      <c r="E96" s="267">
        <v>-4.1519510724437936E-2</v>
      </c>
      <c r="F96" s="224">
        <v>0.38331474994135029</v>
      </c>
      <c r="G96" s="267">
        <v>-0.12873490908001559</v>
      </c>
      <c r="H96" s="267">
        <v>-0.16490940936629628</v>
      </c>
      <c r="I96" s="184"/>
      <c r="J96" s="184"/>
    </row>
    <row r="97" spans="1:10" ht="15" customHeight="1" x14ac:dyDescent="0.3">
      <c r="A97" s="276"/>
      <c r="B97" s="253" t="s">
        <v>40</v>
      </c>
      <c r="C97" s="224">
        <v>3.8070069093599376E-2</v>
      </c>
      <c r="D97" s="274">
        <v>3.8223224394834776E-2</v>
      </c>
      <c r="E97" s="267">
        <v>-1.4351709270095473E-2</v>
      </c>
      <c r="F97" s="224">
        <v>3.9025123164395804E-2</v>
      </c>
      <c r="G97" s="267">
        <v>-7.4803149606299218E-2</v>
      </c>
      <c r="H97" s="267">
        <v>-8.8081305820757627E-2</v>
      </c>
      <c r="I97" s="184"/>
      <c r="J97" s="184"/>
    </row>
    <row r="98" spans="1:10" ht="15" customHeight="1" x14ac:dyDescent="0.3">
      <c r="A98" s="276"/>
      <c r="B98" s="253" t="s">
        <v>41</v>
      </c>
      <c r="C98" s="224">
        <v>0.1635688081031679</v>
      </c>
      <c r="D98" s="274">
        <v>0.16224566817788777</v>
      </c>
      <c r="E98" s="267">
        <v>-2.6242222668234078E-2</v>
      </c>
      <c r="F98" s="224">
        <v>0.1666389892743515</v>
      </c>
      <c r="G98" s="267">
        <v>-6.9276465435379506E-2</v>
      </c>
      <c r="H98" s="267">
        <v>-9.3700719671990132E-2</v>
      </c>
      <c r="I98" s="184"/>
      <c r="J98" s="184"/>
    </row>
    <row r="99" spans="1:10" ht="15" customHeight="1" x14ac:dyDescent="0.3">
      <c r="A99" s="276"/>
      <c r="B99" s="253" t="s">
        <v>264</v>
      </c>
      <c r="C99" s="224">
        <v>0.1937200214327337</v>
      </c>
      <c r="D99" s="274">
        <v>0.1991539391275684</v>
      </c>
      <c r="E99" s="267">
        <v>9.2359463516196189E-3</v>
      </c>
      <c r="F99" s="224">
        <v>0.20200410679783115</v>
      </c>
      <c r="G99" s="267">
        <v>-8.0845577211394307E-2</v>
      </c>
      <c r="H99" s="267">
        <v>-7.2356316273664845E-2</v>
      </c>
      <c r="I99" s="184"/>
      <c r="J99" s="184"/>
    </row>
    <row r="100" spans="1:10" ht="15" customHeight="1" x14ac:dyDescent="0.3">
      <c r="A100" s="276"/>
      <c r="B100" s="253" t="s">
        <v>123</v>
      </c>
      <c r="C100" s="224">
        <v>1.0148891840905333E-2</v>
      </c>
      <c r="D100" s="274">
        <v>9.818557922445216E-3</v>
      </c>
      <c r="E100" s="267">
        <v>-5.025415896487985E-2</v>
      </c>
      <c r="F100" s="224">
        <v>1.0149695153293213E-2</v>
      </c>
      <c r="G100" s="267">
        <v>-6.3252645663544577E-2</v>
      </c>
      <c r="H100" s="267">
        <v>-0.11032809611829944</v>
      </c>
      <c r="I100" s="184"/>
      <c r="J100" s="184"/>
    </row>
    <row r="101" spans="1:10" s="216" customFormat="1" ht="15" customHeight="1" x14ac:dyDescent="0.3">
      <c r="A101" s="276"/>
      <c r="B101" s="322" t="s">
        <v>351</v>
      </c>
      <c r="C101" s="224">
        <v>0.18615642378189262</v>
      </c>
      <c r="D101" s="274">
        <v>0.19188049091595286</v>
      </c>
      <c r="E101" s="267">
        <v>1.1884892267576981E-2</v>
      </c>
      <c r="F101" s="224">
        <v>0.19886733566877807</v>
      </c>
      <c r="G101" s="267">
        <v>-6.0817876260425743E-2</v>
      </c>
      <c r="H101" s="267">
        <v>-4.965579790014675E-2</v>
      </c>
      <c r="I101" s="184"/>
      <c r="J101" s="184"/>
    </row>
    <row r="102" spans="1:10" ht="15" customHeight="1" x14ac:dyDescent="0.3">
      <c r="A102" s="276"/>
      <c r="B102" s="253" t="s">
        <v>7</v>
      </c>
      <c r="C102" s="224">
        <v>1</v>
      </c>
      <c r="D102" s="274">
        <v>1</v>
      </c>
      <c r="E102" s="267">
        <v>-1.8301068940005934E-2</v>
      </c>
      <c r="F102" s="224">
        <v>1</v>
      </c>
      <c r="G102" s="267">
        <v>-9.3814344338653655E-2</v>
      </c>
      <c r="H102" s="267">
        <v>-0.11039851049535644</v>
      </c>
      <c r="I102" s="184"/>
      <c r="J102" s="184"/>
    </row>
    <row r="103" spans="1:10" ht="15" customHeight="1" x14ac:dyDescent="0.3">
      <c r="A103" s="276"/>
      <c r="B103" s="253"/>
      <c r="C103" s="224"/>
      <c r="D103" s="274"/>
      <c r="E103" s="267"/>
      <c r="F103" s="224"/>
      <c r="G103" s="267"/>
      <c r="H103" s="267"/>
    </row>
    <row r="104" spans="1:10" s="216" customFormat="1" ht="25.8" customHeight="1" x14ac:dyDescent="0.3">
      <c r="A104" s="356" t="s">
        <v>333</v>
      </c>
      <c r="B104" s="357"/>
      <c r="C104" s="357"/>
      <c r="D104" s="357"/>
      <c r="E104" s="357"/>
      <c r="F104" s="357"/>
      <c r="G104" s="357"/>
      <c r="H104" s="358"/>
    </row>
    <row r="105" spans="1:10" ht="15" customHeight="1" x14ac:dyDescent="0.3">
      <c r="A105" s="334" t="s">
        <v>334</v>
      </c>
      <c r="B105" s="323"/>
      <c r="C105" s="224"/>
      <c r="D105" s="274"/>
      <c r="E105" s="267"/>
      <c r="F105" s="274"/>
      <c r="G105" s="267"/>
      <c r="H105" s="267"/>
    </row>
    <row r="106" spans="1:10" ht="15" customHeight="1" x14ac:dyDescent="0.3">
      <c r="A106" s="351" t="s">
        <v>5</v>
      </c>
      <c r="B106" s="253" t="s">
        <v>160</v>
      </c>
      <c r="C106" s="224">
        <v>0.31265088369412958</v>
      </c>
      <c r="D106" s="274">
        <v>0.3567506267160081</v>
      </c>
      <c r="E106" s="267">
        <v>-2.8995408398341306E-3</v>
      </c>
      <c r="F106" s="274">
        <v>0.32416185734393332</v>
      </c>
      <c r="G106" s="267">
        <v>-0.13945521323804744</v>
      </c>
      <c r="H106" s="267">
        <v>-0.14195039799177006</v>
      </c>
      <c r="J106" s="218"/>
    </row>
    <row r="107" spans="1:10" ht="15" customHeight="1" x14ac:dyDescent="0.3">
      <c r="A107" s="351"/>
      <c r="B107" s="253" t="s">
        <v>49</v>
      </c>
      <c r="C107" s="224">
        <v>0.28258342688536314</v>
      </c>
      <c r="D107" s="274">
        <v>0.25400046612891308</v>
      </c>
      <c r="E107" s="267">
        <v>-0.21454436788074813</v>
      </c>
      <c r="F107" s="274">
        <v>0.26331979820351914</v>
      </c>
      <c r="G107" s="267">
        <v>-1.819483920059083E-2</v>
      </c>
      <c r="H107" s="267">
        <v>-0.22883560680635634</v>
      </c>
      <c r="J107" s="218"/>
    </row>
    <row r="108" spans="1:10" ht="15" customHeight="1" x14ac:dyDescent="0.3">
      <c r="A108" s="351"/>
      <c r="B108" s="253" t="s">
        <v>52</v>
      </c>
      <c r="C108" s="224">
        <v>0.40476568942050728</v>
      </c>
      <c r="D108" s="274">
        <v>0.38924890715507882</v>
      </c>
      <c r="E108" s="267">
        <v>-0.15965515125483218</v>
      </c>
      <c r="F108" s="274">
        <v>0.41251834445254754</v>
      </c>
      <c r="G108" s="267">
        <v>3.6728464925411277E-3</v>
      </c>
      <c r="H108" s="267">
        <v>-0.1565686936245935</v>
      </c>
      <c r="J108" s="218"/>
    </row>
    <row r="109" spans="1:10" ht="15" customHeight="1" x14ac:dyDescent="0.3">
      <c r="A109" s="351"/>
      <c r="B109" s="253" t="s">
        <v>349</v>
      </c>
      <c r="C109" s="224">
        <v>0.18423457881717117</v>
      </c>
      <c r="D109" s="274">
        <v>0.18460694532080471</v>
      </c>
      <c r="E109" s="267">
        <v>-0.12438998085685783</v>
      </c>
      <c r="F109" s="274">
        <v>0.21396609314930359</v>
      </c>
      <c r="G109" s="267">
        <v>9.7673630890979357E-2</v>
      </c>
      <c r="H109" s="267">
        <v>-3.8865971042627193E-2</v>
      </c>
      <c r="J109" s="218"/>
    </row>
    <row r="110" spans="1:10" ht="15" customHeight="1" x14ac:dyDescent="0.3">
      <c r="A110" s="351"/>
      <c r="B110" s="253" t="s">
        <v>350</v>
      </c>
      <c r="C110" s="224">
        <v>0.22053111060333608</v>
      </c>
      <c r="D110" s="274">
        <v>0.20464196183427411</v>
      </c>
      <c r="E110" s="267">
        <v>-0.18911613658888188</v>
      </c>
      <c r="F110" s="274">
        <v>0.19855225130324394</v>
      </c>
      <c r="G110" s="267">
        <v>-8.1125000000000003E-2</v>
      </c>
      <c r="H110" s="267">
        <v>-0.25489909000810884</v>
      </c>
      <c r="J110" s="218"/>
    </row>
    <row r="111" spans="1:10" ht="15" customHeight="1" x14ac:dyDescent="0.3">
      <c r="A111" s="351"/>
      <c r="B111" s="223" t="s">
        <v>53</v>
      </c>
      <c r="C111" s="224">
        <v>1</v>
      </c>
      <c r="D111" s="274">
        <v>1</v>
      </c>
      <c r="E111" s="267">
        <v>-0.12615615406777472</v>
      </c>
      <c r="F111" s="274">
        <v>1</v>
      </c>
      <c r="G111" s="267">
        <v>-5.2942580876208664E-2</v>
      </c>
      <c r="H111" s="267">
        <v>-0.17241970255421879</v>
      </c>
      <c r="J111" s="187"/>
    </row>
    <row r="112" spans="1:10" ht="15" customHeight="1" x14ac:dyDescent="0.3">
      <c r="A112" s="351" t="s">
        <v>6</v>
      </c>
      <c r="B112" s="253" t="s">
        <v>160</v>
      </c>
      <c r="C112" s="224">
        <v>0.27007457906295756</v>
      </c>
      <c r="D112" s="274">
        <v>0.29004254955205372</v>
      </c>
      <c r="E112" s="267">
        <v>5.4106136970056328E-3</v>
      </c>
      <c r="F112" s="274">
        <v>0.29072064993898461</v>
      </c>
      <c r="G112" s="267">
        <v>-8.4239903112000428E-2</v>
      </c>
      <c r="H112" s="267">
        <v>-7.9285078988607011E-2</v>
      </c>
      <c r="J112" s="186"/>
    </row>
    <row r="113" spans="1:10" ht="15" customHeight="1" x14ac:dyDescent="0.3">
      <c r="A113" s="351"/>
      <c r="B113" s="253" t="s">
        <v>49</v>
      </c>
      <c r="C113" s="224">
        <v>0.21602477580527085</v>
      </c>
      <c r="D113" s="274">
        <v>0.20635769114462266</v>
      </c>
      <c r="E113" s="267">
        <v>-0.10570138861310777</v>
      </c>
      <c r="F113" s="274">
        <v>0.2082947459922101</v>
      </c>
      <c r="G113" s="267">
        <v>-7.7799816454009893E-2</v>
      </c>
      <c r="H113" s="267">
        <v>-0.17527765643408391</v>
      </c>
      <c r="J113" s="186"/>
    </row>
    <row r="114" spans="1:10" ht="15" customHeight="1" x14ac:dyDescent="0.3">
      <c r="A114" s="351"/>
      <c r="B114" s="253" t="s">
        <v>52</v>
      </c>
      <c r="C114" s="224">
        <v>0.51390064513177158</v>
      </c>
      <c r="D114" s="274">
        <v>0.50359975930332368</v>
      </c>
      <c r="E114" s="267">
        <v>-8.25723809046848E-2</v>
      </c>
      <c r="F114" s="274">
        <v>0.50098460406880529</v>
      </c>
      <c r="G114" s="267">
        <v>-9.1120276581549101E-2</v>
      </c>
      <c r="H114" s="267">
        <v>-0.16616863930020198</v>
      </c>
      <c r="J114" s="186"/>
    </row>
    <row r="115" spans="1:10" ht="15" customHeight="1" x14ac:dyDescent="0.3">
      <c r="A115" s="351"/>
      <c r="B115" s="253" t="s">
        <v>349</v>
      </c>
      <c r="C115" s="224">
        <v>0.15802868777452417</v>
      </c>
      <c r="D115" s="274">
        <v>0.16236334812742262</v>
      </c>
      <c r="E115" s="267">
        <v>-3.8127465527849153E-2</v>
      </c>
      <c r="F115" s="274">
        <v>0.17627254643018339</v>
      </c>
      <c r="G115" s="267">
        <v>-8.1083623365628826E-3</v>
      </c>
      <c r="H115" s="267">
        <v>-4.5926676558937424E-2</v>
      </c>
    </row>
    <row r="116" spans="1:10" ht="15" customHeight="1" x14ac:dyDescent="0.3">
      <c r="A116" s="351"/>
      <c r="B116" s="253" t="s">
        <v>350</v>
      </c>
      <c r="C116" s="224">
        <v>0.35587195735724741</v>
      </c>
      <c r="D116" s="274">
        <v>0.34123641117590103</v>
      </c>
      <c r="E116" s="267">
        <v>-0.10230861330526247</v>
      </c>
      <c r="F116" s="274">
        <v>0.32471205763862188</v>
      </c>
      <c r="G116" s="267">
        <v>-0.13061809067716959</v>
      </c>
      <c r="H116" s="267">
        <v>-0.21956334825266982</v>
      </c>
    </row>
    <row r="117" spans="1:10" ht="15" customHeight="1" x14ac:dyDescent="0.3">
      <c r="A117" s="351"/>
      <c r="B117" s="223" t="s">
        <v>53</v>
      </c>
      <c r="C117" s="224">
        <v>1</v>
      </c>
      <c r="D117" s="274">
        <v>1</v>
      </c>
      <c r="E117" s="267">
        <v>-6.3806849377745237E-2</v>
      </c>
      <c r="F117" s="274">
        <v>1</v>
      </c>
      <c r="G117" s="267">
        <v>-8.6375896121667892E-2</v>
      </c>
      <c r="H117" s="267">
        <v>-0.14467137170571009</v>
      </c>
    </row>
    <row r="118" spans="1:10" ht="15" customHeight="1" x14ac:dyDescent="0.3">
      <c r="A118" s="350" t="s">
        <v>327</v>
      </c>
      <c r="B118" s="253" t="s">
        <v>160</v>
      </c>
      <c r="C118" s="224">
        <v>0.29286052285983166</v>
      </c>
      <c r="D118" s="274">
        <v>0.32459729364842166</v>
      </c>
      <c r="E118" s="267">
        <v>6.6265443025335187E-4</v>
      </c>
      <c r="F118" s="274">
        <v>0.30834303318614859</v>
      </c>
      <c r="G118" s="267">
        <v>-0.11567455277767698</v>
      </c>
      <c r="H118" s="267">
        <v>-0.11508855060228934</v>
      </c>
    </row>
    <row r="119" spans="1:10" ht="15" customHeight="1" x14ac:dyDescent="0.3">
      <c r="A119" s="350"/>
      <c r="B119" s="253" t="s">
        <v>49</v>
      </c>
      <c r="C119" s="224">
        <v>0.25164556760119311</v>
      </c>
      <c r="D119" s="274">
        <v>0.23103662010815396</v>
      </c>
      <c r="E119" s="267">
        <v>-0.17111330611296277</v>
      </c>
      <c r="F119" s="274">
        <v>0.23729108414833183</v>
      </c>
      <c r="G119" s="267">
        <v>-4.3855624378680125E-2</v>
      </c>
      <c r="H119" s="267">
        <v>-0.2074646496125587</v>
      </c>
    </row>
    <row r="120" spans="1:10" ht="15" customHeight="1" x14ac:dyDescent="0.3">
      <c r="A120" s="350"/>
      <c r="B120" s="253" t="s">
        <v>52</v>
      </c>
      <c r="C120" s="224">
        <v>0.45549390953897523</v>
      </c>
      <c r="D120" s="274">
        <v>0.44436608624342444</v>
      </c>
      <c r="E120" s="267">
        <v>-0.11923111716796185</v>
      </c>
      <c r="F120" s="274">
        <v>0.45436588266551953</v>
      </c>
      <c r="G120" s="267">
        <v>-4.810798453387935E-2</v>
      </c>
      <c r="H120" s="267">
        <v>-0.16160313296116774</v>
      </c>
    </row>
    <row r="121" spans="1:10" ht="15" customHeight="1" x14ac:dyDescent="0.3">
      <c r="A121" s="350"/>
      <c r="B121" s="253" t="s">
        <v>349</v>
      </c>
      <c r="C121" s="224">
        <v>0.17205353012797678</v>
      </c>
      <c r="D121" s="274">
        <v>0.17388551817754855</v>
      </c>
      <c r="E121" s="267">
        <v>-8.7561804697156978E-2</v>
      </c>
      <c r="F121" s="274">
        <v>0.19613576841812269</v>
      </c>
      <c r="G121" s="267">
        <v>5.0065195671684756E-2</v>
      </c>
      <c r="H121" s="267">
        <v>-4.1880407911001234E-2</v>
      </c>
    </row>
    <row r="122" spans="1:10" ht="15" customHeight="1" x14ac:dyDescent="0.3">
      <c r="A122" s="350"/>
      <c r="B122" s="253" t="s">
        <v>350</v>
      </c>
      <c r="C122" s="224">
        <v>0.62227040466442352</v>
      </c>
      <c r="D122" s="274">
        <v>0.27048056806587584</v>
      </c>
      <c r="E122" s="267">
        <v>-0.13845497305839927</v>
      </c>
      <c r="F122" s="274">
        <v>0.56833077504081086</v>
      </c>
      <c r="G122" s="267">
        <v>-0.11122118498761668</v>
      </c>
      <c r="H122" s="267">
        <v>-0.23427703187503224</v>
      </c>
    </row>
    <row r="123" spans="1:10" ht="15" customHeight="1" x14ac:dyDescent="0.3">
      <c r="A123" s="350"/>
      <c r="B123" s="223" t="s">
        <v>53</v>
      </c>
      <c r="C123" s="224">
        <v>1</v>
      </c>
      <c r="D123" s="274">
        <v>1</v>
      </c>
      <c r="E123" s="267">
        <v>-9.7174887415528419E-2</v>
      </c>
      <c r="F123" s="274">
        <v>1</v>
      </c>
      <c r="G123" s="267">
        <v>-6.9057458809187636E-2</v>
      </c>
      <c r="H123" s="267">
        <v>-0.15952169543973074</v>
      </c>
    </row>
    <row r="124" spans="1:10" ht="15" customHeight="1" x14ac:dyDescent="0.3">
      <c r="A124" s="332"/>
      <c r="B124" s="253"/>
      <c r="C124" s="224"/>
      <c r="D124" s="274"/>
      <c r="E124" s="267"/>
      <c r="F124" s="274"/>
      <c r="G124" s="267"/>
      <c r="H124" s="267"/>
    </row>
    <row r="125" spans="1:10" s="137" customFormat="1" ht="15" customHeight="1" x14ac:dyDescent="0.3">
      <c r="A125" s="334" t="s">
        <v>54</v>
      </c>
      <c r="B125" s="324"/>
      <c r="C125" s="227"/>
      <c r="D125" s="312"/>
      <c r="E125" s="311"/>
      <c r="F125" s="312"/>
      <c r="G125" s="311"/>
      <c r="H125" s="267"/>
    </row>
    <row r="126" spans="1:10" ht="15" customHeight="1" x14ac:dyDescent="0.3">
      <c r="A126" s="351" t="s">
        <v>5</v>
      </c>
      <c r="B126" s="253" t="s">
        <v>57</v>
      </c>
      <c r="C126" s="224">
        <v>0.81169427815675899</v>
      </c>
      <c r="D126" s="274">
        <v>0.80158806139885175</v>
      </c>
      <c r="E126" s="267">
        <v>-0.1383563267139008</v>
      </c>
      <c r="F126" s="274">
        <v>0.78579368165769981</v>
      </c>
      <c r="G126" s="267">
        <v>-7.1247353468087804E-2</v>
      </c>
      <c r="H126" s="267">
        <v>-0.19974615806805707</v>
      </c>
    </row>
    <row r="127" spans="1:10" ht="15" customHeight="1" x14ac:dyDescent="0.3">
      <c r="A127" s="351"/>
      <c r="B127" s="253" t="s">
        <v>58</v>
      </c>
      <c r="C127" s="224">
        <v>0.18830572184324099</v>
      </c>
      <c r="D127" s="274">
        <v>0.19841193860114825</v>
      </c>
      <c r="E127" s="267">
        <v>-8.0666191711585761E-2</v>
      </c>
      <c r="F127" s="274">
        <v>0.21420631834230019</v>
      </c>
      <c r="G127" s="267">
        <v>2.2838928529652591E-2</v>
      </c>
      <c r="H127" s="267">
        <v>-5.9669592569193339E-2</v>
      </c>
    </row>
    <row r="128" spans="1:10" ht="15" customHeight="1" x14ac:dyDescent="0.3">
      <c r="A128" s="351"/>
      <c r="B128" s="253" t="s">
        <v>7</v>
      </c>
      <c r="C128" s="224">
        <v>1</v>
      </c>
      <c r="D128" s="274">
        <v>1</v>
      </c>
      <c r="E128" s="267">
        <v>-0.12749294419905585</v>
      </c>
      <c r="F128" s="274">
        <v>1</v>
      </c>
      <c r="G128" s="267">
        <v>-5.2579511861141813E-2</v>
      </c>
      <c r="H128" s="267">
        <v>-0.17336893928847152</v>
      </c>
    </row>
    <row r="129" spans="1:8" ht="15" customHeight="1" x14ac:dyDescent="0.3">
      <c r="A129" s="351" t="s">
        <v>6</v>
      </c>
      <c r="B129" s="253" t="s">
        <v>57</v>
      </c>
      <c r="C129" s="224">
        <v>0.62845647714753516</v>
      </c>
      <c r="D129" s="274">
        <v>0.61459833985044932</v>
      </c>
      <c r="E129" s="267">
        <v>-8.8924078217160127E-2</v>
      </c>
      <c r="F129" s="274">
        <v>0.60534880886664899</v>
      </c>
      <c r="G129" s="267">
        <v>-0.10237111922567889</v>
      </c>
      <c r="H129" s="267">
        <v>-0.18219194002963651</v>
      </c>
    </row>
    <row r="130" spans="1:8" ht="15" customHeight="1" x14ac:dyDescent="0.3">
      <c r="A130" s="351"/>
      <c r="B130" s="253" t="s">
        <v>58</v>
      </c>
      <c r="C130" s="224">
        <v>0.37154352285246478</v>
      </c>
      <c r="D130" s="274">
        <v>0.38540166014955068</v>
      </c>
      <c r="E130" s="267">
        <v>-3.3632580845974903E-2</v>
      </c>
      <c r="F130" s="274">
        <v>0.39465119113335101</v>
      </c>
      <c r="G130" s="267">
        <v>-6.6783637627354259E-2</v>
      </c>
      <c r="H130" s="267">
        <v>-9.8170112381638877E-2</v>
      </c>
    </row>
    <row r="131" spans="1:8" ht="15" customHeight="1" x14ac:dyDescent="0.3">
      <c r="A131" s="351"/>
      <c r="B131" s="253" t="s">
        <v>7</v>
      </c>
      <c r="C131" s="224">
        <v>1</v>
      </c>
      <c r="D131" s="274">
        <v>1</v>
      </c>
      <c r="E131" s="267">
        <v>-6.8380880500082175E-2</v>
      </c>
      <c r="F131" s="274">
        <v>1</v>
      </c>
      <c r="G131" s="267">
        <v>-8.8655644737142991E-2</v>
      </c>
      <c r="H131" s="267">
        <v>-0.15097417418879686</v>
      </c>
    </row>
    <row r="132" spans="1:8" ht="15" customHeight="1" x14ac:dyDescent="0.3">
      <c r="A132" s="350" t="s">
        <v>327</v>
      </c>
      <c r="B132" s="253" t="s">
        <v>57</v>
      </c>
      <c r="C132" s="224">
        <v>0.72849204934422807</v>
      </c>
      <c r="D132" s="274">
        <v>0.7136355394936188</v>
      </c>
      <c r="E132" s="267">
        <v>-0.11899297006301525</v>
      </c>
      <c r="F132" s="274">
        <v>0.70266253379153865</v>
      </c>
      <c r="G132" s="267">
        <v>-8.3855104167563796E-2</v>
      </c>
      <c r="H132" s="267">
        <v>-0.19286990633073711</v>
      </c>
    </row>
    <row r="133" spans="1:8" ht="15" customHeight="1" x14ac:dyDescent="0.3">
      <c r="A133" s="350"/>
      <c r="B133" s="253" t="s">
        <v>58</v>
      </c>
      <c r="C133" s="224">
        <v>0.27150795065577193</v>
      </c>
      <c r="D133" s="274">
        <v>0.28636446050638126</v>
      </c>
      <c r="E133" s="267">
        <v>-5.1441135603658442E-2</v>
      </c>
      <c r="F133" s="274">
        <v>0.29733746620846141</v>
      </c>
      <c r="G133" s="267">
        <v>-3.3894940172774592E-2</v>
      </c>
      <c r="H133" s="267">
        <v>-8.3592481562727444E-2</v>
      </c>
    </row>
    <row r="134" spans="1:8" ht="15" customHeight="1" x14ac:dyDescent="0.3">
      <c r="A134" s="350"/>
      <c r="B134" s="223" t="s">
        <v>53</v>
      </c>
      <c r="C134" s="224">
        <v>1</v>
      </c>
      <c r="D134" s="274">
        <v>1</v>
      </c>
      <c r="E134" s="267">
        <v>-0.10065210992591733</v>
      </c>
      <c r="F134" s="274">
        <v>1</v>
      </c>
      <c r="G134" s="267">
        <v>-6.9548288758385646E-2</v>
      </c>
      <c r="H134" s="267">
        <v>-0.1632002166790345</v>
      </c>
    </row>
    <row r="135" spans="1:8" ht="15" customHeight="1" x14ac:dyDescent="0.3">
      <c r="A135" s="333"/>
      <c r="B135" s="223"/>
      <c r="C135" s="317"/>
      <c r="D135" s="316"/>
      <c r="E135" s="318"/>
      <c r="F135" s="316"/>
      <c r="G135" s="318"/>
      <c r="H135" s="267"/>
    </row>
    <row r="136" spans="1:8" ht="15" customHeight="1" x14ac:dyDescent="0.3">
      <c r="A136" s="334" t="s">
        <v>328</v>
      </c>
      <c r="B136" s="250"/>
      <c r="C136" s="224"/>
      <c r="D136" s="274"/>
      <c r="E136" s="267"/>
      <c r="F136" s="274"/>
      <c r="G136" s="267"/>
      <c r="H136" s="267"/>
    </row>
    <row r="137" spans="1:8" ht="15" customHeight="1" x14ac:dyDescent="0.3">
      <c r="A137" s="351" t="s">
        <v>5</v>
      </c>
      <c r="B137" s="253" t="s">
        <v>347</v>
      </c>
      <c r="C137" s="224">
        <v>0.19664305512781027</v>
      </c>
      <c r="D137" s="274">
        <v>0.2146068884758153</v>
      </c>
      <c r="E137" s="267">
        <v>-4.6328340111652815E-2</v>
      </c>
      <c r="F137" s="274">
        <v>0.19610032202204636</v>
      </c>
      <c r="G137" s="267">
        <v>-0.1346118189282971</v>
      </c>
      <c r="H137" s="267">
        <v>-0.17470381690959152</v>
      </c>
    </row>
    <row r="138" spans="1:8" ht="15" customHeight="1" x14ac:dyDescent="0.3">
      <c r="A138" s="351"/>
      <c r="B138" s="253" t="s">
        <v>348</v>
      </c>
      <c r="C138" s="224">
        <v>0.80335694487218967</v>
      </c>
      <c r="D138" s="274">
        <v>0.78539311152418467</v>
      </c>
      <c r="E138" s="267">
        <v>-0.14569614226443328</v>
      </c>
      <c r="F138" s="274">
        <v>0.8038996779779537</v>
      </c>
      <c r="G138" s="267">
        <v>-3.06266465939029E-2</v>
      </c>
      <c r="H138" s="267">
        <v>-0.17186060459910837</v>
      </c>
    </row>
    <row r="139" spans="1:8" ht="15" customHeight="1" x14ac:dyDescent="0.3">
      <c r="A139" s="351"/>
      <c r="B139" s="223" t="s">
        <v>53</v>
      </c>
      <c r="C139" s="224">
        <v>1</v>
      </c>
      <c r="D139" s="274">
        <v>1</v>
      </c>
      <c r="E139" s="267">
        <v>-0.12615615406777472</v>
      </c>
      <c r="F139" s="274">
        <v>1</v>
      </c>
      <c r="G139" s="267">
        <v>-5.2942580876208664E-2</v>
      </c>
      <c r="H139" s="267">
        <v>-0.17241970255421879</v>
      </c>
    </row>
    <row r="140" spans="1:8" ht="15" customHeight="1" x14ac:dyDescent="0.3">
      <c r="A140" s="351" t="s">
        <v>6</v>
      </c>
      <c r="B140" s="253" t="s">
        <v>347</v>
      </c>
      <c r="C140" s="224">
        <v>0.21264469710834552</v>
      </c>
      <c r="D140" s="274">
        <v>0.22198464795056555</v>
      </c>
      <c r="E140" s="267">
        <v>-2.2686623364398004E-2</v>
      </c>
      <c r="F140" s="274">
        <v>0.22002306882198558</v>
      </c>
      <c r="G140" s="267">
        <v>-9.4449184027300001E-2</v>
      </c>
      <c r="H140" s="267">
        <v>-0.11499307432659593</v>
      </c>
    </row>
    <row r="141" spans="1:8" ht="15" customHeight="1" x14ac:dyDescent="0.3">
      <c r="A141" s="351"/>
      <c r="B141" s="253" t="s">
        <v>348</v>
      </c>
      <c r="C141" s="224">
        <v>0.78735530289165445</v>
      </c>
      <c r="D141" s="274">
        <v>0.77801535204943451</v>
      </c>
      <c r="E141" s="267">
        <v>-7.4912379465015347E-2</v>
      </c>
      <c r="F141" s="274">
        <v>0.77997693117801437</v>
      </c>
      <c r="G141" s="267">
        <v>-8.4072412046688569E-2</v>
      </c>
      <c r="H141" s="267">
        <v>-0.15268672707792325</v>
      </c>
    </row>
    <row r="142" spans="1:8" ht="15" customHeight="1" x14ac:dyDescent="0.3">
      <c r="A142" s="351"/>
      <c r="B142" s="223" t="s">
        <v>53</v>
      </c>
      <c r="C142" s="224">
        <v>1</v>
      </c>
      <c r="D142" s="274">
        <v>1</v>
      </c>
      <c r="E142" s="267">
        <v>-6.3806849377745237E-2</v>
      </c>
      <c r="F142" s="274">
        <v>1</v>
      </c>
      <c r="G142" s="267">
        <v>-8.6375896121667892E-2</v>
      </c>
      <c r="H142" s="267">
        <v>-0.14467137170571009</v>
      </c>
    </row>
    <row r="143" spans="1:8" ht="15" customHeight="1" x14ac:dyDescent="0.3">
      <c r="A143" s="350" t="s">
        <v>327</v>
      </c>
      <c r="B143" s="253" t="s">
        <v>347</v>
      </c>
      <c r="C143" s="141">
        <v>0.20408095448237729</v>
      </c>
      <c r="D143" s="275">
        <v>0.21816297295267933</v>
      </c>
      <c r="E143" s="270">
        <v>-3.4878040837594035E-2</v>
      </c>
      <c r="F143" s="275">
        <v>0.2074165918091069</v>
      </c>
      <c r="G143" s="270">
        <v>-0.11491429342691321</v>
      </c>
      <c r="H143" s="267">
        <v>-0.14578434884554012</v>
      </c>
    </row>
    <row r="144" spans="1:8" ht="15" customHeight="1" x14ac:dyDescent="0.3">
      <c r="A144" s="350"/>
      <c r="B144" s="253" t="s">
        <v>348</v>
      </c>
      <c r="C144" s="141">
        <v>0.79591904551762271</v>
      </c>
      <c r="D144" s="275">
        <v>0.78183702704732061</v>
      </c>
      <c r="E144" s="270">
        <v>-0.11314837112906216</v>
      </c>
      <c r="F144" s="275">
        <v>0.79258340819089312</v>
      </c>
      <c r="G144" s="270">
        <v>-5.6261616422207866E-2</v>
      </c>
      <c r="H144" s="267">
        <v>-0.16304407729600912</v>
      </c>
    </row>
    <row r="145" spans="1:8" ht="15" customHeight="1" x14ac:dyDescent="0.3">
      <c r="A145" s="350"/>
      <c r="B145" s="223" t="s">
        <v>53</v>
      </c>
      <c r="C145" s="224">
        <v>1</v>
      </c>
      <c r="D145" s="274">
        <v>1</v>
      </c>
      <c r="E145" s="270">
        <v>-9.7174887415528419E-2</v>
      </c>
      <c r="F145" s="274">
        <v>1</v>
      </c>
      <c r="G145" s="270">
        <v>-6.9057458809187636E-2</v>
      </c>
      <c r="H145" s="267">
        <v>-0.15952169543973074</v>
      </c>
    </row>
    <row r="146" spans="1:8" ht="25.8" customHeight="1" x14ac:dyDescent="0.3">
      <c r="A146" s="356" t="s">
        <v>329</v>
      </c>
      <c r="B146" s="357"/>
      <c r="C146" s="357"/>
      <c r="D146" s="357"/>
      <c r="E146" s="357"/>
      <c r="F146" s="357"/>
      <c r="G146" s="357"/>
      <c r="H146" s="358"/>
    </row>
    <row r="147" spans="1:8" ht="15" customHeight="1" x14ac:dyDescent="0.3">
      <c r="A147" s="350" t="s">
        <v>17</v>
      </c>
      <c r="B147" s="253" t="s">
        <v>18</v>
      </c>
      <c r="C147" s="224">
        <v>3.6558716121806445E-2</v>
      </c>
      <c r="D147" s="274">
        <v>3.81190444596664E-2</v>
      </c>
      <c r="E147" s="267">
        <v>6.0672587566111165E-2</v>
      </c>
      <c r="F147" s="224">
        <v>4.3134552235780596E-2</v>
      </c>
      <c r="G147" s="267">
        <v>0.10113839495719258</v>
      </c>
      <c r="H147" s="267">
        <v>0.16794731064763996</v>
      </c>
    </row>
    <row r="148" spans="1:8" ht="15" customHeight="1" x14ac:dyDescent="0.3">
      <c r="A148" s="350"/>
      <c r="B148" s="253" t="s">
        <v>5</v>
      </c>
      <c r="C148" s="224">
        <v>0.77688275016690567</v>
      </c>
      <c r="D148" s="274">
        <v>0.77922585596603033</v>
      </c>
      <c r="E148" s="267">
        <v>2.0324115163724649E-2</v>
      </c>
      <c r="F148" s="224">
        <v>0.7648938405009269</v>
      </c>
      <c r="G148" s="267">
        <v>-4.4795353396816048E-2</v>
      </c>
      <c r="H148" s="267">
        <v>-2.5381664154328031E-2</v>
      </c>
    </row>
    <row r="149" spans="1:8" ht="15" customHeight="1" x14ac:dyDescent="0.3">
      <c r="A149" s="350"/>
      <c r="B149" s="253" t="s">
        <v>6</v>
      </c>
      <c r="C149" s="224">
        <v>0.18655853371128792</v>
      </c>
      <c r="D149" s="274">
        <v>0.18265509957430326</v>
      </c>
      <c r="E149" s="267">
        <v>-4.0283943133152117E-3</v>
      </c>
      <c r="F149" s="224">
        <v>0.19197160726329252</v>
      </c>
      <c r="G149" s="267">
        <v>2.2736643694410086E-2</v>
      </c>
      <c r="H149" s="267">
        <v>1.8616657214932435E-2</v>
      </c>
    </row>
    <row r="150" spans="1:8" ht="15" customHeight="1" x14ac:dyDescent="0.3">
      <c r="A150" s="350"/>
      <c r="B150" s="253" t="s">
        <v>19</v>
      </c>
      <c r="C150" s="224">
        <v>1</v>
      </c>
      <c r="D150" s="274">
        <v>1</v>
      </c>
      <c r="E150" s="267">
        <v>1.725603505200524E-2</v>
      </c>
      <c r="F150" s="224">
        <v>1</v>
      </c>
      <c r="G150" s="267">
        <v>-2.6897434701994356E-2</v>
      </c>
      <c r="H150" s="267">
        <v>-1.0105542726015753E-2</v>
      </c>
    </row>
    <row r="151" spans="1:8" ht="15" customHeight="1" x14ac:dyDescent="0.3">
      <c r="A151" s="350" t="s">
        <v>20</v>
      </c>
      <c r="B151" s="253" t="s">
        <v>11</v>
      </c>
      <c r="C151" s="224">
        <v>3.1021512193060312E-2</v>
      </c>
      <c r="D151" s="274">
        <v>2.6219986468885341E-2</v>
      </c>
      <c r="E151" s="267">
        <v>-0.13760217983651227</v>
      </c>
      <c r="F151" s="224">
        <v>3.0326099525883669E-2</v>
      </c>
      <c r="G151" s="267">
        <v>0.10479199578725645</v>
      </c>
      <c r="H151" s="267">
        <v>-4.7229791099000905E-2</v>
      </c>
    </row>
    <row r="152" spans="1:8" ht="15" customHeight="1" x14ac:dyDescent="0.3">
      <c r="A152" s="350"/>
      <c r="B152" s="253" t="s">
        <v>9</v>
      </c>
      <c r="C152" s="224">
        <v>0.96897848780693974</v>
      </c>
      <c r="D152" s="274">
        <v>0.97378001353111465</v>
      </c>
      <c r="E152" s="267">
        <v>2.5380071046752252E-2</v>
      </c>
      <c r="F152" s="224">
        <v>0.96967390047411628</v>
      </c>
      <c r="G152" s="267">
        <v>-4.8823140183382172E-2</v>
      </c>
      <c r="H152" s="267">
        <v>-2.4682203903209705E-2</v>
      </c>
    </row>
    <row r="153" spans="1:8" ht="15" customHeight="1" x14ac:dyDescent="0.3">
      <c r="A153" s="350"/>
      <c r="B153" s="253" t="s">
        <v>7</v>
      </c>
      <c r="C153" s="224">
        <v>1</v>
      </c>
      <c r="D153" s="274">
        <v>1</v>
      </c>
      <c r="E153" s="267">
        <v>2.0324115163724649E-2</v>
      </c>
      <c r="F153" s="224">
        <v>1</v>
      </c>
      <c r="G153" s="267">
        <v>-4.4795353396816048E-2</v>
      </c>
      <c r="H153" s="267">
        <v>-2.5381664154328031E-2</v>
      </c>
    </row>
    <row r="154" spans="1:8" ht="15" customHeight="1" x14ac:dyDescent="0.3">
      <c r="A154" s="350" t="s">
        <v>21</v>
      </c>
      <c r="B154" s="253" t="s">
        <v>11</v>
      </c>
      <c r="C154" s="224">
        <v>0.58707002757299021</v>
      </c>
      <c r="D154" s="274">
        <v>0.58871806954507078</v>
      </c>
      <c r="E154" s="267">
        <v>-1.2324706039105958E-3</v>
      </c>
      <c r="F154" s="224">
        <v>0.57054272495152525</v>
      </c>
      <c r="G154" s="267">
        <v>-8.8380469583778012E-3</v>
      </c>
      <c r="H154" s="267">
        <v>-1.0059624929216216E-2</v>
      </c>
    </row>
    <row r="155" spans="1:8" ht="15" customHeight="1" x14ac:dyDescent="0.3">
      <c r="A155" s="350"/>
      <c r="B155" s="253" t="s">
        <v>9</v>
      </c>
      <c r="C155" s="224">
        <v>0.41292997242700979</v>
      </c>
      <c r="D155" s="274">
        <v>0.41128193045492922</v>
      </c>
      <c r="E155" s="267">
        <v>-8.0034097366925554E-3</v>
      </c>
      <c r="F155" s="224">
        <v>0.42945727504847475</v>
      </c>
      <c r="G155" s="267">
        <v>6.7933355611782112E-2</v>
      </c>
      <c r="H155" s="267">
        <v>5.9386247395340028E-2</v>
      </c>
    </row>
    <row r="156" spans="1:8" ht="15" customHeight="1" x14ac:dyDescent="0.3">
      <c r="A156" s="350"/>
      <c r="B156" s="253" t="s">
        <v>7</v>
      </c>
      <c r="C156" s="224">
        <v>1</v>
      </c>
      <c r="D156" s="274">
        <v>1</v>
      </c>
      <c r="E156" s="267">
        <v>-4.0283943133152117E-3</v>
      </c>
      <c r="F156" s="224">
        <v>1</v>
      </c>
      <c r="G156" s="267">
        <v>2.2736643694410086E-2</v>
      </c>
      <c r="H156" s="267">
        <v>1.8616657214932435E-2</v>
      </c>
    </row>
    <row r="157" spans="1:8" s="137" customFormat="1" ht="15" customHeight="1" x14ac:dyDescent="0.3">
      <c r="A157" s="333"/>
      <c r="B157" s="225"/>
      <c r="C157" s="227"/>
      <c r="D157" s="312"/>
      <c r="E157" s="311"/>
      <c r="F157" s="227"/>
      <c r="G157" s="311"/>
      <c r="H157" s="267"/>
    </row>
    <row r="158" spans="1:8" s="254" customFormat="1" ht="15" customHeight="1" x14ac:dyDescent="0.3">
      <c r="A158" s="351" t="s">
        <v>5</v>
      </c>
      <c r="B158" s="253" t="s">
        <v>330</v>
      </c>
      <c r="C158" s="224">
        <v>0.40450643776824036</v>
      </c>
      <c r="D158" s="274">
        <v>0.38421227749126602</v>
      </c>
      <c r="E158" s="267">
        <v>-0.12485790071996969</v>
      </c>
      <c r="F158" s="224">
        <v>0.44569484428160167</v>
      </c>
      <c r="G158" s="267">
        <v>0.10608356787183373</v>
      </c>
      <c r="H158" s="267">
        <v>-3.2019704433497539E-2</v>
      </c>
    </row>
    <row r="159" spans="1:8" s="254" customFormat="1" ht="15" customHeight="1" x14ac:dyDescent="0.3">
      <c r="A159" s="351"/>
      <c r="B159" s="253" t="s">
        <v>331</v>
      </c>
      <c r="C159" s="224">
        <v>0.49371551195585528</v>
      </c>
      <c r="D159" s="274">
        <v>0.52611878223257358</v>
      </c>
      <c r="E159" s="267">
        <v>-1.8162061471592675E-2</v>
      </c>
      <c r="F159" s="224">
        <v>0.45092907615807382</v>
      </c>
      <c r="G159" s="267">
        <v>-0.18276679841897234</v>
      </c>
      <c r="H159" s="267">
        <v>-0.19760943806271344</v>
      </c>
    </row>
    <row r="160" spans="1:8" s="254" customFormat="1" ht="15" customHeight="1" x14ac:dyDescent="0.3">
      <c r="A160" s="351"/>
      <c r="B160" s="253" t="s">
        <v>332</v>
      </c>
      <c r="C160" s="224">
        <v>0.10177805027590435</v>
      </c>
      <c r="D160" s="274">
        <v>8.9668940276160375E-2</v>
      </c>
      <c r="E160" s="267">
        <v>-0.18825301204819278</v>
      </c>
      <c r="F160" s="224">
        <v>0.10337607956032452</v>
      </c>
      <c r="G160" s="267">
        <v>9.9257884972170682E-2</v>
      </c>
      <c r="H160" s="267">
        <v>-0.10768072289156627</v>
      </c>
    </row>
    <row r="161" spans="1:8" s="254" customFormat="1" ht="15" customHeight="1" x14ac:dyDescent="0.3">
      <c r="A161" s="351"/>
      <c r="B161" s="253" t="s">
        <v>7</v>
      </c>
      <c r="C161" s="224">
        <v>1</v>
      </c>
      <c r="D161" s="274">
        <v>1</v>
      </c>
      <c r="E161" s="267">
        <v>-7.8632740649908037E-2</v>
      </c>
      <c r="F161" s="224">
        <v>1</v>
      </c>
      <c r="G161" s="267">
        <v>-4.6498086840791882E-2</v>
      </c>
      <c r="H161" s="267">
        <v>-0.12147455548743102</v>
      </c>
    </row>
    <row r="162" spans="1:8" s="254" customFormat="1" ht="15" customHeight="1" x14ac:dyDescent="0.3">
      <c r="A162" s="351" t="s">
        <v>6</v>
      </c>
      <c r="B162" s="253" t="s">
        <v>330</v>
      </c>
      <c r="C162" s="224">
        <v>0.5637597068318646</v>
      </c>
      <c r="D162" s="274">
        <v>0.56755580697097607</v>
      </c>
      <c r="E162" s="267">
        <v>9.3248210485587148E-3</v>
      </c>
      <c r="F162" s="224">
        <v>0.55798789007918026</v>
      </c>
      <c r="G162" s="267">
        <v>-3.5574637736717013E-2</v>
      </c>
      <c r="H162" s="267">
        <v>-2.6581543818920486E-2</v>
      </c>
    </row>
    <row r="163" spans="1:8" s="254" customFormat="1" ht="15" customHeight="1" x14ac:dyDescent="0.3">
      <c r="A163" s="351"/>
      <c r="B163" s="253" t="s">
        <v>331</v>
      </c>
      <c r="C163" s="224">
        <v>0.34514876537823924</v>
      </c>
      <c r="D163" s="274">
        <v>0.34763500282842347</v>
      </c>
      <c r="E163" s="267">
        <v>9.7958667762118434E-3</v>
      </c>
      <c r="F163" s="224">
        <v>0.34085213032581452</v>
      </c>
      <c r="G163" s="267">
        <v>-3.8177494054324697E-2</v>
      </c>
      <c r="H163" s="267">
        <v>-2.8755608923718638E-2</v>
      </c>
    </row>
    <row r="164" spans="1:8" s="254" customFormat="1" ht="15" customHeight="1" x14ac:dyDescent="0.3">
      <c r="A164" s="351"/>
      <c r="B164" s="253" t="s">
        <v>332</v>
      </c>
      <c r="C164" s="224">
        <v>9.1091527789896168E-2</v>
      </c>
      <c r="D164" s="274">
        <v>8.4809190200600501E-2</v>
      </c>
      <c r="E164" s="267">
        <v>-6.6570881226053646E-2</v>
      </c>
      <c r="F164" s="224">
        <v>0.10115997959500521</v>
      </c>
      <c r="G164" s="267">
        <v>0.17008722421754746</v>
      </c>
      <c r="H164" s="267">
        <v>9.2193486590038315E-2</v>
      </c>
    </row>
    <row r="165" spans="1:8" s="254" customFormat="1" ht="15" customHeight="1" x14ac:dyDescent="0.3">
      <c r="A165" s="351"/>
      <c r="B165" s="253" t="s">
        <v>7</v>
      </c>
      <c r="C165" s="224">
        <v>1</v>
      </c>
      <c r="D165" s="274">
        <v>1</v>
      </c>
      <c r="E165" s="267">
        <v>2.5739464270133497E-3</v>
      </c>
      <c r="F165" s="224">
        <v>1</v>
      </c>
      <c r="G165" s="267">
        <v>-1.9037465732561681E-2</v>
      </c>
      <c r="H165" s="267">
        <v>-1.6512520722450047E-2</v>
      </c>
    </row>
    <row r="166" spans="1:8" s="254" customFormat="1" ht="15" customHeight="1" x14ac:dyDescent="0.3">
      <c r="A166" s="350" t="s">
        <v>327</v>
      </c>
      <c r="B166" s="253" t="s">
        <v>330</v>
      </c>
      <c r="C166" s="224">
        <v>0.52847585410582087</v>
      </c>
      <c r="D166" s="274">
        <v>0.52954263245033117</v>
      </c>
      <c r="E166" s="267">
        <v>-1.3430581884779745E-2</v>
      </c>
      <c r="F166" s="224">
        <v>0.53522546419098138</v>
      </c>
      <c r="G166" s="267">
        <v>-1.4264777723497801E-2</v>
      </c>
      <c r="H166" s="267">
        <v>-2.7503775342993926E-2</v>
      </c>
    </row>
    <row r="167" spans="1:8" s="254" customFormat="1" ht="15" customHeight="1" x14ac:dyDescent="0.3">
      <c r="A167" s="350"/>
      <c r="B167" s="253" t="s">
        <v>331</v>
      </c>
      <c r="C167" s="224">
        <v>0.37806493241866468</v>
      </c>
      <c r="D167" s="274">
        <v>0.38464059050772625</v>
      </c>
      <c r="E167" s="267">
        <v>1.7067145744441949E-3</v>
      </c>
      <c r="F167" s="224">
        <v>0.36316534040671972</v>
      </c>
      <c r="G167" s="267">
        <v>-7.9182172801865222E-2</v>
      </c>
      <c r="H167" s="267">
        <v>-7.7610599595778124E-2</v>
      </c>
    </row>
    <row r="168" spans="1:8" s="254" customFormat="1" ht="15" customHeight="1" x14ac:dyDescent="0.3">
      <c r="A168" s="350"/>
      <c r="B168" s="253" t="s">
        <v>332</v>
      </c>
      <c r="C168" s="224">
        <v>9.3459213475514502E-2</v>
      </c>
      <c r="D168" s="274">
        <v>8.5816777041942599E-2</v>
      </c>
      <c r="E168" s="267">
        <v>-9.5930232558139539E-2</v>
      </c>
      <c r="F168" s="224">
        <v>0.10160919540229885</v>
      </c>
      <c r="G168" s="267">
        <v>0.15474276527331191</v>
      </c>
      <c r="H168" s="267">
        <v>4.3968023255813955E-2</v>
      </c>
    </row>
    <row r="169" spans="1:8" s="254" customFormat="1" ht="15" customHeight="1" x14ac:dyDescent="0.3">
      <c r="A169" s="362"/>
      <c r="B169" s="325" t="s">
        <v>7</v>
      </c>
      <c r="C169" s="326">
        <v>1</v>
      </c>
      <c r="D169" s="294">
        <v>1</v>
      </c>
      <c r="E169" s="327">
        <v>-1.541805338585886E-2</v>
      </c>
      <c r="F169" s="326">
        <v>1</v>
      </c>
      <c r="G169" s="327">
        <v>-2.4730960264900664E-2</v>
      </c>
      <c r="H169" s="327">
        <v>-3.9767710385111732E-2</v>
      </c>
    </row>
    <row r="170" spans="1:8" s="186" customFormat="1" x14ac:dyDescent="0.3">
      <c r="A170" s="217"/>
      <c r="B170" s="217"/>
      <c r="C170" s="218"/>
      <c r="D170" s="218"/>
      <c r="E170" s="218"/>
      <c r="F170" s="218"/>
      <c r="G170" s="218"/>
      <c r="H170" s="218"/>
    </row>
    <row r="174" spans="1:8" x14ac:dyDescent="0.3">
      <c r="H174" s="216"/>
    </row>
    <row r="175" spans="1:8" x14ac:dyDescent="0.3">
      <c r="H175" s="147"/>
    </row>
    <row r="176" spans="1:8" x14ac:dyDescent="0.3">
      <c r="H176" s="143"/>
    </row>
    <row r="177" spans="8:8" x14ac:dyDescent="0.3">
      <c r="H177" s="143"/>
    </row>
    <row r="178" spans="8:8" x14ac:dyDescent="0.3">
      <c r="H178" s="143"/>
    </row>
    <row r="179" spans="8:8" x14ac:dyDescent="0.3">
      <c r="H179" s="143"/>
    </row>
    <row r="180" spans="8:8" x14ac:dyDescent="0.3">
      <c r="H180" s="143"/>
    </row>
    <row r="181" spans="8:8" x14ac:dyDescent="0.3">
      <c r="H181" s="143"/>
    </row>
  </sheetData>
  <mergeCells count="36">
    <mergeCell ref="A166:A169"/>
    <mergeCell ref="A162:A165"/>
    <mergeCell ref="A158:A161"/>
    <mergeCell ref="A69:A72"/>
    <mergeCell ref="A146:H146"/>
    <mergeCell ref="A104:H104"/>
    <mergeCell ref="A106:A111"/>
    <mergeCell ref="A112:A117"/>
    <mergeCell ref="A118:A123"/>
    <mergeCell ref="A147:A150"/>
    <mergeCell ref="A151:A153"/>
    <mergeCell ref="A154:A156"/>
    <mergeCell ref="A132:A134"/>
    <mergeCell ref="A143:A145"/>
    <mergeCell ref="A140:A142"/>
    <mergeCell ref="A1:B2"/>
    <mergeCell ref="A3:H3"/>
    <mergeCell ref="A9:H9"/>
    <mergeCell ref="A75:A80"/>
    <mergeCell ref="A81:A86"/>
    <mergeCell ref="A14:A16"/>
    <mergeCell ref="A17:A19"/>
    <mergeCell ref="A20:A22"/>
    <mergeCell ref="A24:A27"/>
    <mergeCell ref="A28:A31"/>
    <mergeCell ref="A32:A35"/>
    <mergeCell ref="A36:A39"/>
    <mergeCell ref="F1:G1"/>
    <mergeCell ref="A65:A68"/>
    <mergeCell ref="D1:E1"/>
    <mergeCell ref="A56:A62"/>
    <mergeCell ref="A49:A55"/>
    <mergeCell ref="A42:A48"/>
    <mergeCell ref="A137:A139"/>
    <mergeCell ref="A126:A128"/>
    <mergeCell ref="A129:A131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ECC65-102C-40F3-AF8F-DC7714271DA0}">
  <dimension ref="A1:CI182"/>
  <sheetViews>
    <sheetView topLeftCell="A102" zoomScale="80" zoomScaleNormal="80" workbookViewId="0">
      <selection activeCell="I127" sqref="I127"/>
    </sheetView>
  </sheetViews>
  <sheetFormatPr defaultRowHeight="14.4" x14ac:dyDescent="0.3"/>
  <cols>
    <col min="1" max="1" width="13.5546875" style="146" customWidth="1"/>
    <col min="2" max="2" width="26.21875" style="146" customWidth="1"/>
    <col min="3" max="3" width="10" style="146" customWidth="1"/>
    <col min="4" max="4" width="19" style="146" bestFit="1" customWidth="1"/>
    <col min="5" max="5" width="18.88671875" style="146" bestFit="1" customWidth="1"/>
    <col min="6" max="6" width="18.88671875" style="146" customWidth="1"/>
    <col min="7" max="7" width="13.109375" style="146" customWidth="1"/>
    <col min="8" max="8" width="19" style="146" bestFit="1" customWidth="1"/>
    <col min="9" max="9" width="10" style="146" customWidth="1"/>
    <col min="10" max="10" width="14.88671875" style="146" customWidth="1"/>
    <col min="11" max="11" width="9.77734375" style="146" customWidth="1"/>
    <col min="12" max="12" width="15.109375" style="174" bestFit="1" customWidth="1"/>
    <col min="13" max="13" width="9.77734375" style="140" customWidth="1"/>
    <col min="14" max="14" width="9.77734375" style="174" customWidth="1"/>
    <col min="15" max="15" width="12.6640625" style="146" bestFit="1" customWidth="1"/>
    <col min="16" max="16" width="19" style="146" bestFit="1" customWidth="1"/>
    <col min="17" max="17" width="13.88671875" style="146" customWidth="1"/>
    <col min="18" max="19" width="10" style="146" customWidth="1"/>
    <col min="20" max="20" width="13.109375" style="146" customWidth="1"/>
    <col min="21" max="21" width="12.6640625" style="146" customWidth="1"/>
    <col min="22" max="22" width="8.88671875" style="146"/>
    <col min="23" max="23" width="13.44140625" style="146" bestFit="1" customWidth="1"/>
    <col min="24" max="26" width="9.77734375" style="146" customWidth="1"/>
    <col min="27" max="27" width="10" style="146" customWidth="1"/>
    <col min="28" max="28" width="15.21875" style="146" bestFit="1" customWidth="1"/>
    <col min="29" max="32" width="10" style="146" customWidth="1"/>
    <col min="33" max="33" width="9.77734375" style="146" customWidth="1"/>
    <col min="34" max="34" width="12.6640625" style="146" bestFit="1" customWidth="1"/>
    <col min="35" max="35" width="14.44140625" style="146" customWidth="1"/>
    <col min="36" max="36" width="9.77734375" style="146" customWidth="1"/>
    <col min="37" max="39" width="8.88671875" style="146" bestFit="1" customWidth="1"/>
    <col min="40" max="40" width="13.44140625" style="146" bestFit="1" customWidth="1"/>
    <col min="41" max="42" width="8.88671875" style="146" bestFit="1" customWidth="1"/>
    <col min="43" max="44" width="8.88671875" style="146"/>
    <col min="45" max="45" width="15.44140625" style="146" customWidth="1"/>
    <col min="46" max="55" width="8.88671875" style="146"/>
    <col min="56" max="56" width="13.21875" style="146" customWidth="1"/>
    <col min="57" max="62" width="8.88671875" style="146"/>
    <col min="63" max="63" width="13.77734375" style="146" customWidth="1"/>
    <col min="64" max="67" width="8.88671875" style="146"/>
    <col min="68" max="68" width="15.33203125" style="146" customWidth="1"/>
    <col min="69" max="72" width="8.88671875" style="146"/>
    <col min="73" max="73" width="14.21875" style="146" customWidth="1"/>
    <col min="74" max="83" width="8.88671875" style="146"/>
    <col min="84" max="84" width="13.88671875" style="146" customWidth="1"/>
    <col min="85" max="85" width="8.88671875" style="146"/>
    <col min="86" max="86" width="12.5546875" style="146" customWidth="1"/>
    <col min="87" max="87" width="22.88671875" style="146" customWidth="1"/>
    <col min="88" max="16384" width="8.88671875" style="146"/>
  </cols>
  <sheetData>
    <row r="1" spans="1:74" ht="15" hidden="1" customHeight="1" x14ac:dyDescent="0.3">
      <c r="A1" s="144" t="s">
        <v>296</v>
      </c>
      <c r="C1" s="153"/>
      <c r="L1" s="146"/>
      <c r="M1" s="146"/>
      <c r="N1" s="146"/>
    </row>
    <row r="2" spans="1:74" ht="15" hidden="1" customHeight="1" x14ac:dyDescent="0.3">
      <c r="C2" s="436" t="s">
        <v>277</v>
      </c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7" t="s">
        <v>5</v>
      </c>
      <c r="AB2" s="437"/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 t="s">
        <v>6</v>
      </c>
      <c r="AZ2" s="437"/>
      <c r="BA2" s="437"/>
      <c r="BB2" s="437"/>
      <c r="BC2" s="437"/>
      <c r="BD2" s="437"/>
      <c r="BE2" s="437"/>
      <c r="BF2" s="437"/>
      <c r="BG2" s="437"/>
      <c r="BH2" s="437"/>
      <c r="BI2" s="437"/>
      <c r="BJ2" s="437"/>
      <c r="BK2" s="437"/>
      <c r="BL2" s="437"/>
      <c r="BM2" s="437"/>
      <c r="BN2" s="437"/>
      <c r="BO2" s="437"/>
      <c r="BP2" s="437"/>
      <c r="BQ2" s="437"/>
      <c r="BR2" s="437"/>
      <c r="BS2" s="437"/>
      <c r="BT2" s="437"/>
      <c r="BU2" s="437"/>
      <c r="BV2" s="437"/>
    </row>
    <row r="3" spans="1:74" ht="15" hidden="1" customHeight="1" x14ac:dyDescent="0.3">
      <c r="C3" s="438" t="s">
        <v>82</v>
      </c>
      <c r="D3" s="438"/>
      <c r="E3" s="438"/>
      <c r="F3" s="438"/>
      <c r="G3" s="438"/>
      <c r="H3" s="438"/>
      <c r="I3" s="438"/>
      <c r="J3" s="438"/>
      <c r="K3" s="438" t="s">
        <v>83</v>
      </c>
      <c r="L3" s="438"/>
      <c r="M3" s="438"/>
      <c r="N3" s="438"/>
      <c r="O3" s="438"/>
      <c r="P3" s="438"/>
      <c r="Q3" s="438"/>
      <c r="R3" s="438"/>
      <c r="S3" s="438" t="s">
        <v>261</v>
      </c>
      <c r="T3" s="438"/>
      <c r="U3" s="438"/>
      <c r="V3" s="438"/>
      <c r="W3" s="438"/>
      <c r="X3" s="438"/>
      <c r="Y3" s="438"/>
      <c r="Z3" s="438"/>
      <c r="AA3" s="437" t="s">
        <v>61</v>
      </c>
      <c r="AB3" s="437"/>
      <c r="AC3" s="437"/>
      <c r="AD3" s="437"/>
      <c r="AE3" s="437"/>
      <c r="AF3" s="437"/>
      <c r="AG3" s="437"/>
      <c r="AH3" s="437"/>
      <c r="AI3" s="437" t="s">
        <v>62</v>
      </c>
      <c r="AJ3" s="437"/>
      <c r="AK3" s="437"/>
      <c r="AL3" s="437"/>
      <c r="AM3" s="437"/>
      <c r="AN3" s="437"/>
      <c r="AO3" s="437"/>
      <c r="AP3" s="437"/>
      <c r="AQ3" s="437" t="s">
        <v>63</v>
      </c>
      <c r="AR3" s="437"/>
      <c r="AS3" s="437"/>
      <c r="AT3" s="437"/>
      <c r="AU3" s="437"/>
      <c r="AV3" s="437"/>
      <c r="AW3" s="437"/>
      <c r="AX3" s="437"/>
      <c r="AY3" s="437" t="s">
        <v>61</v>
      </c>
      <c r="AZ3" s="437"/>
      <c r="BA3" s="437"/>
      <c r="BB3" s="437"/>
      <c r="BC3" s="437"/>
      <c r="BD3" s="437"/>
      <c r="BE3" s="437"/>
      <c r="BF3" s="437"/>
      <c r="BG3" s="437" t="s">
        <v>62</v>
      </c>
      <c r="BH3" s="437"/>
      <c r="BI3" s="437"/>
      <c r="BJ3" s="437"/>
      <c r="BK3" s="437"/>
      <c r="BL3" s="437"/>
      <c r="BM3" s="437"/>
      <c r="BN3" s="437"/>
      <c r="BO3" s="437" t="s">
        <v>63</v>
      </c>
      <c r="BP3" s="437"/>
      <c r="BQ3" s="437"/>
      <c r="BR3" s="437"/>
      <c r="BS3" s="437"/>
      <c r="BT3" s="437"/>
      <c r="BU3" s="437"/>
      <c r="BV3" s="437"/>
    </row>
    <row r="4" spans="1:74" ht="15" hidden="1" customHeight="1" x14ac:dyDescent="0.3">
      <c r="C4" s="438" t="s">
        <v>278</v>
      </c>
      <c r="D4" s="438"/>
      <c r="E4" s="438"/>
      <c r="F4" s="438"/>
      <c r="G4" s="438" t="s">
        <v>279</v>
      </c>
      <c r="H4" s="438"/>
      <c r="I4" s="438"/>
      <c r="J4" s="438" t="s">
        <v>7</v>
      </c>
      <c r="K4" s="438" t="s">
        <v>278</v>
      </c>
      <c r="L4" s="438"/>
      <c r="M4" s="438"/>
      <c r="N4" s="438"/>
      <c r="O4" s="438" t="s">
        <v>279</v>
      </c>
      <c r="P4" s="438"/>
      <c r="Q4" s="438"/>
      <c r="R4" s="438" t="s">
        <v>7</v>
      </c>
      <c r="S4" s="438" t="s">
        <v>278</v>
      </c>
      <c r="T4" s="438"/>
      <c r="U4" s="438"/>
      <c r="V4" s="438"/>
      <c r="W4" s="438" t="s">
        <v>279</v>
      </c>
      <c r="X4" s="438"/>
      <c r="Y4" s="438"/>
      <c r="Z4" s="438" t="s">
        <v>7</v>
      </c>
      <c r="AA4" s="437" t="s">
        <v>278</v>
      </c>
      <c r="AB4" s="437"/>
      <c r="AC4" s="437"/>
      <c r="AD4" s="437"/>
      <c r="AE4" s="437" t="s">
        <v>279</v>
      </c>
      <c r="AF4" s="437"/>
      <c r="AG4" s="437"/>
      <c r="AH4" s="437" t="s">
        <v>7</v>
      </c>
      <c r="AI4" s="437" t="s">
        <v>278</v>
      </c>
      <c r="AJ4" s="437"/>
      <c r="AK4" s="437"/>
      <c r="AL4" s="437"/>
      <c r="AM4" s="437" t="s">
        <v>279</v>
      </c>
      <c r="AN4" s="437"/>
      <c r="AO4" s="437"/>
      <c r="AP4" s="437" t="s">
        <v>7</v>
      </c>
      <c r="AQ4" s="437" t="s">
        <v>278</v>
      </c>
      <c r="AR4" s="437"/>
      <c r="AS4" s="437"/>
      <c r="AT4" s="437"/>
      <c r="AU4" s="437" t="s">
        <v>279</v>
      </c>
      <c r="AV4" s="437"/>
      <c r="AW4" s="437"/>
      <c r="AX4" s="437" t="s">
        <v>7</v>
      </c>
      <c r="AY4" s="437" t="s">
        <v>278</v>
      </c>
      <c r="AZ4" s="437"/>
      <c r="BA4" s="437"/>
      <c r="BB4" s="437"/>
      <c r="BC4" s="437" t="s">
        <v>279</v>
      </c>
      <c r="BD4" s="437"/>
      <c r="BE4" s="437"/>
      <c r="BF4" s="437" t="s">
        <v>7</v>
      </c>
      <c r="BG4" s="437" t="s">
        <v>278</v>
      </c>
      <c r="BH4" s="437"/>
      <c r="BI4" s="437"/>
      <c r="BJ4" s="437"/>
      <c r="BK4" s="437" t="s">
        <v>279</v>
      </c>
      <c r="BL4" s="437"/>
      <c r="BM4" s="437"/>
      <c r="BN4" s="437" t="s">
        <v>7</v>
      </c>
      <c r="BO4" s="437" t="s">
        <v>278</v>
      </c>
      <c r="BP4" s="437"/>
      <c r="BQ4" s="437"/>
      <c r="BR4" s="437"/>
      <c r="BS4" s="437" t="s">
        <v>279</v>
      </c>
      <c r="BT4" s="437"/>
      <c r="BU4" s="437"/>
      <c r="BV4" s="437" t="s">
        <v>7</v>
      </c>
    </row>
    <row r="5" spans="1:74" ht="15" hidden="1" customHeight="1" x14ac:dyDescent="0.3">
      <c r="A5" s="154" t="s">
        <v>280</v>
      </c>
      <c r="B5" s="142" t="s">
        <v>275</v>
      </c>
      <c r="C5" s="147" t="s">
        <v>166</v>
      </c>
      <c r="D5" s="147" t="s">
        <v>272</v>
      </c>
      <c r="E5" s="147" t="s">
        <v>274</v>
      </c>
      <c r="F5" s="147" t="s">
        <v>7</v>
      </c>
      <c r="G5" s="147" t="s">
        <v>170</v>
      </c>
      <c r="H5" s="147" t="s">
        <v>273</v>
      </c>
      <c r="I5" s="147" t="s">
        <v>7</v>
      </c>
      <c r="J5" s="438"/>
      <c r="K5" s="147" t="s">
        <v>166</v>
      </c>
      <c r="L5" s="147" t="s">
        <v>272</v>
      </c>
      <c r="M5" s="147" t="s">
        <v>274</v>
      </c>
      <c r="N5" s="147" t="s">
        <v>7</v>
      </c>
      <c r="O5" s="147" t="s">
        <v>170</v>
      </c>
      <c r="P5" s="147" t="s">
        <v>273</v>
      </c>
      <c r="Q5" s="147" t="s">
        <v>7</v>
      </c>
      <c r="R5" s="438"/>
      <c r="S5" s="147" t="s">
        <v>166</v>
      </c>
      <c r="T5" s="147" t="s">
        <v>272</v>
      </c>
      <c r="U5" s="147" t="s">
        <v>274</v>
      </c>
      <c r="V5" s="147" t="s">
        <v>7</v>
      </c>
      <c r="W5" s="147" t="s">
        <v>170</v>
      </c>
      <c r="X5" s="147" t="s">
        <v>273</v>
      </c>
      <c r="Y5" s="147" t="s">
        <v>7</v>
      </c>
      <c r="Z5" s="438"/>
      <c r="AA5" s="155" t="s">
        <v>166</v>
      </c>
      <c r="AB5" s="155" t="s">
        <v>272</v>
      </c>
      <c r="AC5" s="155" t="s">
        <v>274</v>
      </c>
      <c r="AD5" s="155" t="s">
        <v>7</v>
      </c>
      <c r="AE5" s="155" t="s">
        <v>170</v>
      </c>
      <c r="AF5" s="155" t="s">
        <v>273</v>
      </c>
      <c r="AG5" s="155" t="s">
        <v>7</v>
      </c>
      <c r="AH5" s="437"/>
      <c r="AI5" s="155" t="s">
        <v>166</v>
      </c>
      <c r="AJ5" s="155" t="s">
        <v>272</v>
      </c>
      <c r="AK5" s="155" t="s">
        <v>274</v>
      </c>
      <c r="AL5" s="155" t="s">
        <v>7</v>
      </c>
      <c r="AM5" s="155" t="s">
        <v>170</v>
      </c>
      <c r="AN5" s="155" t="s">
        <v>273</v>
      </c>
      <c r="AO5" s="155" t="s">
        <v>7</v>
      </c>
      <c r="AP5" s="437"/>
      <c r="AQ5" s="155" t="s">
        <v>166</v>
      </c>
      <c r="AR5" s="155" t="s">
        <v>272</v>
      </c>
      <c r="AS5" s="155" t="s">
        <v>274</v>
      </c>
      <c r="AT5" s="155" t="s">
        <v>7</v>
      </c>
      <c r="AU5" s="155" t="s">
        <v>170</v>
      </c>
      <c r="AV5" s="155" t="s">
        <v>273</v>
      </c>
      <c r="AW5" s="155" t="s">
        <v>7</v>
      </c>
      <c r="AX5" s="437"/>
      <c r="AY5" s="155" t="s">
        <v>166</v>
      </c>
      <c r="AZ5" s="155" t="s">
        <v>272</v>
      </c>
      <c r="BA5" s="155" t="s">
        <v>274</v>
      </c>
      <c r="BB5" s="155" t="s">
        <v>7</v>
      </c>
      <c r="BC5" s="155" t="s">
        <v>170</v>
      </c>
      <c r="BD5" s="155" t="s">
        <v>273</v>
      </c>
      <c r="BE5" s="155" t="s">
        <v>7</v>
      </c>
      <c r="BF5" s="437"/>
      <c r="BG5" s="155" t="s">
        <v>166</v>
      </c>
      <c r="BH5" s="155" t="s">
        <v>272</v>
      </c>
      <c r="BI5" s="155" t="s">
        <v>274</v>
      </c>
      <c r="BJ5" s="155" t="s">
        <v>7</v>
      </c>
      <c r="BK5" s="155" t="s">
        <v>170</v>
      </c>
      <c r="BL5" s="155" t="s">
        <v>273</v>
      </c>
      <c r="BM5" s="155" t="s">
        <v>7</v>
      </c>
      <c r="BN5" s="437"/>
      <c r="BO5" s="155" t="s">
        <v>166</v>
      </c>
      <c r="BP5" s="155" t="s">
        <v>272</v>
      </c>
      <c r="BQ5" s="155" t="s">
        <v>274</v>
      </c>
      <c r="BR5" s="155" t="s">
        <v>7</v>
      </c>
      <c r="BS5" s="155" t="s">
        <v>170</v>
      </c>
      <c r="BT5" s="155" t="s">
        <v>273</v>
      </c>
      <c r="BU5" s="155" t="s">
        <v>7</v>
      </c>
      <c r="BV5" s="437"/>
    </row>
    <row r="6" spans="1:74" ht="15" hidden="1" customHeight="1" x14ac:dyDescent="0.3">
      <c r="A6" s="439" t="s">
        <v>278</v>
      </c>
      <c r="B6" s="145" t="s">
        <v>166</v>
      </c>
      <c r="C6" s="150">
        <v>54608</v>
      </c>
      <c r="D6" s="150">
        <v>18562</v>
      </c>
      <c r="E6" s="150">
        <v>5824</v>
      </c>
      <c r="F6" s="150">
        <v>78994</v>
      </c>
      <c r="G6" s="150">
        <v>137465</v>
      </c>
      <c r="H6" s="150">
        <v>1326</v>
      </c>
      <c r="I6" s="150">
        <v>138791</v>
      </c>
      <c r="J6" s="150">
        <v>217785</v>
      </c>
      <c r="K6" s="150">
        <v>49740</v>
      </c>
      <c r="L6" s="150">
        <v>16725</v>
      </c>
      <c r="M6" s="150">
        <v>5576</v>
      </c>
      <c r="N6" s="150">
        <v>72041</v>
      </c>
      <c r="O6" s="150">
        <v>110558</v>
      </c>
      <c r="P6" s="150">
        <v>1308</v>
      </c>
      <c r="Q6" s="150">
        <v>111866</v>
      </c>
      <c r="R6" s="150">
        <v>183907</v>
      </c>
      <c r="S6" s="150">
        <v>53649</v>
      </c>
      <c r="T6" s="150">
        <v>16499</v>
      </c>
      <c r="U6" s="150">
        <v>5741</v>
      </c>
      <c r="V6" s="150">
        <v>75889</v>
      </c>
      <c r="W6" s="150">
        <v>106711</v>
      </c>
      <c r="X6" s="150">
        <v>1361</v>
      </c>
      <c r="Y6" s="150">
        <v>108072</v>
      </c>
      <c r="Z6" s="150">
        <v>183961</v>
      </c>
      <c r="AA6" s="156">
        <v>36932</v>
      </c>
      <c r="AB6" s="156">
        <v>10621</v>
      </c>
      <c r="AC6" s="156">
        <v>1401</v>
      </c>
      <c r="AD6" s="156">
        <v>48954</v>
      </c>
      <c r="AE6" s="156">
        <v>91250</v>
      </c>
      <c r="AF6" s="156">
        <v>501</v>
      </c>
      <c r="AG6" s="156">
        <v>91751</v>
      </c>
      <c r="AH6" s="156">
        <v>140705</v>
      </c>
      <c r="AI6" s="156">
        <v>33117</v>
      </c>
      <c r="AJ6" s="156">
        <v>9350</v>
      </c>
      <c r="AK6" s="156">
        <v>1293</v>
      </c>
      <c r="AL6" s="156">
        <v>43760</v>
      </c>
      <c r="AM6" s="156">
        <v>70787</v>
      </c>
      <c r="AN6" s="156">
        <v>509</v>
      </c>
      <c r="AO6" s="156">
        <v>71296</v>
      </c>
      <c r="AP6" s="156">
        <v>115056</v>
      </c>
      <c r="AQ6" s="156">
        <v>36734</v>
      </c>
      <c r="AR6" s="156">
        <v>9493</v>
      </c>
      <c r="AS6" s="156">
        <v>1578</v>
      </c>
      <c r="AT6" s="156">
        <v>47805</v>
      </c>
      <c r="AU6" s="156">
        <v>69402</v>
      </c>
      <c r="AV6" s="156">
        <v>499</v>
      </c>
      <c r="AW6" s="156">
        <v>69901</v>
      </c>
      <c r="AX6" s="156">
        <v>117706</v>
      </c>
      <c r="AY6" s="156">
        <v>17676</v>
      </c>
      <c r="AZ6" s="156">
        <v>7941</v>
      </c>
      <c r="BA6" s="156">
        <v>4423</v>
      </c>
      <c r="BB6" s="156">
        <v>30040</v>
      </c>
      <c r="BC6" s="156">
        <v>46215</v>
      </c>
      <c r="BD6" s="156">
        <v>825</v>
      </c>
      <c r="BE6" s="156">
        <v>47040</v>
      </c>
      <c r="BF6" s="156">
        <v>77080</v>
      </c>
      <c r="BG6" s="156">
        <v>16623</v>
      </c>
      <c r="BH6" s="156">
        <v>7375</v>
      </c>
      <c r="BI6" s="156">
        <v>4283</v>
      </c>
      <c r="BJ6" s="156">
        <v>28281</v>
      </c>
      <c r="BK6" s="156">
        <v>39771</v>
      </c>
      <c r="BL6" s="156">
        <v>799</v>
      </c>
      <c r="BM6" s="156">
        <v>40570</v>
      </c>
      <c r="BN6" s="156">
        <v>68851</v>
      </c>
      <c r="BO6" s="156">
        <v>16915</v>
      </c>
      <c r="BP6" s="156">
        <v>7006</v>
      </c>
      <c r="BQ6" s="156">
        <v>4163</v>
      </c>
      <c r="BR6" s="156">
        <v>28084</v>
      </c>
      <c r="BS6" s="156">
        <v>37309</v>
      </c>
      <c r="BT6" s="156">
        <v>862</v>
      </c>
      <c r="BU6" s="156">
        <v>38171</v>
      </c>
      <c r="BV6" s="156">
        <v>66255</v>
      </c>
    </row>
    <row r="7" spans="1:74" ht="15" hidden="1" customHeight="1" x14ac:dyDescent="0.3">
      <c r="A7" s="439"/>
      <c r="B7" s="145" t="s">
        <v>167</v>
      </c>
      <c r="C7" s="150">
        <v>3876</v>
      </c>
      <c r="D7" s="150">
        <v>4300</v>
      </c>
      <c r="E7" s="150">
        <v>5398</v>
      </c>
      <c r="F7" s="150">
        <v>13574</v>
      </c>
      <c r="G7" s="150">
        <v>14053</v>
      </c>
      <c r="H7" s="150">
        <v>750</v>
      </c>
      <c r="I7" s="150">
        <v>14803</v>
      </c>
      <c r="J7" s="150">
        <v>28377</v>
      </c>
      <c r="K7" s="150">
        <v>3881</v>
      </c>
      <c r="L7" s="150">
        <v>3864</v>
      </c>
      <c r="M7" s="150">
        <v>4749</v>
      </c>
      <c r="N7" s="150">
        <v>12494</v>
      </c>
      <c r="O7" s="150">
        <v>13495</v>
      </c>
      <c r="P7" s="150">
        <v>569</v>
      </c>
      <c r="Q7" s="150">
        <v>14064</v>
      </c>
      <c r="R7" s="150">
        <v>26558</v>
      </c>
      <c r="S7" s="150">
        <v>3686</v>
      </c>
      <c r="T7" s="150">
        <v>3545</v>
      </c>
      <c r="U7" s="150">
        <v>5237</v>
      </c>
      <c r="V7" s="150">
        <v>12468</v>
      </c>
      <c r="W7" s="150">
        <v>11810</v>
      </c>
      <c r="X7" s="150">
        <v>595</v>
      </c>
      <c r="Y7" s="150">
        <v>12405</v>
      </c>
      <c r="Z7" s="150">
        <v>24873</v>
      </c>
      <c r="AA7" s="156">
        <v>1343</v>
      </c>
      <c r="AB7" s="156">
        <v>1318</v>
      </c>
      <c r="AC7" s="156">
        <v>1166</v>
      </c>
      <c r="AD7" s="156">
        <v>3827</v>
      </c>
      <c r="AE7" s="156">
        <v>3004</v>
      </c>
      <c r="AF7" s="156">
        <v>131</v>
      </c>
      <c r="AG7" s="156">
        <v>3135</v>
      </c>
      <c r="AH7" s="156">
        <v>6962</v>
      </c>
      <c r="AI7" s="156">
        <v>1208</v>
      </c>
      <c r="AJ7" s="156">
        <v>1046</v>
      </c>
      <c r="AK7" s="156">
        <v>948</v>
      </c>
      <c r="AL7" s="156">
        <v>3202</v>
      </c>
      <c r="AM7" s="156">
        <v>2782</v>
      </c>
      <c r="AN7" s="156">
        <v>87</v>
      </c>
      <c r="AO7" s="156">
        <v>2869</v>
      </c>
      <c r="AP7" s="156">
        <v>6071</v>
      </c>
      <c r="AQ7" s="156">
        <v>1251</v>
      </c>
      <c r="AR7" s="156">
        <v>954</v>
      </c>
      <c r="AS7" s="156">
        <v>992</v>
      </c>
      <c r="AT7" s="156">
        <v>3197</v>
      </c>
      <c r="AU7" s="156">
        <v>2427</v>
      </c>
      <c r="AV7" s="156">
        <v>92</v>
      </c>
      <c r="AW7" s="156">
        <v>2519</v>
      </c>
      <c r="AX7" s="156">
        <v>5716</v>
      </c>
      <c r="AY7" s="156">
        <v>2533</v>
      </c>
      <c r="AZ7" s="156">
        <v>2982</v>
      </c>
      <c r="BA7" s="156">
        <v>4232</v>
      </c>
      <c r="BB7" s="156">
        <v>9747</v>
      </c>
      <c r="BC7" s="156">
        <v>11049</v>
      </c>
      <c r="BD7" s="156">
        <v>619</v>
      </c>
      <c r="BE7" s="156">
        <v>11668</v>
      </c>
      <c r="BF7" s="156">
        <v>21415</v>
      </c>
      <c r="BG7" s="156">
        <v>2673</v>
      </c>
      <c r="BH7" s="156">
        <v>2818</v>
      </c>
      <c r="BI7" s="156">
        <v>3801</v>
      </c>
      <c r="BJ7" s="156">
        <v>9292</v>
      </c>
      <c r="BK7" s="156">
        <v>10713</v>
      </c>
      <c r="BL7" s="156">
        <v>482</v>
      </c>
      <c r="BM7" s="156">
        <v>11195</v>
      </c>
      <c r="BN7" s="156">
        <v>20487</v>
      </c>
      <c r="BO7" s="156">
        <v>2435</v>
      </c>
      <c r="BP7" s="156">
        <v>2591</v>
      </c>
      <c r="BQ7" s="156">
        <v>4245</v>
      </c>
      <c r="BR7" s="156">
        <v>9271</v>
      </c>
      <c r="BS7" s="156">
        <v>9383</v>
      </c>
      <c r="BT7" s="156">
        <v>503</v>
      </c>
      <c r="BU7" s="156">
        <v>9886</v>
      </c>
      <c r="BV7" s="156">
        <v>19157</v>
      </c>
    </row>
    <row r="8" spans="1:74" ht="15" hidden="1" customHeight="1" x14ac:dyDescent="0.3">
      <c r="A8" s="439"/>
      <c r="B8" s="145" t="s">
        <v>168</v>
      </c>
      <c r="C8" s="150">
        <v>19014</v>
      </c>
      <c r="D8" s="150">
        <v>13924</v>
      </c>
      <c r="E8" s="150">
        <v>3934</v>
      </c>
      <c r="F8" s="150">
        <v>36872</v>
      </c>
      <c r="G8" s="150">
        <v>34878</v>
      </c>
      <c r="H8" s="150">
        <v>847</v>
      </c>
      <c r="I8" s="150">
        <v>35725</v>
      </c>
      <c r="J8" s="150">
        <v>72597</v>
      </c>
      <c r="K8" s="150">
        <v>17340</v>
      </c>
      <c r="L8" s="150">
        <v>12237</v>
      </c>
      <c r="M8" s="150">
        <v>3994</v>
      </c>
      <c r="N8" s="150">
        <v>33571</v>
      </c>
      <c r="O8" s="150">
        <v>30193</v>
      </c>
      <c r="P8" s="150">
        <v>801</v>
      </c>
      <c r="Q8" s="150">
        <v>30994</v>
      </c>
      <c r="R8" s="150">
        <v>64565</v>
      </c>
      <c r="S8" s="150">
        <v>18520</v>
      </c>
      <c r="T8" s="150">
        <v>12616</v>
      </c>
      <c r="U8" s="150">
        <v>4526</v>
      </c>
      <c r="V8" s="150">
        <v>35662</v>
      </c>
      <c r="W8" s="150">
        <v>28763</v>
      </c>
      <c r="X8" s="150">
        <v>802</v>
      </c>
      <c r="Y8" s="150">
        <v>29565</v>
      </c>
      <c r="Z8" s="150">
        <v>65227</v>
      </c>
      <c r="AA8" s="156">
        <v>11714</v>
      </c>
      <c r="AB8" s="156">
        <v>8650</v>
      </c>
      <c r="AC8" s="156">
        <v>1033</v>
      </c>
      <c r="AD8" s="156">
        <v>21397</v>
      </c>
      <c r="AE8" s="156">
        <v>18519</v>
      </c>
      <c r="AF8" s="156">
        <v>371</v>
      </c>
      <c r="AG8" s="156">
        <v>18890</v>
      </c>
      <c r="AH8" s="156">
        <v>40287</v>
      </c>
      <c r="AI8" s="156">
        <v>9922</v>
      </c>
      <c r="AJ8" s="156">
        <v>7110</v>
      </c>
      <c r="AK8" s="156">
        <v>957</v>
      </c>
      <c r="AL8" s="156">
        <v>17989</v>
      </c>
      <c r="AM8" s="156">
        <v>14863</v>
      </c>
      <c r="AN8" s="156">
        <v>338</v>
      </c>
      <c r="AO8" s="156">
        <v>15201</v>
      </c>
      <c r="AP8" s="156">
        <v>33190</v>
      </c>
      <c r="AQ8" s="156">
        <v>11193</v>
      </c>
      <c r="AR8" s="156">
        <v>7864</v>
      </c>
      <c r="AS8" s="156">
        <v>1236</v>
      </c>
      <c r="AT8" s="156">
        <v>20293</v>
      </c>
      <c r="AU8" s="156">
        <v>15017</v>
      </c>
      <c r="AV8" s="156">
        <v>303</v>
      </c>
      <c r="AW8" s="156">
        <v>15320</v>
      </c>
      <c r="AX8" s="156">
        <v>35613</v>
      </c>
      <c r="AY8" s="156">
        <v>7300</v>
      </c>
      <c r="AZ8" s="156">
        <v>5274</v>
      </c>
      <c r="BA8" s="156">
        <v>2901</v>
      </c>
      <c r="BB8" s="156">
        <v>15475</v>
      </c>
      <c r="BC8" s="156">
        <v>16359</v>
      </c>
      <c r="BD8" s="156">
        <v>476</v>
      </c>
      <c r="BE8" s="156">
        <v>16835</v>
      </c>
      <c r="BF8" s="156">
        <v>32310</v>
      </c>
      <c r="BG8" s="156">
        <v>7418</v>
      </c>
      <c r="BH8" s="156">
        <v>5127</v>
      </c>
      <c r="BI8" s="156">
        <v>3037</v>
      </c>
      <c r="BJ8" s="156">
        <v>15582</v>
      </c>
      <c r="BK8" s="156">
        <v>15330</v>
      </c>
      <c r="BL8" s="156">
        <v>463</v>
      </c>
      <c r="BM8" s="156">
        <v>15793</v>
      </c>
      <c r="BN8" s="156">
        <v>31375</v>
      </c>
      <c r="BO8" s="156">
        <v>7327</v>
      </c>
      <c r="BP8" s="156">
        <v>4752</v>
      </c>
      <c r="BQ8" s="156">
        <v>3290</v>
      </c>
      <c r="BR8" s="156">
        <v>15369</v>
      </c>
      <c r="BS8" s="156">
        <v>13746</v>
      </c>
      <c r="BT8" s="156">
        <v>499</v>
      </c>
      <c r="BU8" s="156">
        <v>14245</v>
      </c>
      <c r="BV8" s="156">
        <v>29614</v>
      </c>
    </row>
    <row r="9" spans="1:74" ht="15" hidden="1" customHeight="1" x14ac:dyDescent="0.3">
      <c r="A9" s="439"/>
      <c r="B9" s="145" t="s">
        <v>7</v>
      </c>
      <c r="C9" s="150">
        <v>77498</v>
      </c>
      <c r="D9" s="150">
        <v>36786</v>
      </c>
      <c r="E9" s="150">
        <v>15156</v>
      </c>
      <c r="F9" s="150">
        <v>129440</v>
      </c>
      <c r="G9" s="150">
        <v>186396</v>
      </c>
      <c r="H9" s="150">
        <v>2923</v>
      </c>
      <c r="I9" s="150">
        <v>189319</v>
      </c>
      <c r="J9" s="150">
        <v>318759</v>
      </c>
      <c r="K9" s="150">
        <v>70961</v>
      </c>
      <c r="L9" s="150">
        <v>32826</v>
      </c>
      <c r="M9" s="150">
        <v>14319</v>
      </c>
      <c r="N9" s="150">
        <v>118106</v>
      </c>
      <c r="O9" s="150">
        <v>154246</v>
      </c>
      <c r="P9" s="150">
        <v>2678</v>
      </c>
      <c r="Q9" s="150">
        <v>156924</v>
      </c>
      <c r="R9" s="150">
        <v>275030</v>
      </c>
      <c r="S9" s="150">
        <v>75855</v>
      </c>
      <c r="T9" s="150">
        <v>32660</v>
      </c>
      <c r="U9" s="150">
        <v>15504</v>
      </c>
      <c r="V9" s="150">
        <v>124019</v>
      </c>
      <c r="W9" s="150">
        <v>147284</v>
      </c>
      <c r="X9" s="150">
        <v>2758</v>
      </c>
      <c r="Y9" s="150">
        <v>150042</v>
      </c>
      <c r="Z9" s="150">
        <v>274061</v>
      </c>
      <c r="AA9" s="156">
        <v>49989</v>
      </c>
      <c r="AB9" s="156">
        <v>20589</v>
      </c>
      <c r="AC9" s="156">
        <v>3600</v>
      </c>
      <c r="AD9" s="156">
        <v>74178</v>
      </c>
      <c r="AE9" s="156">
        <v>112773</v>
      </c>
      <c r="AF9" s="156">
        <v>1003</v>
      </c>
      <c r="AG9" s="156">
        <v>113776</v>
      </c>
      <c r="AH9" s="156">
        <v>187954</v>
      </c>
      <c r="AI9" s="156">
        <v>44247</v>
      </c>
      <c r="AJ9" s="156">
        <v>17506</v>
      </c>
      <c r="AK9" s="156">
        <v>3198</v>
      </c>
      <c r="AL9" s="156">
        <v>64951</v>
      </c>
      <c r="AM9" s="156">
        <v>88432</v>
      </c>
      <c r="AN9" s="156">
        <v>934</v>
      </c>
      <c r="AO9" s="156">
        <v>89366</v>
      </c>
      <c r="AP9" s="156">
        <v>154317</v>
      </c>
      <c r="AQ9" s="156">
        <v>49178</v>
      </c>
      <c r="AR9" s="156">
        <v>18311</v>
      </c>
      <c r="AS9" s="156">
        <v>3806</v>
      </c>
      <c r="AT9" s="156">
        <v>71295</v>
      </c>
      <c r="AU9" s="156">
        <v>86846</v>
      </c>
      <c r="AV9" s="156">
        <v>894</v>
      </c>
      <c r="AW9" s="156">
        <v>87740</v>
      </c>
      <c r="AX9" s="156">
        <v>159035</v>
      </c>
      <c r="AY9" s="156">
        <v>27509</v>
      </c>
      <c r="AZ9" s="156">
        <v>16197</v>
      </c>
      <c r="BA9" s="156">
        <v>11556</v>
      </c>
      <c r="BB9" s="156">
        <v>55262</v>
      </c>
      <c r="BC9" s="156">
        <v>73623</v>
      </c>
      <c r="BD9" s="156">
        <v>1920</v>
      </c>
      <c r="BE9" s="156">
        <v>75543</v>
      </c>
      <c r="BF9" s="156">
        <v>130805</v>
      </c>
      <c r="BG9" s="156">
        <v>26714</v>
      </c>
      <c r="BH9" s="156">
        <v>15320</v>
      </c>
      <c r="BI9" s="156">
        <v>11121</v>
      </c>
      <c r="BJ9" s="156">
        <v>53155</v>
      </c>
      <c r="BK9" s="156">
        <v>65814</v>
      </c>
      <c r="BL9" s="156">
        <v>1744</v>
      </c>
      <c r="BM9" s="156">
        <v>67558</v>
      </c>
      <c r="BN9" s="156">
        <v>120713</v>
      </c>
      <c r="BO9" s="156">
        <v>26677</v>
      </c>
      <c r="BP9" s="156">
        <v>14349</v>
      </c>
      <c r="BQ9" s="156">
        <v>11698</v>
      </c>
      <c r="BR9" s="156">
        <v>52724</v>
      </c>
      <c r="BS9" s="156">
        <v>60438</v>
      </c>
      <c r="BT9" s="156">
        <v>1864</v>
      </c>
      <c r="BU9" s="156">
        <v>62302</v>
      </c>
      <c r="BV9" s="156">
        <v>115026</v>
      </c>
    </row>
    <row r="10" spans="1:74" ht="15" hidden="1" customHeight="1" x14ac:dyDescent="0.3">
      <c r="A10" s="439" t="s">
        <v>279</v>
      </c>
      <c r="B10" s="145" t="s">
        <v>170</v>
      </c>
      <c r="C10" s="150">
        <v>151576</v>
      </c>
      <c r="D10" s="150">
        <v>45326</v>
      </c>
      <c r="E10" s="150">
        <v>19592</v>
      </c>
      <c r="F10" s="150">
        <v>216494</v>
      </c>
      <c r="G10" s="150">
        <v>201068</v>
      </c>
      <c r="H10" s="150">
        <v>6295</v>
      </c>
      <c r="I10" s="150">
        <v>207363</v>
      </c>
      <c r="J10" s="150">
        <v>423857</v>
      </c>
      <c r="K10" s="150">
        <v>152679</v>
      </c>
      <c r="L10" s="150">
        <v>45416</v>
      </c>
      <c r="M10" s="150">
        <v>18875</v>
      </c>
      <c r="N10" s="150">
        <v>216970</v>
      </c>
      <c r="O10" s="150">
        <v>171422</v>
      </c>
      <c r="P10" s="150">
        <v>6710</v>
      </c>
      <c r="Q10" s="150">
        <v>178132</v>
      </c>
      <c r="R10" s="150">
        <v>395102</v>
      </c>
      <c r="S10" s="150">
        <v>135427</v>
      </c>
      <c r="T10" s="150">
        <v>37990</v>
      </c>
      <c r="U10" s="150">
        <v>18124</v>
      </c>
      <c r="V10" s="150">
        <v>191541</v>
      </c>
      <c r="W10" s="150">
        <v>152074</v>
      </c>
      <c r="X10" s="150">
        <v>6343</v>
      </c>
      <c r="Y10" s="150">
        <v>158417</v>
      </c>
      <c r="Z10" s="150">
        <v>349958</v>
      </c>
      <c r="AA10" s="156">
        <v>99839</v>
      </c>
      <c r="AB10" s="156">
        <v>21603</v>
      </c>
      <c r="AC10" s="156">
        <v>3652</v>
      </c>
      <c r="AD10" s="156">
        <v>125094</v>
      </c>
      <c r="AE10" s="156">
        <v>86054</v>
      </c>
      <c r="AF10" s="156">
        <v>1805</v>
      </c>
      <c r="AG10" s="156">
        <v>87859</v>
      </c>
      <c r="AH10" s="156">
        <v>212953</v>
      </c>
      <c r="AI10" s="156">
        <v>99332</v>
      </c>
      <c r="AJ10" s="156">
        <v>22218</v>
      </c>
      <c r="AK10" s="156">
        <v>3327</v>
      </c>
      <c r="AL10" s="156">
        <v>124877</v>
      </c>
      <c r="AM10" s="156">
        <v>69494</v>
      </c>
      <c r="AN10" s="156">
        <v>1756</v>
      </c>
      <c r="AO10" s="156">
        <v>71250</v>
      </c>
      <c r="AP10" s="156">
        <v>196127</v>
      </c>
      <c r="AQ10" s="156">
        <v>86551</v>
      </c>
      <c r="AR10" s="156">
        <v>17516</v>
      </c>
      <c r="AS10" s="156">
        <v>3239</v>
      </c>
      <c r="AT10" s="156">
        <v>107306</v>
      </c>
      <c r="AU10" s="156">
        <v>63620</v>
      </c>
      <c r="AV10" s="156">
        <v>1714</v>
      </c>
      <c r="AW10" s="156">
        <v>65334</v>
      </c>
      <c r="AX10" s="156">
        <v>172640</v>
      </c>
      <c r="AY10" s="156">
        <v>51737</v>
      </c>
      <c r="AZ10" s="156">
        <v>23723</v>
      </c>
      <c r="BA10" s="156">
        <v>15940</v>
      </c>
      <c r="BB10" s="156">
        <v>91400</v>
      </c>
      <c r="BC10" s="156">
        <v>115014</v>
      </c>
      <c r="BD10" s="156">
        <v>4490</v>
      </c>
      <c r="BE10" s="156">
        <v>119504</v>
      </c>
      <c r="BF10" s="156">
        <v>210904</v>
      </c>
      <c r="BG10" s="156">
        <v>53347</v>
      </c>
      <c r="BH10" s="156">
        <v>23198</v>
      </c>
      <c r="BI10" s="156">
        <v>15548</v>
      </c>
      <c r="BJ10" s="156">
        <v>92093</v>
      </c>
      <c r="BK10" s="156">
        <v>101928</v>
      </c>
      <c r="BL10" s="156">
        <v>4954</v>
      </c>
      <c r="BM10" s="156">
        <v>106882</v>
      </c>
      <c r="BN10" s="156">
        <v>198975</v>
      </c>
      <c r="BO10" s="156">
        <v>48876</v>
      </c>
      <c r="BP10" s="156">
        <v>20474</v>
      </c>
      <c r="BQ10" s="156">
        <v>14885</v>
      </c>
      <c r="BR10" s="156">
        <v>84235</v>
      </c>
      <c r="BS10" s="156">
        <v>88454</v>
      </c>
      <c r="BT10" s="156">
        <v>4629</v>
      </c>
      <c r="BU10" s="156">
        <v>93083</v>
      </c>
      <c r="BV10" s="156">
        <v>177318</v>
      </c>
    </row>
    <row r="11" spans="1:74" ht="15" hidden="1" customHeight="1" x14ac:dyDescent="0.3">
      <c r="A11" s="439"/>
      <c r="B11" s="145" t="s">
        <v>273</v>
      </c>
      <c r="C11" s="150">
        <v>1284</v>
      </c>
      <c r="D11" s="150">
        <v>1274</v>
      </c>
      <c r="E11" s="150">
        <v>1274</v>
      </c>
      <c r="F11" s="150">
        <v>3832</v>
      </c>
      <c r="G11" s="150">
        <v>5577</v>
      </c>
      <c r="H11" s="150">
        <v>298</v>
      </c>
      <c r="I11" s="150">
        <v>5875</v>
      </c>
      <c r="J11" s="150">
        <v>9707</v>
      </c>
      <c r="K11" s="150">
        <v>1113</v>
      </c>
      <c r="L11" s="150">
        <v>1056</v>
      </c>
      <c r="M11" s="150">
        <v>1333</v>
      </c>
      <c r="N11" s="150">
        <v>3502</v>
      </c>
      <c r="O11" s="150">
        <v>5275</v>
      </c>
      <c r="P11" s="150">
        <v>308</v>
      </c>
      <c r="Q11" s="150">
        <v>5583</v>
      </c>
      <c r="R11" s="150">
        <v>9085</v>
      </c>
      <c r="S11" s="150">
        <v>1085</v>
      </c>
      <c r="T11" s="150">
        <v>1017</v>
      </c>
      <c r="U11" s="150">
        <v>1326</v>
      </c>
      <c r="V11" s="150">
        <v>3428</v>
      </c>
      <c r="W11" s="150">
        <v>4554</v>
      </c>
      <c r="X11" s="150">
        <v>311</v>
      </c>
      <c r="Y11" s="150">
        <v>4865</v>
      </c>
      <c r="Z11" s="150">
        <v>8293</v>
      </c>
      <c r="AA11" s="156">
        <v>354</v>
      </c>
      <c r="AB11" s="156">
        <v>283</v>
      </c>
      <c r="AC11" s="156">
        <v>151</v>
      </c>
      <c r="AD11" s="156">
        <v>788</v>
      </c>
      <c r="AE11" s="156">
        <v>873</v>
      </c>
      <c r="AF11" s="156">
        <v>60</v>
      </c>
      <c r="AG11" s="156">
        <v>933</v>
      </c>
      <c r="AH11" s="156">
        <v>1721</v>
      </c>
      <c r="AI11" s="156">
        <v>261</v>
      </c>
      <c r="AJ11" s="156">
        <v>236</v>
      </c>
      <c r="AK11" s="156">
        <v>143</v>
      </c>
      <c r="AL11" s="156">
        <v>640</v>
      </c>
      <c r="AM11" s="156">
        <v>691</v>
      </c>
      <c r="AN11" s="156">
        <v>59</v>
      </c>
      <c r="AO11" s="156">
        <v>750</v>
      </c>
      <c r="AP11" s="156">
        <v>1390</v>
      </c>
      <c r="AQ11" s="156">
        <v>316</v>
      </c>
      <c r="AR11" s="156">
        <v>248</v>
      </c>
      <c r="AS11" s="156">
        <v>143</v>
      </c>
      <c r="AT11" s="156">
        <v>707</v>
      </c>
      <c r="AU11" s="156">
        <v>773</v>
      </c>
      <c r="AV11" s="156">
        <v>52</v>
      </c>
      <c r="AW11" s="156">
        <v>825</v>
      </c>
      <c r="AX11" s="156">
        <v>1532</v>
      </c>
      <c r="AY11" s="156">
        <v>930</v>
      </c>
      <c r="AZ11" s="156">
        <v>991</v>
      </c>
      <c r="BA11" s="156">
        <v>1123</v>
      </c>
      <c r="BB11" s="156">
        <v>3044</v>
      </c>
      <c r="BC11" s="156">
        <v>4704</v>
      </c>
      <c r="BD11" s="156">
        <v>238</v>
      </c>
      <c r="BE11" s="156">
        <v>4942</v>
      </c>
      <c r="BF11" s="156">
        <v>7986</v>
      </c>
      <c r="BG11" s="156">
        <v>852</v>
      </c>
      <c r="BH11" s="156">
        <v>820</v>
      </c>
      <c r="BI11" s="156">
        <v>1190</v>
      </c>
      <c r="BJ11" s="156">
        <v>2862</v>
      </c>
      <c r="BK11" s="156">
        <v>4584</v>
      </c>
      <c r="BL11" s="156">
        <v>249</v>
      </c>
      <c r="BM11" s="156">
        <v>4833</v>
      </c>
      <c r="BN11" s="156">
        <v>7695</v>
      </c>
      <c r="BO11" s="156">
        <v>769</v>
      </c>
      <c r="BP11" s="156">
        <v>769</v>
      </c>
      <c r="BQ11" s="156">
        <v>1183</v>
      </c>
      <c r="BR11" s="156">
        <v>2721</v>
      </c>
      <c r="BS11" s="156">
        <v>3781</v>
      </c>
      <c r="BT11" s="156">
        <v>259</v>
      </c>
      <c r="BU11" s="156">
        <v>4040</v>
      </c>
      <c r="BV11" s="156">
        <v>6761</v>
      </c>
    </row>
    <row r="12" spans="1:74" ht="15" hidden="1" customHeight="1" x14ac:dyDescent="0.3">
      <c r="A12" s="439"/>
      <c r="B12" s="145" t="s">
        <v>7</v>
      </c>
      <c r="C12" s="150">
        <v>152860</v>
      </c>
      <c r="D12" s="150">
        <v>46600</v>
      </c>
      <c r="E12" s="150">
        <v>20866</v>
      </c>
      <c r="F12" s="150">
        <v>220326</v>
      </c>
      <c r="G12" s="150">
        <v>206645</v>
      </c>
      <c r="H12" s="150">
        <v>6593</v>
      </c>
      <c r="I12" s="150">
        <v>213238</v>
      </c>
      <c r="J12" s="150">
        <v>433564</v>
      </c>
      <c r="K12" s="150">
        <v>153792</v>
      </c>
      <c r="L12" s="150">
        <v>46472</v>
      </c>
      <c r="M12" s="150">
        <v>20208</v>
      </c>
      <c r="N12" s="150">
        <v>220472</v>
      </c>
      <c r="O12" s="150">
        <v>176697</v>
      </c>
      <c r="P12" s="150">
        <v>7018</v>
      </c>
      <c r="Q12" s="150">
        <v>183715</v>
      </c>
      <c r="R12" s="150">
        <v>404187</v>
      </c>
      <c r="S12" s="150">
        <v>136512</v>
      </c>
      <c r="T12" s="150">
        <v>39007</v>
      </c>
      <c r="U12" s="150">
        <v>19450</v>
      </c>
      <c r="V12" s="150">
        <v>194969</v>
      </c>
      <c r="W12" s="150">
        <v>156628</v>
      </c>
      <c r="X12" s="150">
        <v>6654</v>
      </c>
      <c r="Y12" s="150">
        <v>163282</v>
      </c>
      <c r="Z12" s="150">
        <v>358251</v>
      </c>
      <c r="AA12" s="156">
        <v>100193</v>
      </c>
      <c r="AB12" s="156">
        <v>21886</v>
      </c>
      <c r="AC12" s="156">
        <v>3803</v>
      </c>
      <c r="AD12" s="156">
        <v>125882</v>
      </c>
      <c r="AE12" s="156">
        <v>86927</v>
      </c>
      <c r="AF12" s="156">
        <v>1865</v>
      </c>
      <c r="AG12" s="156">
        <v>88792</v>
      </c>
      <c r="AH12" s="156">
        <v>214674</v>
      </c>
      <c r="AI12" s="156">
        <v>99593</v>
      </c>
      <c r="AJ12" s="156">
        <v>22454</v>
      </c>
      <c r="AK12" s="156">
        <v>3470</v>
      </c>
      <c r="AL12" s="156">
        <v>125517</v>
      </c>
      <c r="AM12" s="156">
        <v>70185</v>
      </c>
      <c r="AN12" s="156">
        <v>1815</v>
      </c>
      <c r="AO12" s="156">
        <v>72000</v>
      </c>
      <c r="AP12" s="156">
        <v>197517</v>
      </c>
      <c r="AQ12" s="156">
        <v>86867</v>
      </c>
      <c r="AR12" s="156">
        <v>17764</v>
      </c>
      <c r="AS12" s="156">
        <v>3382</v>
      </c>
      <c r="AT12" s="156">
        <v>108013</v>
      </c>
      <c r="AU12" s="156">
        <v>64393</v>
      </c>
      <c r="AV12" s="156">
        <v>1766</v>
      </c>
      <c r="AW12" s="156">
        <v>66159</v>
      </c>
      <c r="AX12" s="156">
        <v>174172</v>
      </c>
      <c r="AY12" s="156">
        <v>52667</v>
      </c>
      <c r="AZ12" s="156">
        <v>24714</v>
      </c>
      <c r="BA12" s="156">
        <v>17063</v>
      </c>
      <c r="BB12" s="156">
        <v>94444</v>
      </c>
      <c r="BC12" s="156">
        <v>119718</v>
      </c>
      <c r="BD12" s="156">
        <v>4728</v>
      </c>
      <c r="BE12" s="156">
        <v>124446</v>
      </c>
      <c r="BF12" s="156">
        <v>218890</v>
      </c>
      <c r="BG12" s="156">
        <v>54199</v>
      </c>
      <c r="BH12" s="156">
        <v>24018</v>
      </c>
      <c r="BI12" s="156">
        <v>16738</v>
      </c>
      <c r="BJ12" s="156">
        <v>94955</v>
      </c>
      <c r="BK12" s="156">
        <v>106512</v>
      </c>
      <c r="BL12" s="156">
        <v>5203</v>
      </c>
      <c r="BM12" s="156">
        <v>111715</v>
      </c>
      <c r="BN12" s="156">
        <v>206670</v>
      </c>
      <c r="BO12" s="156">
        <v>49645</v>
      </c>
      <c r="BP12" s="156">
        <v>21243</v>
      </c>
      <c r="BQ12" s="156">
        <v>16068</v>
      </c>
      <c r="BR12" s="156">
        <v>86956</v>
      </c>
      <c r="BS12" s="156">
        <v>92235</v>
      </c>
      <c r="BT12" s="156">
        <v>4888</v>
      </c>
      <c r="BU12" s="156">
        <v>97123</v>
      </c>
      <c r="BV12" s="156">
        <v>184079</v>
      </c>
    </row>
    <row r="13" spans="1:74" ht="15" hidden="1" customHeight="1" x14ac:dyDescent="0.3">
      <c r="A13" s="440" t="s">
        <v>299</v>
      </c>
      <c r="B13" s="440"/>
      <c r="C13" s="150">
        <f>C9+C12</f>
        <v>230358</v>
      </c>
      <c r="D13" s="150">
        <f t="shared" ref="D13:BO13" si="0">D9+D12</f>
        <v>83386</v>
      </c>
      <c r="E13" s="150">
        <f t="shared" si="0"/>
        <v>36022</v>
      </c>
      <c r="F13" s="150">
        <f t="shared" si="0"/>
        <v>349766</v>
      </c>
      <c r="G13" s="150">
        <f t="shared" si="0"/>
        <v>393041</v>
      </c>
      <c r="H13" s="150">
        <f t="shared" si="0"/>
        <v>9516</v>
      </c>
      <c r="I13" s="150">
        <f t="shared" si="0"/>
        <v>402557</v>
      </c>
      <c r="J13" s="150">
        <f t="shared" si="0"/>
        <v>752323</v>
      </c>
      <c r="K13" s="150">
        <f t="shared" si="0"/>
        <v>224753</v>
      </c>
      <c r="L13" s="150">
        <f t="shared" si="0"/>
        <v>79298</v>
      </c>
      <c r="M13" s="150">
        <f t="shared" si="0"/>
        <v>34527</v>
      </c>
      <c r="N13" s="150">
        <f t="shared" si="0"/>
        <v>338578</v>
      </c>
      <c r="O13" s="150">
        <f t="shared" si="0"/>
        <v>330943</v>
      </c>
      <c r="P13" s="150">
        <f t="shared" si="0"/>
        <v>9696</v>
      </c>
      <c r="Q13" s="150">
        <f t="shared" si="0"/>
        <v>340639</v>
      </c>
      <c r="R13" s="150">
        <f t="shared" si="0"/>
        <v>679217</v>
      </c>
      <c r="S13" s="150">
        <f t="shared" si="0"/>
        <v>212367</v>
      </c>
      <c r="T13" s="150">
        <f t="shared" si="0"/>
        <v>71667</v>
      </c>
      <c r="U13" s="150">
        <f t="shared" si="0"/>
        <v>34954</v>
      </c>
      <c r="V13" s="150">
        <f t="shared" si="0"/>
        <v>318988</v>
      </c>
      <c r="W13" s="150">
        <f t="shared" si="0"/>
        <v>303912</v>
      </c>
      <c r="X13" s="150">
        <f t="shared" si="0"/>
        <v>9412</v>
      </c>
      <c r="Y13" s="150">
        <f t="shared" si="0"/>
        <v>313324</v>
      </c>
      <c r="Z13" s="150">
        <f t="shared" si="0"/>
        <v>632312</v>
      </c>
      <c r="AA13" s="150">
        <f t="shared" si="0"/>
        <v>150182</v>
      </c>
      <c r="AB13" s="150">
        <f t="shared" si="0"/>
        <v>42475</v>
      </c>
      <c r="AC13" s="150">
        <f t="shared" si="0"/>
        <v>7403</v>
      </c>
      <c r="AD13" s="150">
        <f t="shared" si="0"/>
        <v>200060</v>
      </c>
      <c r="AE13" s="150">
        <f t="shared" si="0"/>
        <v>199700</v>
      </c>
      <c r="AF13" s="150">
        <f t="shared" si="0"/>
        <v>2868</v>
      </c>
      <c r="AG13" s="150">
        <f t="shared" si="0"/>
        <v>202568</v>
      </c>
      <c r="AH13" s="150">
        <f t="shared" si="0"/>
        <v>402628</v>
      </c>
      <c r="AI13" s="150">
        <f t="shared" si="0"/>
        <v>143840</v>
      </c>
      <c r="AJ13" s="150">
        <f t="shared" si="0"/>
        <v>39960</v>
      </c>
      <c r="AK13" s="150">
        <f t="shared" si="0"/>
        <v>6668</v>
      </c>
      <c r="AL13" s="150">
        <f t="shared" si="0"/>
        <v>190468</v>
      </c>
      <c r="AM13" s="150">
        <f t="shared" si="0"/>
        <v>158617</v>
      </c>
      <c r="AN13" s="150">
        <f t="shared" si="0"/>
        <v>2749</v>
      </c>
      <c r="AO13" s="150">
        <f t="shared" si="0"/>
        <v>161366</v>
      </c>
      <c r="AP13" s="150">
        <f t="shared" si="0"/>
        <v>351834</v>
      </c>
      <c r="AQ13" s="150">
        <f t="shared" si="0"/>
        <v>136045</v>
      </c>
      <c r="AR13" s="150">
        <f t="shared" si="0"/>
        <v>36075</v>
      </c>
      <c r="AS13" s="150">
        <f t="shared" si="0"/>
        <v>7188</v>
      </c>
      <c r="AT13" s="150">
        <f t="shared" si="0"/>
        <v>179308</v>
      </c>
      <c r="AU13" s="150">
        <f t="shared" si="0"/>
        <v>151239</v>
      </c>
      <c r="AV13" s="150">
        <f t="shared" si="0"/>
        <v>2660</v>
      </c>
      <c r="AW13" s="150">
        <f t="shared" si="0"/>
        <v>153899</v>
      </c>
      <c r="AX13" s="150">
        <f t="shared" si="0"/>
        <v>333207</v>
      </c>
      <c r="AY13" s="150">
        <f t="shared" si="0"/>
        <v>80176</v>
      </c>
      <c r="AZ13" s="150">
        <f t="shared" si="0"/>
        <v>40911</v>
      </c>
      <c r="BA13" s="150">
        <f t="shared" si="0"/>
        <v>28619</v>
      </c>
      <c r="BB13" s="150">
        <f t="shared" si="0"/>
        <v>149706</v>
      </c>
      <c r="BC13" s="150">
        <f t="shared" si="0"/>
        <v>193341</v>
      </c>
      <c r="BD13" s="150">
        <f t="shared" si="0"/>
        <v>6648</v>
      </c>
      <c r="BE13" s="150">
        <f t="shared" si="0"/>
        <v>199989</v>
      </c>
      <c r="BF13" s="150">
        <f t="shared" si="0"/>
        <v>349695</v>
      </c>
      <c r="BG13" s="150">
        <f t="shared" si="0"/>
        <v>80913</v>
      </c>
      <c r="BH13" s="150">
        <f t="shared" si="0"/>
        <v>39338</v>
      </c>
      <c r="BI13" s="150">
        <f t="shared" si="0"/>
        <v>27859</v>
      </c>
      <c r="BJ13" s="150">
        <f t="shared" si="0"/>
        <v>148110</v>
      </c>
      <c r="BK13" s="150">
        <f t="shared" si="0"/>
        <v>172326</v>
      </c>
      <c r="BL13" s="150">
        <f t="shared" si="0"/>
        <v>6947</v>
      </c>
      <c r="BM13" s="150">
        <f t="shared" si="0"/>
        <v>179273</v>
      </c>
      <c r="BN13" s="150">
        <f t="shared" si="0"/>
        <v>327383</v>
      </c>
      <c r="BO13" s="150">
        <f t="shared" si="0"/>
        <v>76322</v>
      </c>
      <c r="BP13" s="150">
        <f t="shared" ref="BP13:BV13" si="1">BP9+BP12</f>
        <v>35592</v>
      </c>
      <c r="BQ13" s="150">
        <f t="shared" si="1"/>
        <v>27766</v>
      </c>
      <c r="BR13" s="150">
        <f t="shared" si="1"/>
        <v>139680</v>
      </c>
      <c r="BS13" s="150">
        <f t="shared" si="1"/>
        <v>152673</v>
      </c>
      <c r="BT13" s="150">
        <f t="shared" si="1"/>
        <v>6752</v>
      </c>
      <c r="BU13" s="150">
        <f t="shared" si="1"/>
        <v>159425</v>
      </c>
      <c r="BV13" s="150">
        <f t="shared" si="1"/>
        <v>299105</v>
      </c>
    </row>
    <row r="14" spans="1:74" s="159" customFormat="1" ht="15" hidden="1" customHeight="1" x14ac:dyDescent="0.3">
      <c r="A14" s="157" t="s">
        <v>281</v>
      </c>
      <c r="B14" s="185"/>
      <c r="C14" s="150">
        <v>4835539</v>
      </c>
      <c r="D14" s="150">
        <v>1979369</v>
      </c>
      <c r="E14" s="150">
        <v>313924</v>
      </c>
      <c r="F14" s="150">
        <v>7128832</v>
      </c>
      <c r="G14" s="150">
        <v>3675835</v>
      </c>
      <c r="H14" s="150">
        <v>62526</v>
      </c>
      <c r="I14" s="150">
        <v>3738361</v>
      </c>
      <c r="J14" s="150">
        <v>10867193</v>
      </c>
      <c r="K14" s="150">
        <v>4723839</v>
      </c>
      <c r="L14" s="150">
        <v>1904763</v>
      </c>
      <c r="M14" s="150">
        <v>320018</v>
      </c>
      <c r="N14" s="150">
        <v>6948620</v>
      </c>
      <c r="O14" s="150">
        <v>3211515</v>
      </c>
      <c r="P14" s="150">
        <v>60793</v>
      </c>
      <c r="Q14" s="150">
        <v>3272308</v>
      </c>
      <c r="R14" s="150">
        <v>10220928</v>
      </c>
      <c r="S14" s="150">
        <v>4615253</v>
      </c>
      <c r="T14" s="150">
        <v>1877915</v>
      </c>
      <c r="U14" s="150">
        <v>308192</v>
      </c>
      <c r="V14" s="150">
        <v>6801360</v>
      </c>
      <c r="W14" s="150">
        <v>2951306</v>
      </c>
      <c r="X14" s="150">
        <v>58021</v>
      </c>
      <c r="Y14" s="150">
        <v>3009327</v>
      </c>
      <c r="Z14" s="150">
        <v>9810687</v>
      </c>
      <c r="AA14" s="156">
        <v>4664290</v>
      </c>
      <c r="AB14" s="156">
        <v>1893226</v>
      </c>
      <c r="AC14" s="156">
        <v>268873</v>
      </c>
      <c r="AD14" s="156">
        <v>6826389</v>
      </c>
      <c r="AE14" s="156">
        <v>3134628</v>
      </c>
      <c r="AF14" s="156">
        <v>53276</v>
      </c>
      <c r="AG14" s="156">
        <v>3187904</v>
      </c>
      <c r="AH14" s="156">
        <v>10014293</v>
      </c>
      <c r="AI14" s="156">
        <v>4544793</v>
      </c>
      <c r="AJ14" s="156">
        <v>1812836</v>
      </c>
      <c r="AK14" s="156">
        <v>275644</v>
      </c>
      <c r="AL14" s="156">
        <v>6633273</v>
      </c>
      <c r="AM14" s="156">
        <v>2699072</v>
      </c>
      <c r="AN14" s="156">
        <v>51291</v>
      </c>
      <c r="AO14" s="156">
        <v>2750363</v>
      </c>
      <c r="AP14" s="156">
        <v>9383636</v>
      </c>
      <c r="AQ14" s="156">
        <v>4441102</v>
      </c>
      <c r="AR14" s="156">
        <v>1797957</v>
      </c>
      <c r="AS14" s="156">
        <v>262365</v>
      </c>
      <c r="AT14" s="156">
        <v>6501424</v>
      </c>
      <c r="AU14" s="156">
        <v>2501714</v>
      </c>
      <c r="AV14" s="156">
        <v>48807</v>
      </c>
      <c r="AW14" s="156">
        <v>2550521</v>
      </c>
      <c r="AX14" s="156">
        <v>9051945</v>
      </c>
      <c r="AY14" s="156">
        <v>171249</v>
      </c>
      <c r="AZ14" s="156">
        <v>86143</v>
      </c>
      <c r="BA14" s="156">
        <v>45051</v>
      </c>
      <c r="BB14" s="156">
        <v>302443</v>
      </c>
      <c r="BC14" s="156">
        <v>541207</v>
      </c>
      <c r="BD14" s="156">
        <v>9250</v>
      </c>
      <c r="BE14" s="156">
        <v>550457</v>
      </c>
      <c r="BF14" s="156">
        <v>852900</v>
      </c>
      <c r="BG14" s="156">
        <v>179046</v>
      </c>
      <c r="BH14" s="156">
        <v>91927</v>
      </c>
      <c r="BI14" s="156">
        <v>44374</v>
      </c>
      <c r="BJ14" s="156">
        <v>315347</v>
      </c>
      <c r="BK14" s="156">
        <v>512443</v>
      </c>
      <c r="BL14" s="156">
        <v>9502</v>
      </c>
      <c r="BM14" s="156">
        <v>521945</v>
      </c>
      <c r="BN14" s="156">
        <v>837292</v>
      </c>
      <c r="BO14" s="156">
        <v>174151</v>
      </c>
      <c r="BP14" s="156">
        <v>79958</v>
      </c>
      <c r="BQ14" s="156">
        <v>45827</v>
      </c>
      <c r="BR14" s="156">
        <v>299936</v>
      </c>
      <c r="BS14" s="156">
        <v>449592</v>
      </c>
      <c r="BT14" s="156">
        <v>9214</v>
      </c>
      <c r="BU14" s="156">
        <v>458806</v>
      </c>
      <c r="BV14" s="156">
        <v>758742</v>
      </c>
    </row>
    <row r="15" spans="1:74" s="161" customFormat="1" ht="15" hidden="1" customHeight="1" x14ac:dyDescent="0.3">
      <c r="A15" s="160" t="s">
        <v>144</v>
      </c>
      <c r="B15" s="188" t="s">
        <v>297</v>
      </c>
      <c r="C15" s="161">
        <f>C14/J14</f>
        <v>0.44496669931232474</v>
      </c>
      <c r="D15" s="161">
        <f>D14/J14</f>
        <v>0.18214169933302923</v>
      </c>
      <c r="E15" s="161">
        <f>E14/J14</f>
        <v>2.8887312482625459E-2</v>
      </c>
      <c r="F15" s="161">
        <f>F14/J14</f>
        <v>0.65599571112797939</v>
      </c>
      <c r="G15" s="161">
        <f>G14/J14</f>
        <v>0.33825064117293213</v>
      </c>
      <c r="H15" s="161">
        <f>H14/J14</f>
        <v>5.7536476990884397E-3</v>
      </c>
      <c r="I15" s="161">
        <f>I14/J14</f>
        <v>0.34400428887202056</v>
      </c>
      <c r="J15" s="161">
        <f>J14/J14</f>
        <v>1</v>
      </c>
      <c r="K15" s="161">
        <f t="shared" ref="K15" si="2">K14/R14</f>
        <v>0.46217319992861705</v>
      </c>
      <c r="L15" s="161">
        <f t="shared" ref="L15" si="3">L14/R14</f>
        <v>0.18635910555284216</v>
      </c>
      <c r="M15" s="161">
        <f t="shared" ref="M15" si="4">M14/R14</f>
        <v>3.1310072823133084E-2</v>
      </c>
      <c r="N15" s="161">
        <f t="shared" ref="N15" si="5">N14/R14</f>
        <v>0.67984237830459227</v>
      </c>
      <c r="O15" s="161">
        <f t="shared" ref="O15" si="6">O14/R14</f>
        <v>0.31420972733591312</v>
      </c>
      <c r="P15" s="161">
        <f t="shared" ref="P15" si="7">P14/R14</f>
        <v>5.9478943594945587E-3</v>
      </c>
      <c r="Q15" s="161">
        <f t="shared" ref="Q15" si="8">Q14/R14</f>
        <v>0.32015762169540768</v>
      </c>
      <c r="R15" s="161">
        <f t="shared" ref="R15" si="9">R14/R14</f>
        <v>1</v>
      </c>
      <c r="S15" s="161">
        <f t="shared" ref="S15" si="10">S14/Z14</f>
        <v>0.47043117367825515</v>
      </c>
      <c r="T15" s="161">
        <f t="shared" ref="T15" si="11">T14/Z14</f>
        <v>0.1914152393201414</v>
      </c>
      <c r="U15" s="161">
        <f>U14/Z14</f>
        <v>3.1413906080175628E-2</v>
      </c>
      <c r="V15" s="161">
        <f>V14/Z14</f>
        <v>0.69326031907857222</v>
      </c>
      <c r="W15" s="161">
        <f>W14/Z14</f>
        <v>0.300825620061062</v>
      </c>
      <c r="X15" s="161">
        <f>X14/Z14</f>
        <v>5.9140608603658442E-3</v>
      </c>
      <c r="Y15" s="161">
        <f>Y14/Z14</f>
        <v>0.30673968092142784</v>
      </c>
      <c r="Z15" s="161">
        <f>Z14/Z14</f>
        <v>1</v>
      </c>
      <c r="AA15" s="161">
        <f>AA14/AH14</f>
        <v>0.46576328453741067</v>
      </c>
      <c r="AB15" s="161">
        <f>AB14/AH14</f>
        <v>0.18905238742265679</v>
      </c>
      <c r="AC15" s="161">
        <f>AC14/AH14</f>
        <v>2.6848924831737998E-2</v>
      </c>
      <c r="AD15" s="161">
        <f>AD14/AH14</f>
        <v>0.68166459679180547</v>
      </c>
      <c r="AE15" s="161">
        <f>AE14/AH14</f>
        <v>0.31301540707866249</v>
      </c>
      <c r="AF15" s="161">
        <f>AF14/AH14</f>
        <v>5.31999612953206E-3</v>
      </c>
      <c r="AG15" s="161">
        <f>AG14/AH14</f>
        <v>0.31833540320819453</v>
      </c>
      <c r="AH15" s="161">
        <f>AH14/AH14</f>
        <v>1</v>
      </c>
      <c r="AI15" s="161">
        <f t="shared" ref="AI15" si="12">AI14/AP14</f>
        <v>0.48433176649222115</v>
      </c>
      <c r="AJ15" s="161">
        <f t="shared" ref="AJ15" si="13">AJ14/AP14</f>
        <v>0.19319121074176365</v>
      </c>
      <c r="AK15" s="161">
        <f t="shared" ref="AK15" si="14">AK14/AP14</f>
        <v>2.9374967230186677E-2</v>
      </c>
      <c r="AL15" s="161">
        <f t="shared" ref="AL15" si="15">AL14/AP14</f>
        <v>0.70689794446417142</v>
      </c>
      <c r="AM15" s="161">
        <f t="shared" ref="AM15" si="16">AM14/AP14</f>
        <v>0.28763605067374737</v>
      </c>
      <c r="AN15" s="161">
        <f t="shared" ref="AN15" si="17">AN14/AP14</f>
        <v>5.4660048620811807E-3</v>
      </c>
      <c r="AO15" s="161">
        <f t="shared" ref="AO15" si="18">AO14/AP14</f>
        <v>0.29310205553582852</v>
      </c>
      <c r="AP15" s="161">
        <f t="shared" ref="AP15" si="19">AP14/AP14</f>
        <v>1</v>
      </c>
      <c r="AQ15" s="161">
        <f t="shared" ref="AQ15" si="20">AQ14/AX14</f>
        <v>0.49062405924914482</v>
      </c>
      <c r="AR15" s="161">
        <f t="shared" ref="AR15" si="21">AR14/AX14</f>
        <v>0.19862659351111833</v>
      </c>
      <c r="AS15" s="161">
        <f>AS14/AX14</f>
        <v>2.8984378495450425E-2</v>
      </c>
      <c r="AT15" s="161">
        <f>AT14/AX14</f>
        <v>0.71823503125571353</v>
      </c>
      <c r="AU15" s="161">
        <f>AU14/AX14</f>
        <v>0.27637308887758377</v>
      </c>
      <c r="AV15" s="161">
        <f>AV14/AX14</f>
        <v>5.3918798667026814E-3</v>
      </c>
      <c r="AW15" s="161">
        <f>AW14/AX14</f>
        <v>0.28176496874428647</v>
      </c>
      <c r="AX15" s="161">
        <f>AX14/AX14</f>
        <v>1</v>
      </c>
      <c r="AY15" s="161">
        <f>AY14/BF14</f>
        <v>0.20078438269433696</v>
      </c>
      <c r="AZ15" s="161">
        <f>AZ14/BF14</f>
        <v>0.10100011724703951</v>
      </c>
      <c r="BA15" s="161">
        <f>BA14/BF14</f>
        <v>5.2820963770664787E-2</v>
      </c>
      <c r="BB15" s="161">
        <f>BB14/BF14</f>
        <v>0.35460546371204127</v>
      </c>
      <c r="BC15" s="161">
        <f>BC14/BF14</f>
        <v>0.63454918513307534</v>
      </c>
      <c r="BD15" s="161">
        <f>BD14/BF14</f>
        <v>1.0845351154883338E-2</v>
      </c>
      <c r="BE15" s="161">
        <f>BE14/BF14</f>
        <v>0.64539453628795873</v>
      </c>
      <c r="BF15" s="161">
        <f>BF14/BF14</f>
        <v>1</v>
      </c>
      <c r="BG15" s="161">
        <f t="shared" ref="BG15" si="22">BG14/BN14</f>
        <v>0.21383937742149692</v>
      </c>
      <c r="BH15" s="161">
        <f t="shared" ref="BH15" si="23">BH14/BN14</f>
        <v>0.10979084954830573</v>
      </c>
      <c r="BI15" s="161">
        <f t="shared" ref="BI15" si="24">BI14/BN14</f>
        <v>5.2997042847656495E-2</v>
      </c>
      <c r="BJ15" s="161">
        <f t="shared" ref="BJ15" si="25">BJ14/BN14</f>
        <v>0.37662726981745914</v>
      </c>
      <c r="BK15" s="161">
        <f t="shared" ref="BK15" si="26">BK14/BN14</f>
        <v>0.61202424005006617</v>
      </c>
      <c r="BL15" s="161">
        <f t="shared" ref="BL15" si="27">BL14/BN14</f>
        <v>1.1348490132474692E-2</v>
      </c>
      <c r="BM15" s="161">
        <f t="shared" ref="BM15" si="28">BM14/BN14</f>
        <v>0.62337273018254091</v>
      </c>
      <c r="BN15" s="161">
        <f t="shared" ref="BN15" si="29">BN14/BN14</f>
        <v>1</v>
      </c>
      <c r="BO15" s="161">
        <f t="shared" ref="BO15" si="30">BO14/BV14</f>
        <v>0.22952597852761544</v>
      </c>
      <c r="BP15" s="161">
        <f t="shared" ref="BP15" si="31">BP14/BV14</f>
        <v>0.10538233022555757</v>
      </c>
      <c r="BQ15" s="161">
        <f>BQ14/BV14</f>
        <v>6.0398659887023518E-2</v>
      </c>
      <c r="BR15" s="161">
        <f>BR14/BV14</f>
        <v>0.39530696864019654</v>
      </c>
      <c r="BS15" s="161">
        <f>BS14/BV14</f>
        <v>0.59254924598875502</v>
      </c>
      <c r="BT15" s="161">
        <f>BT14/BV14</f>
        <v>1.2143785371048394E-2</v>
      </c>
      <c r="BU15" s="161">
        <f>BU14/BV14</f>
        <v>0.60469303135980346</v>
      </c>
      <c r="BV15" s="161">
        <f>BV14/BV14</f>
        <v>1</v>
      </c>
    </row>
    <row r="16" spans="1:74" s="159" customFormat="1" ht="15" hidden="1" customHeight="1" x14ac:dyDescent="0.3">
      <c r="A16" s="162" t="s">
        <v>282</v>
      </c>
      <c r="B16" s="188" t="s">
        <v>297</v>
      </c>
      <c r="C16" s="163">
        <f>C13/C14</f>
        <v>4.7638536262451819E-2</v>
      </c>
      <c r="D16" s="163">
        <f t="shared" ref="D16:T16" si="32">D13/D14</f>
        <v>4.2127566916527436E-2</v>
      </c>
      <c r="E16" s="163">
        <f t="shared" si="32"/>
        <v>0.11474751850766428</v>
      </c>
      <c r="F16" s="164">
        <f t="shared" si="32"/>
        <v>4.9063577315330197E-2</v>
      </c>
      <c r="G16" s="163">
        <f t="shared" si="32"/>
        <v>0.10692563730417715</v>
      </c>
      <c r="H16" s="163">
        <f t="shared" si="32"/>
        <v>0.1521926878418578</v>
      </c>
      <c r="I16" s="163">
        <f t="shared" si="32"/>
        <v>0.10768275187976763</v>
      </c>
      <c r="J16" s="163">
        <f t="shared" si="32"/>
        <v>6.9228824775634329E-2</v>
      </c>
      <c r="K16" s="163">
        <f t="shared" si="32"/>
        <v>4.7578463194871801E-2</v>
      </c>
      <c r="L16" s="163">
        <f t="shared" si="32"/>
        <v>4.1631426061930016E-2</v>
      </c>
      <c r="M16" s="163">
        <f t="shared" si="32"/>
        <v>0.1078908061421545</v>
      </c>
      <c r="N16" s="164">
        <f t="shared" si="32"/>
        <v>4.8725934070362173E-2</v>
      </c>
      <c r="O16" s="165">
        <f t="shared" si="32"/>
        <v>0.10304887257260202</v>
      </c>
      <c r="P16" s="163">
        <f t="shared" si="32"/>
        <v>0.15949204678170184</v>
      </c>
      <c r="Q16" s="163">
        <f t="shared" si="32"/>
        <v>0.10409747493206629</v>
      </c>
      <c r="R16" s="163">
        <f t="shared" si="32"/>
        <v>6.6453554902255449E-2</v>
      </c>
      <c r="S16" s="163">
        <f t="shared" si="32"/>
        <v>4.6014162170524564E-2</v>
      </c>
      <c r="T16" s="163">
        <f t="shared" si="32"/>
        <v>3.8163069148497139E-2</v>
      </c>
      <c r="U16" s="163">
        <f>U13/U14</f>
        <v>0.11341631190945904</v>
      </c>
      <c r="V16" s="164">
        <f t="shared" ref="V16:Z16" si="33">V13/V14</f>
        <v>4.6900619876024792E-2</v>
      </c>
      <c r="W16" s="165">
        <f t="shared" si="33"/>
        <v>0.10297542850521091</v>
      </c>
      <c r="X16" s="163">
        <f t="shared" si="33"/>
        <v>0.1622171282811396</v>
      </c>
      <c r="Y16" s="163">
        <f t="shared" si="33"/>
        <v>0.1041176316166372</v>
      </c>
      <c r="Z16" s="163">
        <f t="shared" si="33"/>
        <v>6.4451347800617842E-2</v>
      </c>
      <c r="AA16" s="163">
        <f>AA13/AA14</f>
        <v>3.2198255254283076E-2</v>
      </c>
      <c r="AB16" s="163">
        <f t="shared" ref="AB16:AR16" si="34">AB13/AB14</f>
        <v>2.2435250730763259E-2</v>
      </c>
      <c r="AC16" s="163">
        <f t="shared" si="34"/>
        <v>2.753344515812298E-2</v>
      </c>
      <c r="AD16" s="164">
        <f t="shared" si="34"/>
        <v>2.9306856084527266E-2</v>
      </c>
      <c r="AE16" s="164">
        <f t="shared" si="34"/>
        <v>6.3707719065866822E-2</v>
      </c>
      <c r="AF16" s="163">
        <f t="shared" si="34"/>
        <v>5.383287033561078E-2</v>
      </c>
      <c r="AG16" s="163">
        <f t="shared" si="34"/>
        <v>6.3542691373391413E-2</v>
      </c>
      <c r="AH16" s="163">
        <f t="shared" si="34"/>
        <v>4.0205334515377174E-2</v>
      </c>
      <c r="AI16" s="163">
        <f t="shared" si="34"/>
        <v>3.1649406254586294E-2</v>
      </c>
      <c r="AJ16" s="163">
        <f t="shared" si="34"/>
        <v>2.2042810270758082E-2</v>
      </c>
      <c r="AK16" s="163">
        <f t="shared" si="34"/>
        <v>2.4190622687234258E-2</v>
      </c>
      <c r="AL16" s="164">
        <f t="shared" si="34"/>
        <v>2.8714030012031769E-2</v>
      </c>
      <c r="AM16" s="164">
        <f t="shared" si="34"/>
        <v>5.8767235553553218E-2</v>
      </c>
      <c r="AN16" s="163">
        <f t="shared" si="34"/>
        <v>5.3596147472266091E-2</v>
      </c>
      <c r="AO16" s="163">
        <f t="shared" si="34"/>
        <v>5.8670800908825489E-2</v>
      </c>
      <c r="AP16" s="163">
        <f t="shared" si="34"/>
        <v>3.7494421139097893E-2</v>
      </c>
      <c r="AQ16" s="163">
        <f t="shared" si="34"/>
        <v>3.0633162669985965E-2</v>
      </c>
      <c r="AR16" s="163">
        <f t="shared" si="34"/>
        <v>2.0064439805846303E-2</v>
      </c>
      <c r="AS16" s="163">
        <f>AS13/AS14</f>
        <v>2.7396947001314963E-2</v>
      </c>
      <c r="AT16" s="164">
        <f t="shared" ref="AT16:AX16" si="35">AT13/AT14</f>
        <v>2.7579804055234667E-2</v>
      </c>
      <c r="AU16" s="164">
        <f t="shared" si="35"/>
        <v>6.0454152632954845E-2</v>
      </c>
      <c r="AV16" s="163">
        <f t="shared" si="35"/>
        <v>5.4500379043989591E-2</v>
      </c>
      <c r="AW16" s="163">
        <f t="shared" si="35"/>
        <v>6.0340220684322932E-2</v>
      </c>
      <c r="AX16" s="163">
        <f t="shared" si="35"/>
        <v>3.6810541822779527E-2</v>
      </c>
      <c r="AY16" s="163">
        <f>AY13/AY14</f>
        <v>0.46818375581755223</v>
      </c>
      <c r="AZ16" s="163">
        <f t="shared" ref="AZ16:BP16" si="36">AZ13/AZ14</f>
        <v>0.47491961041523978</v>
      </c>
      <c r="BA16" s="163">
        <f t="shared" si="36"/>
        <v>0.63525781891633926</v>
      </c>
      <c r="BB16" s="164">
        <f t="shared" si="36"/>
        <v>0.49498913844922843</v>
      </c>
      <c r="BC16" s="164">
        <f t="shared" si="36"/>
        <v>0.35724039046058165</v>
      </c>
      <c r="BD16" s="163">
        <f t="shared" si="36"/>
        <v>0.71870270270270276</v>
      </c>
      <c r="BE16" s="163">
        <f t="shared" si="36"/>
        <v>0.36331448233013658</v>
      </c>
      <c r="BF16" s="163">
        <f t="shared" si="36"/>
        <v>0.41000703482237072</v>
      </c>
      <c r="BG16" s="163">
        <f t="shared" si="36"/>
        <v>0.45191179920243962</v>
      </c>
      <c r="BH16" s="163">
        <f t="shared" si="36"/>
        <v>0.4279265069022159</v>
      </c>
      <c r="BI16" s="163">
        <f t="shared" si="36"/>
        <v>0.62782259881912827</v>
      </c>
      <c r="BJ16" s="164">
        <f t="shared" si="36"/>
        <v>0.46967309027832832</v>
      </c>
      <c r="BK16" s="164">
        <f t="shared" si="36"/>
        <v>0.33628325491810795</v>
      </c>
      <c r="BL16" s="163">
        <f t="shared" si="36"/>
        <v>0.73110924015996637</v>
      </c>
      <c r="BM16" s="163">
        <f t="shared" si="36"/>
        <v>0.3434710553793982</v>
      </c>
      <c r="BN16" s="163">
        <f t="shared" si="36"/>
        <v>0.39100218322878993</v>
      </c>
      <c r="BO16" s="163">
        <f t="shared" si="36"/>
        <v>0.43825186188996906</v>
      </c>
      <c r="BP16" s="163">
        <f t="shared" si="36"/>
        <v>0.44513369518997475</v>
      </c>
      <c r="BQ16" s="163">
        <f>BQ13/BQ14</f>
        <v>0.60588735898051371</v>
      </c>
      <c r="BR16" s="164">
        <f t="shared" ref="BR16:BV16" si="37">BR13/BR14</f>
        <v>0.46569934919449485</v>
      </c>
      <c r="BS16" s="164">
        <f t="shared" si="37"/>
        <v>0.33958122030641114</v>
      </c>
      <c r="BT16" s="163">
        <f t="shared" si="37"/>
        <v>0.73279791621445622</v>
      </c>
      <c r="BU16" s="163">
        <f t="shared" si="37"/>
        <v>0.34747801903200914</v>
      </c>
      <c r="BV16" s="163">
        <f t="shared" si="37"/>
        <v>0.3942117346871532</v>
      </c>
    </row>
    <row r="17" spans="1:86" s="159" customFormat="1" ht="15" hidden="1" customHeight="1" x14ac:dyDescent="0.3">
      <c r="A17" s="160" t="s">
        <v>146</v>
      </c>
      <c r="B17" s="188" t="s">
        <v>297</v>
      </c>
      <c r="C17" s="161">
        <f>(C14-C13)/C14</f>
        <v>0.95236146373754815</v>
      </c>
      <c r="D17" s="161">
        <f t="shared" ref="D17:T17" si="38">(D14-D13)/D14</f>
        <v>0.95787243308347259</v>
      </c>
      <c r="E17" s="161">
        <f t="shared" si="38"/>
        <v>0.88525248149233571</v>
      </c>
      <c r="F17" s="161">
        <f t="shared" si="38"/>
        <v>0.95093642268466982</v>
      </c>
      <c r="G17" s="161">
        <f t="shared" si="38"/>
        <v>0.89307436269582285</v>
      </c>
      <c r="H17" s="161">
        <f t="shared" si="38"/>
        <v>0.8478073121581422</v>
      </c>
      <c r="I17" s="161">
        <f t="shared" si="38"/>
        <v>0.89231724812023239</v>
      </c>
      <c r="J17" s="161">
        <f t="shared" si="38"/>
        <v>0.9307711752243657</v>
      </c>
      <c r="K17" s="161">
        <f t="shared" si="38"/>
        <v>0.9524215368051282</v>
      </c>
      <c r="L17" s="161">
        <f t="shared" si="38"/>
        <v>0.95836857393806996</v>
      </c>
      <c r="M17" s="161">
        <f t="shared" si="38"/>
        <v>0.89210919385784548</v>
      </c>
      <c r="N17" s="161">
        <f t="shared" si="38"/>
        <v>0.95127406592963781</v>
      </c>
      <c r="O17" s="161">
        <f t="shared" si="38"/>
        <v>0.89695112742739802</v>
      </c>
      <c r="P17" s="161">
        <f t="shared" si="38"/>
        <v>0.84050795321829819</v>
      </c>
      <c r="Q17" s="161">
        <f t="shared" si="38"/>
        <v>0.89590252506793366</v>
      </c>
      <c r="R17" s="161">
        <f t="shared" si="38"/>
        <v>0.93354644509774454</v>
      </c>
      <c r="S17" s="161">
        <f t="shared" si="38"/>
        <v>0.95398583782947544</v>
      </c>
      <c r="T17" s="161">
        <f t="shared" si="38"/>
        <v>0.9618369308515029</v>
      </c>
      <c r="U17" s="161">
        <f>(U14-U13)/U14</f>
        <v>0.886583688090541</v>
      </c>
      <c r="V17" s="161">
        <f t="shared" ref="V17:Z17" si="39">(V14-V13)/V14</f>
        <v>0.95309938012397522</v>
      </c>
      <c r="W17" s="161">
        <f t="shared" si="39"/>
        <v>0.89702457149478909</v>
      </c>
      <c r="X17" s="161">
        <f t="shared" si="39"/>
        <v>0.83778287171886046</v>
      </c>
      <c r="Y17" s="161">
        <f t="shared" si="39"/>
        <v>0.89588236838336277</v>
      </c>
      <c r="Z17" s="161">
        <f t="shared" si="39"/>
        <v>0.93554865219938221</v>
      </c>
      <c r="AA17" s="161">
        <f>(AA14-AA13)/AA14</f>
        <v>0.9678017447457169</v>
      </c>
      <c r="AB17" s="161">
        <f t="shared" ref="AB17:AR17" si="40">(AB14-AB13)/AB14</f>
        <v>0.97756474926923675</v>
      </c>
      <c r="AC17" s="161">
        <f t="shared" si="40"/>
        <v>0.97246655484187705</v>
      </c>
      <c r="AD17" s="161">
        <f t="shared" si="40"/>
        <v>0.97069314391547279</v>
      </c>
      <c r="AE17" s="161">
        <f t="shared" si="40"/>
        <v>0.93629228093413319</v>
      </c>
      <c r="AF17" s="161">
        <f t="shared" si="40"/>
        <v>0.94616712966438921</v>
      </c>
      <c r="AG17" s="161">
        <f t="shared" si="40"/>
        <v>0.93645730862660859</v>
      </c>
      <c r="AH17" s="161">
        <f t="shared" si="40"/>
        <v>0.95979466548462278</v>
      </c>
      <c r="AI17" s="161">
        <f t="shared" si="40"/>
        <v>0.96835059374541366</v>
      </c>
      <c r="AJ17" s="161">
        <f t="shared" si="40"/>
        <v>0.97795718972924195</v>
      </c>
      <c r="AK17" s="161">
        <f t="shared" si="40"/>
        <v>0.97580937731276574</v>
      </c>
      <c r="AL17" s="161">
        <f t="shared" si="40"/>
        <v>0.97128596998796823</v>
      </c>
      <c r="AM17" s="161">
        <f t="shared" si="40"/>
        <v>0.94123276444644677</v>
      </c>
      <c r="AN17" s="161">
        <f t="shared" si="40"/>
        <v>0.94640385252773396</v>
      </c>
      <c r="AO17" s="161">
        <f t="shared" si="40"/>
        <v>0.94132919909117452</v>
      </c>
      <c r="AP17" s="161">
        <f t="shared" si="40"/>
        <v>0.96250557886090216</v>
      </c>
      <c r="AQ17" s="161">
        <f t="shared" si="40"/>
        <v>0.96936683733001405</v>
      </c>
      <c r="AR17" s="161">
        <f t="shared" si="40"/>
        <v>0.97993556019415373</v>
      </c>
      <c r="AS17" s="161">
        <f>(AS14-AS13)/AS14</f>
        <v>0.97260305299868499</v>
      </c>
      <c r="AT17" s="161">
        <f t="shared" ref="AT17:AX17" si="41">(AT14-AT13)/AT14</f>
        <v>0.97242019594476536</v>
      </c>
      <c r="AU17" s="161">
        <f t="shared" si="41"/>
        <v>0.93954584736704516</v>
      </c>
      <c r="AV17" s="161">
        <f t="shared" si="41"/>
        <v>0.94549962095601037</v>
      </c>
      <c r="AW17" s="161">
        <f t="shared" si="41"/>
        <v>0.93965977931567712</v>
      </c>
      <c r="AX17" s="161">
        <f t="shared" si="41"/>
        <v>0.96318945817722046</v>
      </c>
      <c r="AY17" s="161">
        <f>(AY14-AY13)/AY14</f>
        <v>0.53181624418244777</v>
      </c>
      <c r="AZ17" s="161">
        <f t="shared" ref="AZ17:BP17" si="42">(AZ14-AZ13)/AZ14</f>
        <v>0.52508038958476022</v>
      </c>
      <c r="BA17" s="161">
        <f t="shared" si="42"/>
        <v>0.36474218108366074</v>
      </c>
      <c r="BB17" s="161">
        <f t="shared" si="42"/>
        <v>0.50501086155077157</v>
      </c>
      <c r="BC17" s="161">
        <f t="shared" si="42"/>
        <v>0.64275960953941835</v>
      </c>
      <c r="BD17" s="161">
        <f t="shared" si="42"/>
        <v>0.2812972972972973</v>
      </c>
      <c r="BE17" s="161">
        <f t="shared" si="42"/>
        <v>0.63668551766986337</v>
      </c>
      <c r="BF17" s="161">
        <f t="shared" si="42"/>
        <v>0.58999296517762922</v>
      </c>
      <c r="BG17" s="161">
        <f t="shared" si="42"/>
        <v>0.54808820079756038</v>
      </c>
      <c r="BH17" s="161">
        <f t="shared" si="42"/>
        <v>0.5720734930977841</v>
      </c>
      <c r="BI17" s="161">
        <f t="shared" si="42"/>
        <v>0.37217740118087167</v>
      </c>
      <c r="BJ17" s="161">
        <f t="shared" si="42"/>
        <v>0.53032690972167174</v>
      </c>
      <c r="BK17" s="161">
        <f t="shared" si="42"/>
        <v>0.66371674508189205</v>
      </c>
      <c r="BL17" s="161">
        <f t="shared" si="42"/>
        <v>0.26889075984003369</v>
      </c>
      <c r="BM17" s="161">
        <f t="shared" si="42"/>
        <v>0.65652894462060174</v>
      </c>
      <c r="BN17" s="161">
        <f t="shared" si="42"/>
        <v>0.60899781677121001</v>
      </c>
      <c r="BO17" s="161">
        <f t="shared" si="42"/>
        <v>0.56174813811003099</v>
      </c>
      <c r="BP17" s="161">
        <f t="shared" si="42"/>
        <v>0.5548663048100253</v>
      </c>
      <c r="BQ17" s="161">
        <f>(BQ14-BQ13)/BQ14</f>
        <v>0.39411264101948634</v>
      </c>
      <c r="BR17" s="161">
        <f t="shared" ref="BR17:BV17" si="43">(BR14-BR13)/BR14</f>
        <v>0.53430065080550515</v>
      </c>
      <c r="BS17" s="161">
        <f t="shared" si="43"/>
        <v>0.66041877969358886</v>
      </c>
      <c r="BT17" s="161">
        <f t="shared" si="43"/>
        <v>0.26720208378554372</v>
      </c>
      <c r="BU17" s="161">
        <f t="shared" si="43"/>
        <v>0.65252198096799086</v>
      </c>
      <c r="BV17" s="161">
        <f t="shared" si="43"/>
        <v>0.6057882653128468</v>
      </c>
    </row>
    <row r="18" spans="1:86" s="159" customFormat="1" ht="15" hidden="1" customHeight="1" x14ac:dyDescent="0.3">
      <c r="A18" s="166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</row>
    <row r="19" spans="1:86" ht="15" hidden="1" customHeight="1" x14ac:dyDescent="0.3">
      <c r="B19" s="144" t="s">
        <v>283</v>
      </c>
      <c r="C19" s="437" t="s">
        <v>82</v>
      </c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7"/>
      <c r="T19" s="437"/>
      <c r="U19" s="437"/>
      <c r="V19" s="437"/>
      <c r="W19" s="437"/>
      <c r="X19" s="437"/>
      <c r="Y19" s="437"/>
      <c r="Z19" s="437"/>
      <c r="AA19" s="437"/>
      <c r="AB19" s="437"/>
      <c r="AC19" s="437"/>
      <c r="AD19" s="437"/>
      <c r="AE19" s="437" t="s">
        <v>83</v>
      </c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437"/>
      <c r="AQ19" s="437"/>
      <c r="AR19" s="437"/>
      <c r="AS19" s="437"/>
      <c r="AT19" s="437"/>
      <c r="AU19" s="437"/>
      <c r="AV19" s="437"/>
      <c r="AW19" s="437"/>
      <c r="AX19" s="437"/>
      <c r="AY19" s="437"/>
      <c r="AZ19" s="437"/>
      <c r="BA19" s="437"/>
      <c r="BB19" s="437"/>
      <c r="BC19" s="437"/>
      <c r="BD19" s="437"/>
      <c r="BE19" s="437"/>
      <c r="BF19" s="437"/>
      <c r="BG19" s="437" t="s">
        <v>261</v>
      </c>
      <c r="BH19" s="437"/>
      <c r="BI19" s="437"/>
      <c r="BJ19" s="437"/>
      <c r="BK19" s="437"/>
      <c r="BL19" s="437"/>
      <c r="BM19" s="437"/>
      <c r="BN19" s="437"/>
      <c r="BO19" s="437"/>
      <c r="BP19" s="437"/>
      <c r="BQ19" s="437"/>
      <c r="BR19" s="437"/>
      <c r="BS19" s="437"/>
      <c r="BT19" s="437"/>
      <c r="BU19" s="437"/>
      <c r="BV19" s="437"/>
      <c r="BW19" s="437"/>
      <c r="BX19" s="437"/>
      <c r="BY19" s="437"/>
      <c r="BZ19" s="437"/>
      <c r="CA19" s="437"/>
      <c r="CB19" s="437"/>
      <c r="CC19" s="437"/>
      <c r="CD19" s="437"/>
      <c r="CE19" s="437"/>
      <c r="CF19" s="437"/>
      <c r="CG19" s="437"/>
      <c r="CH19" s="437"/>
    </row>
    <row r="20" spans="1:86" ht="15" hidden="1" customHeight="1" x14ac:dyDescent="0.3">
      <c r="A20" s="159"/>
      <c r="B20" s="159"/>
      <c r="C20" s="438" t="s">
        <v>278</v>
      </c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8"/>
      <c r="S20" s="438" t="s">
        <v>279</v>
      </c>
      <c r="T20" s="438"/>
      <c r="U20" s="438"/>
      <c r="V20" s="438"/>
      <c r="W20" s="438"/>
      <c r="X20" s="438"/>
      <c r="Y20" s="438"/>
      <c r="Z20" s="438"/>
      <c r="AA20" s="438"/>
      <c r="AB20" s="438"/>
      <c r="AC20" s="438"/>
      <c r="AD20" s="441" t="s">
        <v>7</v>
      </c>
      <c r="AE20" s="438" t="s">
        <v>278</v>
      </c>
      <c r="AF20" s="438"/>
      <c r="AG20" s="438"/>
      <c r="AH20" s="438"/>
      <c r="AI20" s="438"/>
      <c r="AJ20" s="438"/>
      <c r="AK20" s="438"/>
      <c r="AL20" s="438"/>
      <c r="AM20" s="438"/>
      <c r="AN20" s="438"/>
      <c r="AO20" s="438"/>
      <c r="AP20" s="438"/>
      <c r="AQ20" s="438"/>
      <c r="AR20" s="438"/>
      <c r="AS20" s="438"/>
      <c r="AT20" s="438"/>
      <c r="AU20" s="438" t="s">
        <v>279</v>
      </c>
      <c r="AV20" s="438"/>
      <c r="AW20" s="438"/>
      <c r="AX20" s="438"/>
      <c r="AY20" s="438"/>
      <c r="AZ20" s="438"/>
      <c r="BA20" s="438"/>
      <c r="BB20" s="438"/>
      <c r="BC20" s="438"/>
      <c r="BD20" s="438"/>
      <c r="BE20" s="438"/>
      <c r="BF20" s="438" t="s">
        <v>7</v>
      </c>
      <c r="BG20" s="438" t="s">
        <v>278</v>
      </c>
      <c r="BH20" s="438"/>
      <c r="BI20" s="438"/>
      <c r="BJ20" s="438"/>
      <c r="BK20" s="438"/>
      <c r="BL20" s="438"/>
      <c r="BM20" s="438"/>
      <c r="BN20" s="438"/>
      <c r="BO20" s="438"/>
      <c r="BP20" s="438"/>
      <c r="BQ20" s="438"/>
      <c r="BR20" s="438"/>
      <c r="BS20" s="438"/>
      <c r="BT20" s="438"/>
      <c r="BU20" s="438"/>
      <c r="BV20" s="438"/>
      <c r="BW20" s="438" t="s">
        <v>279</v>
      </c>
      <c r="BX20" s="438"/>
      <c r="BY20" s="438"/>
      <c r="BZ20" s="438"/>
      <c r="CA20" s="438"/>
      <c r="CB20" s="438"/>
      <c r="CC20" s="438"/>
      <c r="CD20" s="438"/>
      <c r="CE20" s="438"/>
      <c r="CF20" s="438"/>
      <c r="CG20" s="438"/>
      <c r="CH20" s="441" t="s">
        <v>7</v>
      </c>
    </row>
    <row r="21" spans="1:86" ht="15" hidden="1" customHeight="1" x14ac:dyDescent="0.3">
      <c r="A21" s="159"/>
      <c r="B21" s="159"/>
      <c r="C21" s="438" t="s">
        <v>166</v>
      </c>
      <c r="D21" s="438"/>
      <c r="E21" s="438"/>
      <c r="F21" s="438"/>
      <c r="G21" s="438"/>
      <c r="H21" s="438" t="s">
        <v>272</v>
      </c>
      <c r="I21" s="438"/>
      <c r="J21" s="438"/>
      <c r="K21" s="438"/>
      <c r="L21" s="438"/>
      <c r="M21" s="438" t="s">
        <v>274</v>
      </c>
      <c r="N21" s="438"/>
      <c r="O21" s="438"/>
      <c r="P21" s="438"/>
      <c r="Q21" s="438"/>
      <c r="R21" s="438" t="s">
        <v>7</v>
      </c>
      <c r="S21" s="438" t="s">
        <v>170</v>
      </c>
      <c r="T21" s="438"/>
      <c r="U21" s="438"/>
      <c r="V21" s="438"/>
      <c r="W21" s="438"/>
      <c r="X21" s="438" t="s">
        <v>273</v>
      </c>
      <c r="Y21" s="438"/>
      <c r="Z21" s="438"/>
      <c r="AA21" s="438"/>
      <c r="AB21" s="438"/>
      <c r="AC21" s="438" t="s">
        <v>7</v>
      </c>
      <c r="AD21" s="441"/>
      <c r="AE21" s="438" t="s">
        <v>166</v>
      </c>
      <c r="AF21" s="438"/>
      <c r="AG21" s="438"/>
      <c r="AH21" s="438"/>
      <c r="AI21" s="438"/>
      <c r="AJ21" s="438" t="s">
        <v>272</v>
      </c>
      <c r="AK21" s="438"/>
      <c r="AL21" s="438"/>
      <c r="AM21" s="438"/>
      <c r="AN21" s="438"/>
      <c r="AO21" s="438" t="s">
        <v>274</v>
      </c>
      <c r="AP21" s="438"/>
      <c r="AQ21" s="438"/>
      <c r="AR21" s="438"/>
      <c r="AS21" s="438"/>
      <c r="AT21" s="438" t="s">
        <v>7</v>
      </c>
      <c r="AU21" s="438" t="s">
        <v>170</v>
      </c>
      <c r="AV21" s="438"/>
      <c r="AW21" s="438"/>
      <c r="AX21" s="438"/>
      <c r="AY21" s="438"/>
      <c r="AZ21" s="438" t="s">
        <v>273</v>
      </c>
      <c r="BA21" s="438"/>
      <c r="BB21" s="438"/>
      <c r="BC21" s="438"/>
      <c r="BD21" s="438"/>
      <c r="BE21" s="438" t="s">
        <v>7</v>
      </c>
      <c r="BF21" s="438"/>
      <c r="BG21" s="438" t="s">
        <v>166</v>
      </c>
      <c r="BH21" s="438"/>
      <c r="BI21" s="438"/>
      <c r="BJ21" s="438"/>
      <c r="BK21" s="438"/>
      <c r="BL21" s="438" t="s">
        <v>272</v>
      </c>
      <c r="BM21" s="438"/>
      <c r="BN21" s="438"/>
      <c r="BO21" s="438"/>
      <c r="BP21" s="438"/>
      <c r="BQ21" s="438" t="s">
        <v>274</v>
      </c>
      <c r="BR21" s="438"/>
      <c r="BS21" s="438"/>
      <c r="BT21" s="438"/>
      <c r="BU21" s="438"/>
      <c r="BV21" s="438" t="s">
        <v>7</v>
      </c>
      <c r="BW21" s="438" t="s">
        <v>170</v>
      </c>
      <c r="BX21" s="438"/>
      <c r="BY21" s="438"/>
      <c r="BZ21" s="438"/>
      <c r="CA21" s="438"/>
      <c r="CB21" s="438" t="s">
        <v>273</v>
      </c>
      <c r="CC21" s="438"/>
      <c r="CD21" s="438"/>
      <c r="CE21" s="438"/>
      <c r="CF21" s="438"/>
      <c r="CG21" s="438" t="s">
        <v>7</v>
      </c>
      <c r="CH21" s="441"/>
    </row>
    <row r="22" spans="1:86" ht="27.6" hidden="1" customHeight="1" x14ac:dyDescent="0.3">
      <c r="A22" s="142" t="s">
        <v>280</v>
      </c>
      <c r="B22" s="142" t="s">
        <v>275</v>
      </c>
      <c r="C22" s="168" t="s">
        <v>39</v>
      </c>
      <c r="D22" s="147" t="s">
        <v>40</v>
      </c>
      <c r="E22" s="168" t="s">
        <v>41</v>
      </c>
      <c r="F22" s="147" t="s">
        <v>42</v>
      </c>
      <c r="G22" s="169" t="s">
        <v>284</v>
      </c>
      <c r="H22" s="147" t="s">
        <v>39</v>
      </c>
      <c r="I22" s="147" t="s">
        <v>40</v>
      </c>
      <c r="J22" s="147" t="s">
        <v>41</v>
      </c>
      <c r="K22" s="147" t="s">
        <v>42</v>
      </c>
      <c r="L22" s="169" t="s">
        <v>284</v>
      </c>
      <c r="M22" s="147" t="s">
        <v>39</v>
      </c>
      <c r="N22" s="147" t="s">
        <v>40</v>
      </c>
      <c r="O22" s="147" t="s">
        <v>41</v>
      </c>
      <c r="P22" s="147" t="s">
        <v>42</v>
      </c>
      <c r="Q22" s="169" t="s">
        <v>284</v>
      </c>
      <c r="R22" s="438"/>
      <c r="S22" s="147" t="s">
        <v>39</v>
      </c>
      <c r="T22" s="147" t="s">
        <v>40</v>
      </c>
      <c r="U22" s="147" t="s">
        <v>41</v>
      </c>
      <c r="V22" s="147" t="s">
        <v>42</v>
      </c>
      <c r="W22" s="169" t="s">
        <v>284</v>
      </c>
      <c r="X22" s="147" t="s">
        <v>39</v>
      </c>
      <c r="Y22" s="147" t="s">
        <v>40</v>
      </c>
      <c r="Z22" s="147" t="s">
        <v>41</v>
      </c>
      <c r="AA22" s="147" t="s">
        <v>42</v>
      </c>
      <c r="AB22" s="169" t="s">
        <v>284</v>
      </c>
      <c r="AC22" s="438"/>
      <c r="AD22" s="441"/>
      <c r="AE22" s="147" t="s">
        <v>39</v>
      </c>
      <c r="AF22" s="147" t="s">
        <v>40</v>
      </c>
      <c r="AG22" s="147" t="s">
        <v>41</v>
      </c>
      <c r="AH22" s="147" t="s">
        <v>42</v>
      </c>
      <c r="AI22" s="169" t="s">
        <v>284</v>
      </c>
      <c r="AJ22" s="147" t="s">
        <v>39</v>
      </c>
      <c r="AK22" s="147" t="s">
        <v>40</v>
      </c>
      <c r="AL22" s="147" t="s">
        <v>41</v>
      </c>
      <c r="AM22" s="147" t="s">
        <v>42</v>
      </c>
      <c r="AN22" s="169" t="s">
        <v>284</v>
      </c>
      <c r="AO22" s="147" t="s">
        <v>39</v>
      </c>
      <c r="AP22" s="147" t="s">
        <v>40</v>
      </c>
      <c r="AQ22" s="147" t="s">
        <v>41</v>
      </c>
      <c r="AR22" s="147" t="s">
        <v>42</v>
      </c>
      <c r="AS22" s="169" t="s">
        <v>284</v>
      </c>
      <c r="AT22" s="438"/>
      <c r="AU22" s="147" t="s">
        <v>39</v>
      </c>
      <c r="AV22" s="147" t="s">
        <v>40</v>
      </c>
      <c r="AW22" s="147" t="s">
        <v>41</v>
      </c>
      <c r="AX22" s="147" t="s">
        <v>42</v>
      </c>
      <c r="AY22" s="169" t="s">
        <v>284</v>
      </c>
      <c r="AZ22" s="147" t="s">
        <v>39</v>
      </c>
      <c r="BA22" s="147" t="s">
        <v>40</v>
      </c>
      <c r="BB22" s="147" t="s">
        <v>41</v>
      </c>
      <c r="BC22" s="147" t="s">
        <v>42</v>
      </c>
      <c r="BD22" s="169" t="s">
        <v>284</v>
      </c>
      <c r="BE22" s="438"/>
      <c r="BF22" s="438"/>
      <c r="BG22" s="147" t="s">
        <v>39</v>
      </c>
      <c r="BH22" s="147" t="s">
        <v>40</v>
      </c>
      <c r="BI22" s="147" t="s">
        <v>41</v>
      </c>
      <c r="BJ22" s="147" t="s">
        <v>42</v>
      </c>
      <c r="BK22" s="169" t="s">
        <v>284</v>
      </c>
      <c r="BL22" s="147" t="s">
        <v>39</v>
      </c>
      <c r="BM22" s="147" t="s">
        <v>40</v>
      </c>
      <c r="BN22" s="147" t="s">
        <v>41</v>
      </c>
      <c r="BO22" s="147" t="s">
        <v>42</v>
      </c>
      <c r="BP22" s="169" t="s">
        <v>284</v>
      </c>
      <c r="BQ22" s="147" t="s">
        <v>39</v>
      </c>
      <c r="BR22" s="147" t="s">
        <v>40</v>
      </c>
      <c r="BS22" s="147" t="s">
        <v>41</v>
      </c>
      <c r="BT22" s="147" t="s">
        <v>42</v>
      </c>
      <c r="BU22" s="169" t="s">
        <v>284</v>
      </c>
      <c r="BV22" s="438"/>
      <c r="BW22" s="147" t="s">
        <v>39</v>
      </c>
      <c r="BX22" s="147" t="s">
        <v>40</v>
      </c>
      <c r="BY22" s="147" t="s">
        <v>41</v>
      </c>
      <c r="BZ22" s="147" t="s">
        <v>42</v>
      </c>
      <c r="CA22" s="169" t="s">
        <v>284</v>
      </c>
      <c r="CB22" s="147" t="s">
        <v>39</v>
      </c>
      <c r="CC22" s="147" t="s">
        <v>40</v>
      </c>
      <c r="CD22" s="147" t="s">
        <v>41</v>
      </c>
      <c r="CE22" s="147" t="s">
        <v>42</v>
      </c>
      <c r="CF22" s="169" t="s">
        <v>284</v>
      </c>
      <c r="CG22" s="438"/>
      <c r="CH22" s="441"/>
    </row>
    <row r="23" spans="1:86" ht="15" hidden="1" customHeight="1" x14ac:dyDescent="0.3">
      <c r="A23" s="439" t="s">
        <v>278</v>
      </c>
      <c r="B23" s="145" t="s">
        <v>166</v>
      </c>
      <c r="C23" s="150">
        <v>29952</v>
      </c>
      <c r="D23" s="150">
        <v>3472</v>
      </c>
      <c r="E23" s="150">
        <v>6489</v>
      </c>
      <c r="F23" s="150">
        <v>7662</v>
      </c>
      <c r="G23" s="150">
        <v>7033</v>
      </c>
      <c r="H23" s="150">
        <v>10613</v>
      </c>
      <c r="I23" s="150">
        <v>792</v>
      </c>
      <c r="J23" s="150">
        <v>2320</v>
      </c>
      <c r="K23" s="150">
        <v>1828</v>
      </c>
      <c r="L23" s="150">
        <v>3009</v>
      </c>
      <c r="M23" s="150">
        <v>2254</v>
      </c>
      <c r="N23" s="150">
        <v>201</v>
      </c>
      <c r="O23" s="150">
        <v>1316</v>
      </c>
      <c r="P23" s="150">
        <v>640</v>
      </c>
      <c r="Q23" s="150">
        <v>1413</v>
      </c>
      <c r="R23" s="150">
        <v>78994</v>
      </c>
      <c r="S23" s="150">
        <v>68003</v>
      </c>
      <c r="T23" s="150">
        <v>9052</v>
      </c>
      <c r="U23" s="150">
        <v>17702</v>
      </c>
      <c r="V23" s="150">
        <v>25481</v>
      </c>
      <c r="W23" s="150">
        <v>17227</v>
      </c>
      <c r="X23" s="150">
        <v>667</v>
      </c>
      <c r="Y23" s="150">
        <v>50</v>
      </c>
      <c r="Z23" s="150">
        <v>267</v>
      </c>
      <c r="AA23" s="150">
        <v>163</v>
      </c>
      <c r="AB23" s="150">
        <v>179</v>
      </c>
      <c r="AC23" s="150">
        <v>138791</v>
      </c>
      <c r="AD23" s="170">
        <v>217785</v>
      </c>
      <c r="AE23" s="150">
        <v>25955</v>
      </c>
      <c r="AF23" s="150">
        <v>3292</v>
      </c>
      <c r="AG23" s="150">
        <v>5966</v>
      </c>
      <c r="AH23" s="150">
        <v>7474</v>
      </c>
      <c r="AI23" s="150">
        <v>7053</v>
      </c>
      <c r="AJ23" s="150">
        <v>9072</v>
      </c>
      <c r="AK23" s="150">
        <v>800</v>
      </c>
      <c r="AL23" s="150">
        <v>2098</v>
      </c>
      <c r="AM23" s="150">
        <v>1753</v>
      </c>
      <c r="AN23" s="150">
        <v>3002</v>
      </c>
      <c r="AO23" s="150">
        <v>2045</v>
      </c>
      <c r="AP23" s="150">
        <v>204</v>
      </c>
      <c r="AQ23" s="150">
        <v>1323</v>
      </c>
      <c r="AR23" s="150">
        <v>769</v>
      </c>
      <c r="AS23" s="150">
        <v>1235</v>
      </c>
      <c r="AT23" s="150">
        <v>72041</v>
      </c>
      <c r="AU23" s="150">
        <v>54472</v>
      </c>
      <c r="AV23" s="150">
        <v>7264</v>
      </c>
      <c r="AW23" s="150">
        <v>14477</v>
      </c>
      <c r="AX23" s="150">
        <v>19706</v>
      </c>
      <c r="AY23" s="150">
        <v>14639</v>
      </c>
      <c r="AZ23" s="150">
        <v>599</v>
      </c>
      <c r="BA23" s="150">
        <v>49</v>
      </c>
      <c r="BB23" s="150">
        <v>302</v>
      </c>
      <c r="BC23" s="150">
        <v>169</v>
      </c>
      <c r="BD23" s="150">
        <v>189</v>
      </c>
      <c r="BE23" s="150">
        <v>111866</v>
      </c>
      <c r="BF23" s="150">
        <v>183907</v>
      </c>
      <c r="BG23" s="150">
        <v>27035</v>
      </c>
      <c r="BH23" s="150">
        <v>3558</v>
      </c>
      <c r="BI23" s="150">
        <v>6695</v>
      </c>
      <c r="BJ23" s="150">
        <v>8231</v>
      </c>
      <c r="BK23" s="150">
        <v>8130</v>
      </c>
      <c r="BL23" s="150">
        <v>8994</v>
      </c>
      <c r="BM23" s="150">
        <v>692</v>
      </c>
      <c r="BN23" s="150">
        <v>2100</v>
      </c>
      <c r="BO23" s="150">
        <v>1939</v>
      </c>
      <c r="BP23" s="150">
        <v>2774</v>
      </c>
      <c r="BQ23" s="150">
        <v>2140</v>
      </c>
      <c r="BR23" s="150">
        <v>204</v>
      </c>
      <c r="BS23" s="150">
        <v>1266</v>
      </c>
      <c r="BT23" s="150">
        <v>917</v>
      </c>
      <c r="BU23" s="150">
        <v>1214</v>
      </c>
      <c r="BV23" s="150">
        <v>75889</v>
      </c>
      <c r="BW23" s="150">
        <v>50740</v>
      </c>
      <c r="BX23" s="150">
        <v>6911</v>
      </c>
      <c r="BY23" s="150">
        <v>14035</v>
      </c>
      <c r="BZ23" s="150">
        <v>19292</v>
      </c>
      <c r="CA23" s="150">
        <v>15733</v>
      </c>
      <c r="CB23" s="150">
        <v>579</v>
      </c>
      <c r="CC23" s="150">
        <v>53</v>
      </c>
      <c r="CD23" s="150">
        <v>296</v>
      </c>
      <c r="CE23" s="150">
        <v>226</v>
      </c>
      <c r="CF23" s="150">
        <v>207</v>
      </c>
      <c r="CG23" s="150">
        <v>108072</v>
      </c>
      <c r="CH23" s="170">
        <v>183961</v>
      </c>
    </row>
    <row r="24" spans="1:86" ht="15" hidden="1" customHeight="1" x14ac:dyDescent="0.3">
      <c r="A24" s="439"/>
      <c r="B24" s="145" t="s">
        <v>167</v>
      </c>
      <c r="C24" s="150">
        <v>1735</v>
      </c>
      <c r="D24" s="150">
        <v>107</v>
      </c>
      <c r="E24" s="150">
        <v>855</v>
      </c>
      <c r="F24" s="150">
        <v>468</v>
      </c>
      <c r="G24" s="150">
        <v>711</v>
      </c>
      <c r="H24" s="150">
        <v>1716</v>
      </c>
      <c r="I24" s="150">
        <v>100</v>
      </c>
      <c r="J24" s="150">
        <v>1154</v>
      </c>
      <c r="K24" s="150">
        <v>419</v>
      </c>
      <c r="L24" s="150">
        <v>911</v>
      </c>
      <c r="M24" s="150">
        <v>1253</v>
      </c>
      <c r="N24" s="150">
        <v>51</v>
      </c>
      <c r="O24" s="150">
        <v>1958</v>
      </c>
      <c r="P24" s="150">
        <v>280</v>
      </c>
      <c r="Q24" s="150">
        <v>1856</v>
      </c>
      <c r="R24" s="150">
        <v>13574</v>
      </c>
      <c r="S24" s="150">
        <v>4893</v>
      </c>
      <c r="T24" s="150">
        <v>290</v>
      </c>
      <c r="U24" s="150">
        <v>4143</v>
      </c>
      <c r="V24" s="150">
        <v>2085</v>
      </c>
      <c r="W24" s="150">
        <v>2642</v>
      </c>
      <c r="X24" s="150">
        <v>206</v>
      </c>
      <c r="Y24" s="150">
        <v>4</v>
      </c>
      <c r="Z24" s="150">
        <v>293</v>
      </c>
      <c r="AA24" s="150">
        <v>82</v>
      </c>
      <c r="AB24" s="150">
        <v>165</v>
      </c>
      <c r="AC24" s="150">
        <v>14803</v>
      </c>
      <c r="AD24" s="170">
        <v>28377</v>
      </c>
      <c r="AE24" s="150">
        <v>1702</v>
      </c>
      <c r="AF24" s="150">
        <v>96</v>
      </c>
      <c r="AG24" s="150">
        <v>772</v>
      </c>
      <c r="AH24" s="150">
        <v>469</v>
      </c>
      <c r="AI24" s="150">
        <v>842</v>
      </c>
      <c r="AJ24" s="150">
        <v>1439</v>
      </c>
      <c r="AK24" s="150">
        <v>83</v>
      </c>
      <c r="AL24" s="150">
        <v>997</v>
      </c>
      <c r="AM24" s="150">
        <v>441</v>
      </c>
      <c r="AN24" s="150">
        <v>904</v>
      </c>
      <c r="AO24" s="150">
        <v>1234</v>
      </c>
      <c r="AP24" s="150">
        <v>55</v>
      </c>
      <c r="AQ24" s="150">
        <v>1570</v>
      </c>
      <c r="AR24" s="150">
        <v>344</v>
      </c>
      <c r="AS24" s="150">
        <v>1546</v>
      </c>
      <c r="AT24" s="150">
        <v>12494</v>
      </c>
      <c r="AU24" s="150">
        <v>4509</v>
      </c>
      <c r="AV24" s="150">
        <v>270</v>
      </c>
      <c r="AW24" s="150">
        <v>4220</v>
      </c>
      <c r="AX24" s="150">
        <v>1995</v>
      </c>
      <c r="AY24" s="150">
        <v>2501</v>
      </c>
      <c r="AZ24" s="150">
        <v>144</v>
      </c>
      <c r="BA24" s="150">
        <v>11</v>
      </c>
      <c r="BB24" s="150">
        <v>222</v>
      </c>
      <c r="BC24" s="150">
        <v>75</v>
      </c>
      <c r="BD24" s="150">
        <v>117</v>
      </c>
      <c r="BE24" s="150">
        <v>14064</v>
      </c>
      <c r="BF24" s="150">
        <v>26558</v>
      </c>
      <c r="BG24" s="150">
        <v>1632</v>
      </c>
      <c r="BH24" s="150">
        <v>90</v>
      </c>
      <c r="BI24" s="150">
        <v>706</v>
      </c>
      <c r="BJ24" s="150">
        <v>427</v>
      </c>
      <c r="BK24" s="150">
        <v>831</v>
      </c>
      <c r="BL24" s="150">
        <v>1339</v>
      </c>
      <c r="BM24" s="150">
        <v>77</v>
      </c>
      <c r="BN24" s="150">
        <v>877</v>
      </c>
      <c r="BO24" s="150">
        <v>419</v>
      </c>
      <c r="BP24" s="150">
        <v>833</v>
      </c>
      <c r="BQ24" s="150">
        <v>1329</v>
      </c>
      <c r="BR24" s="150">
        <v>57</v>
      </c>
      <c r="BS24" s="150">
        <v>1778</v>
      </c>
      <c r="BT24" s="150">
        <v>343</v>
      </c>
      <c r="BU24" s="150">
        <v>1730</v>
      </c>
      <c r="BV24" s="150">
        <v>12468</v>
      </c>
      <c r="BW24" s="150">
        <v>3731</v>
      </c>
      <c r="BX24" s="150">
        <v>227</v>
      </c>
      <c r="BY24" s="150">
        <v>3689</v>
      </c>
      <c r="BZ24" s="150">
        <v>1619</v>
      </c>
      <c r="CA24" s="150">
        <v>2544</v>
      </c>
      <c r="CB24" s="150">
        <v>138</v>
      </c>
      <c r="CC24" s="150">
        <v>14</v>
      </c>
      <c r="CD24" s="150">
        <v>235</v>
      </c>
      <c r="CE24" s="150">
        <v>83</v>
      </c>
      <c r="CF24" s="150">
        <v>125</v>
      </c>
      <c r="CG24" s="150">
        <v>12405</v>
      </c>
      <c r="CH24" s="170">
        <v>24873</v>
      </c>
    </row>
    <row r="25" spans="1:86" ht="15" hidden="1" customHeight="1" x14ac:dyDescent="0.3">
      <c r="A25" s="439"/>
      <c r="B25" s="145" t="s">
        <v>168</v>
      </c>
      <c r="C25" s="150">
        <v>11201</v>
      </c>
      <c r="D25" s="150">
        <v>779</v>
      </c>
      <c r="E25" s="150">
        <v>2547</v>
      </c>
      <c r="F25" s="150">
        <v>2058</v>
      </c>
      <c r="G25" s="150">
        <v>2429</v>
      </c>
      <c r="H25" s="150">
        <v>7793</v>
      </c>
      <c r="I25" s="150">
        <v>601</v>
      </c>
      <c r="J25" s="150">
        <v>1734</v>
      </c>
      <c r="K25" s="150">
        <v>1420</v>
      </c>
      <c r="L25" s="150">
        <v>2376</v>
      </c>
      <c r="M25" s="150">
        <v>1439</v>
      </c>
      <c r="N25" s="150">
        <v>95</v>
      </c>
      <c r="O25" s="150">
        <v>1063</v>
      </c>
      <c r="P25" s="150">
        <v>435</v>
      </c>
      <c r="Q25" s="150">
        <v>902</v>
      </c>
      <c r="R25" s="150">
        <v>36872</v>
      </c>
      <c r="S25" s="150">
        <v>17461</v>
      </c>
      <c r="T25" s="150">
        <v>1341</v>
      </c>
      <c r="U25" s="150">
        <v>6118</v>
      </c>
      <c r="V25" s="150">
        <v>5538</v>
      </c>
      <c r="W25" s="150">
        <v>4420</v>
      </c>
      <c r="X25" s="150">
        <v>365</v>
      </c>
      <c r="Y25" s="150">
        <v>13</v>
      </c>
      <c r="Z25" s="150">
        <v>224</v>
      </c>
      <c r="AA25" s="150">
        <v>107</v>
      </c>
      <c r="AB25" s="150">
        <v>138</v>
      </c>
      <c r="AC25" s="150">
        <v>35725</v>
      </c>
      <c r="AD25" s="170">
        <v>72597</v>
      </c>
      <c r="AE25" s="150">
        <v>9546</v>
      </c>
      <c r="AF25" s="150">
        <v>732</v>
      </c>
      <c r="AG25" s="150">
        <v>2302</v>
      </c>
      <c r="AH25" s="150">
        <v>2062</v>
      </c>
      <c r="AI25" s="150">
        <v>2698</v>
      </c>
      <c r="AJ25" s="150">
        <v>6416</v>
      </c>
      <c r="AK25" s="150">
        <v>506</v>
      </c>
      <c r="AL25" s="150">
        <v>1642</v>
      </c>
      <c r="AM25" s="150">
        <v>1361</v>
      </c>
      <c r="AN25" s="150">
        <v>2312</v>
      </c>
      <c r="AO25" s="150">
        <v>1269</v>
      </c>
      <c r="AP25" s="150">
        <v>86</v>
      </c>
      <c r="AQ25" s="150">
        <v>912</v>
      </c>
      <c r="AR25" s="150">
        <v>942</v>
      </c>
      <c r="AS25" s="150">
        <v>785</v>
      </c>
      <c r="AT25" s="150">
        <v>33571</v>
      </c>
      <c r="AU25" s="150">
        <v>15288</v>
      </c>
      <c r="AV25" s="150">
        <v>1030</v>
      </c>
      <c r="AW25" s="150">
        <v>5135</v>
      </c>
      <c r="AX25" s="150">
        <v>4622</v>
      </c>
      <c r="AY25" s="150">
        <v>4118</v>
      </c>
      <c r="AZ25" s="150">
        <v>366</v>
      </c>
      <c r="BA25" s="150">
        <v>18</v>
      </c>
      <c r="BB25" s="150">
        <v>203</v>
      </c>
      <c r="BC25" s="150">
        <v>103</v>
      </c>
      <c r="BD25" s="150">
        <v>111</v>
      </c>
      <c r="BE25" s="150">
        <v>30994</v>
      </c>
      <c r="BF25" s="150">
        <v>64565</v>
      </c>
      <c r="BG25" s="150">
        <v>10290</v>
      </c>
      <c r="BH25" s="150">
        <v>722</v>
      </c>
      <c r="BI25" s="150">
        <v>2320</v>
      </c>
      <c r="BJ25" s="150">
        <v>2124</v>
      </c>
      <c r="BK25" s="150">
        <v>3064</v>
      </c>
      <c r="BL25" s="150">
        <v>6784</v>
      </c>
      <c r="BM25" s="150">
        <v>526</v>
      </c>
      <c r="BN25" s="150">
        <v>1530</v>
      </c>
      <c r="BO25" s="150">
        <v>1404</v>
      </c>
      <c r="BP25" s="150">
        <v>2372</v>
      </c>
      <c r="BQ25" s="150">
        <v>1489</v>
      </c>
      <c r="BR25" s="150">
        <v>83</v>
      </c>
      <c r="BS25" s="150">
        <v>945</v>
      </c>
      <c r="BT25" s="150">
        <v>1119</v>
      </c>
      <c r="BU25" s="150">
        <v>890</v>
      </c>
      <c r="BV25" s="150">
        <v>35662</v>
      </c>
      <c r="BW25" s="150">
        <v>13846</v>
      </c>
      <c r="BX25" s="150">
        <v>1104</v>
      </c>
      <c r="BY25" s="150">
        <v>4888</v>
      </c>
      <c r="BZ25" s="150">
        <v>4732</v>
      </c>
      <c r="CA25" s="150">
        <v>4193</v>
      </c>
      <c r="CB25" s="150">
        <v>313</v>
      </c>
      <c r="CC25" s="150">
        <v>25</v>
      </c>
      <c r="CD25" s="150">
        <v>197</v>
      </c>
      <c r="CE25" s="150">
        <v>106</v>
      </c>
      <c r="CF25" s="150">
        <v>161</v>
      </c>
      <c r="CG25" s="150">
        <v>29565</v>
      </c>
      <c r="CH25" s="170">
        <v>65227</v>
      </c>
    </row>
    <row r="26" spans="1:86" ht="15" hidden="1" customHeight="1" x14ac:dyDescent="0.3">
      <c r="A26" s="439"/>
      <c r="B26" s="145" t="s">
        <v>7</v>
      </c>
      <c r="C26" s="150">
        <v>42888</v>
      </c>
      <c r="D26" s="150">
        <v>4358</v>
      </c>
      <c r="E26" s="150">
        <v>9891</v>
      </c>
      <c r="F26" s="150">
        <v>10188</v>
      </c>
      <c r="G26" s="150">
        <v>10173</v>
      </c>
      <c r="H26" s="150">
        <v>20122</v>
      </c>
      <c r="I26" s="150">
        <v>1493</v>
      </c>
      <c r="J26" s="150">
        <v>5208</v>
      </c>
      <c r="K26" s="150">
        <v>3667</v>
      </c>
      <c r="L26" s="150">
        <v>6296</v>
      </c>
      <c r="M26" s="150">
        <v>4946</v>
      </c>
      <c r="N26" s="150">
        <v>347</v>
      </c>
      <c r="O26" s="150">
        <v>4337</v>
      </c>
      <c r="P26" s="150">
        <v>1355</v>
      </c>
      <c r="Q26" s="150">
        <v>4171</v>
      </c>
      <c r="R26" s="150">
        <v>129440</v>
      </c>
      <c r="S26" s="150">
        <v>90357</v>
      </c>
      <c r="T26" s="150">
        <v>10683</v>
      </c>
      <c r="U26" s="150">
        <v>27963</v>
      </c>
      <c r="V26" s="150">
        <v>33104</v>
      </c>
      <c r="W26" s="150">
        <v>24289</v>
      </c>
      <c r="X26" s="150">
        <v>1238</v>
      </c>
      <c r="Y26" s="150">
        <v>67</v>
      </c>
      <c r="Z26" s="150">
        <v>784</v>
      </c>
      <c r="AA26" s="150">
        <v>352</v>
      </c>
      <c r="AB26" s="150">
        <v>482</v>
      </c>
      <c r="AC26" s="150">
        <v>189319</v>
      </c>
      <c r="AD26" s="170">
        <v>318759</v>
      </c>
      <c r="AE26" s="150">
        <v>37203</v>
      </c>
      <c r="AF26" s="150">
        <v>4120</v>
      </c>
      <c r="AG26" s="150">
        <v>9040</v>
      </c>
      <c r="AH26" s="150">
        <v>10005</v>
      </c>
      <c r="AI26" s="150">
        <v>10593</v>
      </c>
      <c r="AJ26" s="150">
        <v>16927</v>
      </c>
      <c r="AK26" s="150">
        <v>1389</v>
      </c>
      <c r="AL26" s="150">
        <v>4737</v>
      </c>
      <c r="AM26" s="150">
        <v>3555</v>
      </c>
      <c r="AN26" s="150">
        <v>6218</v>
      </c>
      <c r="AO26" s="150">
        <v>4548</v>
      </c>
      <c r="AP26" s="150">
        <v>345</v>
      </c>
      <c r="AQ26" s="150">
        <v>3805</v>
      </c>
      <c r="AR26" s="150">
        <v>2055</v>
      </c>
      <c r="AS26" s="150">
        <v>3566</v>
      </c>
      <c r="AT26" s="150">
        <v>118106</v>
      </c>
      <c r="AU26" s="150">
        <v>74269</v>
      </c>
      <c r="AV26" s="150">
        <v>8564</v>
      </c>
      <c r="AW26" s="150">
        <v>23832</v>
      </c>
      <c r="AX26" s="150">
        <v>26323</v>
      </c>
      <c r="AY26" s="150">
        <v>21258</v>
      </c>
      <c r="AZ26" s="150">
        <v>1109</v>
      </c>
      <c r="BA26" s="150">
        <v>78</v>
      </c>
      <c r="BB26" s="150">
        <v>727</v>
      </c>
      <c r="BC26" s="150">
        <v>347</v>
      </c>
      <c r="BD26" s="150">
        <v>417</v>
      </c>
      <c r="BE26" s="150">
        <v>156924</v>
      </c>
      <c r="BF26" s="150">
        <v>275030</v>
      </c>
      <c r="BG26" s="150">
        <v>38957</v>
      </c>
      <c r="BH26" s="150">
        <v>4370</v>
      </c>
      <c r="BI26" s="150">
        <v>9721</v>
      </c>
      <c r="BJ26" s="150">
        <v>10782</v>
      </c>
      <c r="BK26" s="150">
        <v>12025</v>
      </c>
      <c r="BL26" s="150">
        <v>17117</v>
      </c>
      <c r="BM26" s="150">
        <v>1295</v>
      </c>
      <c r="BN26" s="150">
        <v>4507</v>
      </c>
      <c r="BO26" s="150">
        <v>3762</v>
      </c>
      <c r="BP26" s="150">
        <v>5979</v>
      </c>
      <c r="BQ26" s="150">
        <v>4958</v>
      </c>
      <c r="BR26" s="150">
        <v>344</v>
      </c>
      <c r="BS26" s="150">
        <v>3989</v>
      </c>
      <c r="BT26" s="150">
        <v>2379</v>
      </c>
      <c r="BU26" s="150">
        <v>3834</v>
      </c>
      <c r="BV26" s="150">
        <v>124019</v>
      </c>
      <c r="BW26" s="150">
        <v>68317</v>
      </c>
      <c r="BX26" s="150">
        <v>8242</v>
      </c>
      <c r="BY26" s="150">
        <v>22612</v>
      </c>
      <c r="BZ26" s="150">
        <v>25643</v>
      </c>
      <c r="CA26" s="150">
        <v>22470</v>
      </c>
      <c r="CB26" s="150">
        <v>1030</v>
      </c>
      <c r="CC26" s="150">
        <v>92</v>
      </c>
      <c r="CD26" s="150">
        <v>728</v>
      </c>
      <c r="CE26" s="150">
        <v>415</v>
      </c>
      <c r="CF26" s="150">
        <v>493</v>
      </c>
      <c r="CG26" s="150">
        <v>150042</v>
      </c>
      <c r="CH26" s="170">
        <v>274061</v>
      </c>
    </row>
    <row r="27" spans="1:86" ht="15" hidden="1" customHeight="1" x14ac:dyDescent="0.3">
      <c r="A27" s="439" t="s">
        <v>279</v>
      </c>
      <c r="B27" s="145" t="s">
        <v>170</v>
      </c>
      <c r="C27" s="150">
        <v>73320</v>
      </c>
      <c r="D27" s="150">
        <v>11032</v>
      </c>
      <c r="E27" s="150">
        <v>18024</v>
      </c>
      <c r="F27" s="150">
        <v>31398</v>
      </c>
      <c r="G27" s="150">
        <v>17802</v>
      </c>
      <c r="H27" s="150">
        <v>22773</v>
      </c>
      <c r="I27" s="150">
        <v>1835</v>
      </c>
      <c r="J27" s="150">
        <v>6636</v>
      </c>
      <c r="K27" s="150">
        <v>6915</v>
      </c>
      <c r="L27" s="150">
        <v>7167</v>
      </c>
      <c r="M27" s="150">
        <v>6525</v>
      </c>
      <c r="N27" s="150">
        <v>583</v>
      </c>
      <c r="O27" s="150">
        <v>4606</v>
      </c>
      <c r="P27" s="150">
        <v>2674</v>
      </c>
      <c r="Q27" s="150">
        <v>5204</v>
      </c>
      <c r="R27" s="150">
        <v>216494</v>
      </c>
      <c r="S27" s="150">
        <v>72300</v>
      </c>
      <c r="T27" s="150">
        <v>12048</v>
      </c>
      <c r="U27" s="150">
        <v>30834</v>
      </c>
      <c r="V27" s="150">
        <v>49075</v>
      </c>
      <c r="W27" s="150">
        <v>36811</v>
      </c>
      <c r="X27" s="150">
        <v>2237</v>
      </c>
      <c r="Y27" s="150">
        <v>168</v>
      </c>
      <c r="Z27" s="150">
        <v>1513</v>
      </c>
      <c r="AA27" s="150">
        <v>1284</v>
      </c>
      <c r="AB27" s="150">
        <v>1093</v>
      </c>
      <c r="AC27" s="150">
        <v>207363</v>
      </c>
      <c r="AD27" s="170">
        <v>423857</v>
      </c>
      <c r="AE27" s="150">
        <v>71919</v>
      </c>
      <c r="AF27" s="150">
        <v>11225</v>
      </c>
      <c r="AG27" s="150">
        <v>17657</v>
      </c>
      <c r="AH27" s="150">
        <v>32571</v>
      </c>
      <c r="AI27" s="150">
        <v>19307</v>
      </c>
      <c r="AJ27" s="150">
        <v>22750</v>
      </c>
      <c r="AK27" s="150">
        <v>2045</v>
      </c>
      <c r="AL27" s="150">
        <v>6349</v>
      </c>
      <c r="AM27" s="150">
        <v>6817</v>
      </c>
      <c r="AN27" s="150">
        <v>7455</v>
      </c>
      <c r="AO27" s="150">
        <v>6361</v>
      </c>
      <c r="AP27" s="150">
        <v>618</v>
      </c>
      <c r="AQ27" s="150">
        <v>4334</v>
      </c>
      <c r="AR27" s="150">
        <v>2752</v>
      </c>
      <c r="AS27" s="150">
        <v>4810</v>
      </c>
      <c r="AT27" s="150">
        <v>216970</v>
      </c>
      <c r="AU27" s="150">
        <v>62058</v>
      </c>
      <c r="AV27" s="150">
        <v>10351</v>
      </c>
      <c r="AW27" s="150">
        <v>26272</v>
      </c>
      <c r="AX27" s="150">
        <v>40519</v>
      </c>
      <c r="AY27" s="150">
        <v>32222</v>
      </c>
      <c r="AZ27" s="150">
        <v>2260</v>
      </c>
      <c r="BA27" s="150">
        <v>198</v>
      </c>
      <c r="BB27" s="150">
        <v>1677</v>
      </c>
      <c r="BC27" s="150">
        <v>1550</v>
      </c>
      <c r="BD27" s="150">
        <v>1025</v>
      </c>
      <c r="BE27" s="150">
        <v>178132</v>
      </c>
      <c r="BF27" s="150">
        <v>395102</v>
      </c>
      <c r="BG27" s="150">
        <v>62037</v>
      </c>
      <c r="BH27" s="150">
        <v>10095</v>
      </c>
      <c r="BI27" s="150">
        <v>15710</v>
      </c>
      <c r="BJ27" s="150">
        <v>28963</v>
      </c>
      <c r="BK27" s="150">
        <v>18622</v>
      </c>
      <c r="BL27" s="150">
        <v>18688</v>
      </c>
      <c r="BM27" s="150">
        <v>1677</v>
      </c>
      <c r="BN27" s="150">
        <v>5425</v>
      </c>
      <c r="BO27" s="150">
        <v>6025</v>
      </c>
      <c r="BP27" s="150">
        <v>6175</v>
      </c>
      <c r="BQ27" s="150">
        <v>6047</v>
      </c>
      <c r="BR27" s="150">
        <v>578</v>
      </c>
      <c r="BS27" s="150">
        <v>3976</v>
      </c>
      <c r="BT27" s="150">
        <v>2813</v>
      </c>
      <c r="BU27" s="150">
        <v>4710</v>
      </c>
      <c r="BV27" s="150">
        <v>191541</v>
      </c>
      <c r="BW27" s="150">
        <v>52358</v>
      </c>
      <c r="BX27" s="150">
        <v>8470</v>
      </c>
      <c r="BY27" s="150">
        <v>23456</v>
      </c>
      <c r="BZ27" s="150">
        <v>35642</v>
      </c>
      <c r="CA27" s="150">
        <v>32148</v>
      </c>
      <c r="CB27" s="150">
        <v>1836</v>
      </c>
      <c r="CC27" s="150">
        <v>215</v>
      </c>
      <c r="CD27" s="150">
        <v>1621</v>
      </c>
      <c r="CE27" s="150">
        <v>1591</v>
      </c>
      <c r="CF27" s="150">
        <v>1080</v>
      </c>
      <c r="CG27" s="150">
        <v>158417</v>
      </c>
      <c r="CH27" s="170">
        <v>349958</v>
      </c>
    </row>
    <row r="28" spans="1:86" ht="15" hidden="1" customHeight="1" x14ac:dyDescent="0.3">
      <c r="A28" s="439"/>
      <c r="B28" s="145" t="s">
        <v>273</v>
      </c>
      <c r="C28" s="150">
        <v>664</v>
      </c>
      <c r="D28" s="150">
        <v>48</v>
      </c>
      <c r="E28" s="150">
        <v>225</v>
      </c>
      <c r="F28" s="150">
        <v>162</v>
      </c>
      <c r="G28" s="150">
        <v>185</v>
      </c>
      <c r="H28" s="150">
        <v>507</v>
      </c>
      <c r="I28" s="150">
        <v>26</v>
      </c>
      <c r="J28" s="150">
        <v>294</v>
      </c>
      <c r="K28" s="150">
        <v>151</v>
      </c>
      <c r="L28" s="150">
        <v>296</v>
      </c>
      <c r="M28" s="150">
        <v>298</v>
      </c>
      <c r="N28" s="150">
        <v>24</v>
      </c>
      <c r="O28" s="150">
        <v>428</v>
      </c>
      <c r="P28" s="150">
        <v>140</v>
      </c>
      <c r="Q28" s="150">
        <v>384</v>
      </c>
      <c r="R28" s="150">
        <v>3832</v>
      </c>
      <c r="S28" s="150">
        <v>1732</v>
      </c>
      <c r="T28" s="150">
        <v>152</v>
      </c>
      <c r="U28" s="150">
        <v>1497</v>
      </c>
      <c r="V28" s="150">
        <v>1234</v>
      </c>
      <c r="W28" s="150">
        <v>962</v>
      </c>
      <c r="X28" s="150">
        <v>65</v>
      </c>
      <c r="Y28" s="150">
        <v>5</v>
      </c>
      <c r="Z28" s="150">
        <v>109</v>
      </c>
      <c r="AA28" s="150">
        <v>50</v>
      </c>
      <c r="AB28" s="150">
        <v>69</v>
      </c>
      <c r="AC28" s="150">
        <v>5875</v>
      </c>
      <c r="AD28" s="170">
        <v>9707</v>
      </c>
      <c r="AE28" s="150">
        <v>528</v>
      </c>
      <c r="AF28" s="150">
        <v>37</v>
      </c>
      <c r="AG28" s="150">
        <v>199</v>
      </c>
      <c r="AH28" s="150">
        <v>151</v>
      </c>
      <c r="AI28" s="150">
        <v>198</v>
      </c>
      <c r="AJ28" s="150">
        <v>379</v>
      </c>
      <c r="AK28" s="150">
        <v>26</v>
      </c>
      <c r="AL28" s="150">
        <v>262</v>
      </c>
      <c r="AM28" s="150">
        <v>129</v>
      </c>
      <c r="AN28" s="150">
        <v>260</v>
      </c>
      <c r="AO28" s="150">
        <v>296</v>
      </c>
      <c r="AP28" s="150">
        <v>18</v>
      </c>
      <c r="AQ28" s="150">
        <v>349</v>
      </c>
      <c r="AR28" s="150">
        <v>339</v>
      </c>
      <c r="AS28" s="150">
        <v>331</v>
      </c>
      <c r="AT28" s="150">
        <v>3502</v>
      </c>
      <c r="AU28" s="150">
        <v>1657</v>
      </c>
      <c r="AV28" s="150">
        <v>109</v>
      </c>
      <c r="AW28" s="150">
        <v>1482</v>
      </c>
      <c r="AX28" s="150">
        <v>1131</v>
      </c>
      <c r="AY28" s="150">
        <v>896</v>
      </c>
      <c r="AZ28" s="150">
        <v>56</v>
      </c>
      <c r="BA28" s="150">
        <v>10</v>
      </c>
      <c r="BB28" s="150">
        <v>119</v>
      </c>
      <c r="BC28" s="150">
        <v>59</v>
      </c>
      <c r="BD28" s="150">
        <v>64</v>
      </c>
      <c r="BE28" s="150">
        <v>5583</v>
      </c>
      <c r="BF28" s="150">
        <v>9085</v>
      </c>
      <c r="BG28" s="150">
        <v>506</v>
      </c>
      <c r="BH28" s="150">
        <v>26</v>
      </c>
      <c r="BI28" s="150">
        <v>218</v>
      </c>
      <c r="BJ28" s="150">
        <v>140</v>
      </c>
      <c r="BK28" s="150">
        <v>195</v>
      </c>
      <c r="BL28" s="150">
        <v>390</v>
      </c>
      <c r="BM28" s="150">
        <v>24</v>
      </c>
      <c r="BN28" s="150">
        <v>254</v>
      </c>
      <c r="BO28" s="150">
        <v>115</v>
      </c>
      <c r="BP28" s="150">
        <v>234</v>
      </c>
      <c r="BQ28" s="150">
        <v>294</v>
      </c>
      <c r="BR28" s="150">
        <v>21</v>
      </c>
      <c r="BS28" s="150">
        <v>345</v>
      </c>
      <c r="BT28" s="150">
        <v>322</v>
      </c>
      <c r="BU28" s="150">
        <v>344</v>
      </c>
      <c r="BV28" s="150">
        <v>3428</v>
      </c>
      <c r="BW28" s="150">
        <v>1337</v>
      </c>
      <c r="BX28" s="150">
        <v>96</v>
      </c>
      <c r="BY28" s="150">
        <v>1380</v>
      </c>
      <c r="BZ28" s="150">
        <v>979</v>
      </c>
      <c r="CA28" s="150">
        <v>762</v>
      </c>
      <c r="CB28" s="150">
        <v>58</v>
      </c>
      <c r="CC28" s="150">
        <v>10</v>
      </c>
      <c r="CD28" s="150">
        <v>131</v>
      </c>
      <c r="CE28" s="150">
        <v>55</v>
      </c>
      <c r="CF28" s="150">
        <v>57</v>
      </c>
      <c r="CG28" s="150">
        <v>4865</v>
      </c>
      <c r="CH28" s="170">
        <v>8293</v>
      </c>
    </row>
    <row r="29" spans="1:86" ht="15" hidden="1" customHeight="1" x14ac:dyDescent="0.3">
      <c r="A29" s="439"/>
      <c r="B29" s="145" t="s">
        <v>7</v>
      </c>
      <c r="C29" s="150">
        <v>73984</v>
      </c>
      <c r="D29" s="150">
        <v>11080</v>
      </c>
      <c r="E29" s="150">
        <v>18249</v>
      </c>
      <c r="F29" s="150">
        <v>31560</v>
      </c>
      <c r="G29" s="150">
        <v>17987</v>
      </c>
      <c r="H29" s="150">
        <v>23280</v>
      </c>
      <c r="I29" s="150">
        <v>1861</v>
      </c>
      <c r="J29" s="150">
        <v>6930</v>
      </c>
      <c r="K29" s="150">
        <v>7066</v>
      </c>
      <c r="L29" s="150">
        <v>7463</v>
      </c>
      <c r="M29" s="150">
        <v>6823</v>
      </c>
      <c r="N29" s="150">
        <v>607</v>
      </c>
      <c r="O29" s="150">
        <v>5034</v>
      </c>
      <c r="P29" s="150">
        <v>2814</v>
      </c>
      <c r="Q29" s="150">
        <v>5588</v>
      </c>
      <c r="R29" s="150">
        <v>220326</v>
      </c>
      <c r="S29" s="150">
        <v>74032</v>
      </c>
      <c r="T29" s="150">
        <v>12200</v>
      </c>
      <c r="U29" s="150">
        <v>32331</v>
      </c>
      <c r="V29" s="150">
        <v>50309</v>
      </c>
      <c r="W29" s="150">
        <v>37773</v>
      </c>
      <c r="X29" s="150">
        <v>2302</v>
      </c>
      <c r="Y29" s="150">
        <v>173</v>
      </c>
      <c r="Z29" s="150">
        <v>1622</v>
      </c>
      <c r="AA29" s="150">
        <v>1334</v>
      </c>
      <c r="AB29" s="150">
        <v>1162</v>
      </c>
      <c r="AC29" s="150">
        <v>213238</v>
      </c>
      <c r="AD29" s="170">
        <v>433564</v>
      </c>
      <c r="AE29" s="150">
        <v>72447</v>
      </c>
      <c r="AF29" s="150">
        <v>11262</v>
      </c>
      <c r="AG29" s="150">
        <v>17856</v>
      </c>
      <c r="AH29" s="150">
        <v>32722</v>
      </c>
      <c r="AI29" s="150">
        <v>19505</v>
      </c>
      <c r="AJ29" s="150">
        <v>23129</v>
      </c>
      <c r="AK29" s="150">
        <v>2071</v>
      </c>
      <c r="AL29" s="150">
        <v>6611</v>
      </c>
      <c r="AM29" s="150">
        <v>6946</v>
      </c>
      <c r="AN29" s="150">
        <v>7715</v>
      </c>
      <c r="AO29" s="150">
        <v>6657</v>
      </c>
      <c r="AP29" s="150">
        <v>636</v>
      </c>
      <c r="AQ29" s="150">
        <v>4683</v>
      </c>
      <c r="AR29" s="150">
        <v>3091</v>
      </c>
      <c r="AS29" s="150">
        <v>5141</v>
      </c>
      <c r="AT29" s="150">
        <v>220472</v>
      </c>
      <c r="AU29" s="150">
        <v>63715</v>
      </c>
      <c r="AV29" s="150">
        <v>10460</v>
      </c>
      <c r="AW29" s="150">
        <v>27754</v>
      </c>
      <c r="AX29" s="150">
        <v>41650</v>
      </c>
      <c r="AY29" s="150">
        <v>33118</v>
      </c>
      <c r="AZ29" s="150">
        <v>2316</v>
      </c>
      <c r="BA29" s="150">
        <v>208</v>
      </c>
      <c r="BB29" s="150">
        <v>1796</v>
      </c>
      <c r="BC29" s="150">
        <v>1609</v>
      </c>
      <c r="BD29" s="150">
        <v>1089</v>
      </c>
      <c r="BE29" s="150">
        <v>183715</v>
      </c>
      <c r="BF29" s="150">
        <v>404187</v>
      </c>
      <c r="BG29" s="150">
        <v>62543</v>
      </c>
      <c r="BH29" s="150">
        <v>10121</v>
      </c>
      <c r="BI29" s="150">
        <v>15928</v>
      </c>
      <c r="BJ29" s="150">
        <v>29103</v>
      </c>
      <c r="BK29" s="150">
        <v>18817</v>
      </c>
      <c r="BL29" s="150">
        <v>19078</v>
      </c>
      <c r="BM29" s="150">
        <v>1701</v>
      </c>
      <c r="BN29" s="150">
        <v>5679</v>
      </c>
      <c r="BO29" s="150">
        <v>6140</v>
      </c>
      <c r="BP29" s="150">
        <v>6409</v>
      </c>
      <c r="BQ29" s="150">
        <v>6341</v>
      </c>
      <c r="BR29" s="150">
        <v>599</v>
      </c>
      <c r="BS29" s="150">
        <v>4321</v>
      </c>
      <c r="BT29" s="150">
        <v>3135</v>
      </c>
      <c r="BU29" s="150">
        <v>5054</v>
      </c>
      <c r="BV29" s="150">
        <v>194969</v>
      </c>
      <c r="BW29" s="150">
        <v>53695</v>
      </c>
      <c r="BX29" s="150">
        <v>8566</v>
      </c>
      <c r="BY29" s="150">
        <v>24836</v>
      </c>
      <c r="BZ29" s="150">
        <v>36621</v>
      </c>
      <c r="CA29" s="150">
        <v>32910</v>
      </c>
      <c r="CB29" s="150">
        <v>1894</v>
      </c>
      <c r="CC29" s="150">
        <v>225</v>
      </c>
      <c r="CD29" s="150">
        <v>1752</v>
      </c>
      <c r="CE29" s="150">
        <v>1646</v>
      </c>
      <c r="CF29" s="150">
        <v>1137</v>
      </c>
      <c r="CG29" s="150">
        <v>163282</v>
      </c>
      <c r="CH29" s="170">
        <v>358251</v>
      </c>
    </row>
    <row r="30" spans="1:86" ht="15" hidden="1" customHeight="1" x14ac:dyDescent="0.3">
      <c r="A30" s="440" t="s">
        <v>68</v>
      </c>
      <c r="B30" s="440"/>
      <c r="C30" s="150">
        <v>116872</v>
      </c>
      <c r="D30" s="150">
        <v>15438</v>
      </c>
      <c r="E30" s="150">
        <v>28140</v>
      </c>
      <c r="F30" s="150">
        <v>41748</v>
      </c>
      <c r="G30" s="150">
        <v>28160</v>
      </c>
      <c r="H30" s="150">
        <v>43402</v>
      </c>
      <c r="I30" s="150">
        <v>3354</v>
      </c>
      <c r="J30" s="150">
        <v>12138</v>
      </c>
      <c r="K30" s="150">
        <v>10733</v>
      </c>
      <c r="L30" s="150">
        <v>13759</v>
      </c>
      <c r="M30" s="150">
        <v>11769</v>
      </c>
      <c r="N30" s="150">
        <v>954</v>
      </c>
      <c r="O30" s="150">
        <v>9371</v>
      </c>
      <c r="P30" s="150">
        <v>4169</v>
      </c>
      <c r="Q30" s="150">
        <v>9759</v>
      </c>
      <c r="R30" s="150">
        <v>349766</v>
      </c>
      <c r="S30" s="150">
        <v>164389</v>
      </c>
      <c r="T30" s="150">
        <v>22883</v>
      </c>
      <c r="U30" s="150">
        <v>60294</v>
      </c>
      <c r="V30" s="150">
        <v>83413</v>
      </c>
      <c r="W30" s="150">
        <v>62062</v>
      </c>
      <c r="X30" s="150">
        <v>3540</v>
      </c>
      <c r="Y30" s="150">
        <v>240</v>
      </c>
      <c r="Z30" s="150">
        <v>2406</v>
      </c>
      <c r="AA30" s="150">
        <v>1686</v>
      </c>
      <c r="AB30" s="150">
        <v>1644</v>
      </c>
      <c r="AC30" s="150">
        <v>402557</v>
      </c>
      <c r="AD30" s="170">
        <v>752323</v>
      </c>
      <c r="AE30" s="150">
        <v>109650</v>
      </c>
      <c r="AF30" s="150">
        <v>15382</v>
      </c>
      <c r="AG30" s="150">
        <v>26896</v>
      </c>
      <c r="AH30" s="150">
        <v>42727</v>
      </c>
      <c r="AI30" s="150">
        <v>30098</v>
      </c>
      <c r="AJ30" s="150">
        <v>40056</v>
      </c>
      <c r="AK30" s="150">
        <v>3460</v>
      </c>
      <c r="AL30" s="150">
        <v>11348</v>
      </c>
      <c r="AM30" s="150">
        <v>10501</v>
      </c>
      <c r="AN30" s="150">
        <v>13933</v>
      </c>
      <c r="AO30" s="150">
        <v>11205</v>
      </c>
      <c r="AP30" s="150">
        <v>981</v>
      </c>
      <c r="AQ30" s="150">
        <v>8488</v>
      </c>
      <c r="AR30" s="150">
        <v>5146</v>
      </c>
      <c r="AS30" s="150">
        <v>8707</v>
      </c>
      <c r="AT30" s="150">
        <v>338578</v>
      </c>
      <c r="AU30" s="150">
        <v>137984</v>
      </c>
      <c r="AV30" s="150">
        <v>19024</v>
      </c>
      <c r="AW30" s="150">
        <v>51586</v>
      </c>
      <c r="AX30" s="150">
        <v>67973</v>
      </c>
      <c r="AY30" s="150">
        <v>54376</v>
      </c>
      <c r="AZ30" s="150">
        <v>3425</v>
      </c>
      <c r="BA30" s="150">
        <v>286</v>
      </c>
      <c r="BB30" s="150">
        <v>2523</v>
      </c>
      <c r="BC30" s="150">
        <v>1956</v>
      </c>
      <c r="BD30" s="150">
        <v>1506</v>
      </c>
      <c r="BE30" s="150">
        <v>340639</v>
      </c>
      <c r="BF30" s="150">
        <v>679217</v>
      </c>
      <c r="BG30" s="150">
        <v>101500</v>
      </c>
      <c r="BH30" s="150">
        <v>14491</v>
      </c>
      <c r="BI30" s="150">
        <v>25649</v>
      </c>
      <c r="BJ30" s="150">
        <v>39885</v>
      </c>
      <c r="BK30" s="150">
        <v>30842</v>
      </c>
      <c r="BL30" s="150">
        <v>36195</v>
      </c>
      <c r="BM30" s="150">
        <v>2996</v>
      </c>
      <c r="BN30" s="150">
        <v>10186</v>
      </c>
      <c r="BO30" s="150">
        <v>9902</v>
      </c>
      <c r="BP30" s="150">
        <v>12388</v>
      </c>
      <c r="BQ30" s="150">
        <v>11299</v>
      </c>
      <c r="BR30" s="150">
        <v>943</v>
      </c>
      <c r="BS30" s="150">
        <v>8310</v>
      </c>
      <c r="BT30" s="150">
        <v>5514</v>
      </c>
      <c r="BU30" s="150">
        <v>8888</v>
      </c>
      <c r="BV30" s="150">
        <v>318988</v>
      </c>
      <c r="BW30" s="150">
        <v>122012</v>
      </c>
      <c r="BX30" s="150">
        <v>16808</v>
      </c>
      <c r="BY30" s="150">
        <v>47448</v>
      </c>
      <c r="BZ30" s="150">
        <v>62264</v>
      </c>
      <c r="CA30" s="150">
        <v>55380</v>
      </c>
      <c r="CB30" s="150">
        <v>2924</v>
      </c>
      <c r="CC30" s="150">
        <v>317</v>
      </c>
      <c r="CD30" s="150">
        <v>2480</v>
      </c>
      <c r="CE30" s="150">
        <v>2061</v>
      </c>
      <c r="CF30" s="150">
        <v>1630</v>
      </c>
      <c r="CG30" s="150">
        <v>313324</v>
      </c>
      <c r="CH30" s="170">
        <v>632312</v>
      </c>
    </row>
    <row r="31" spans="1:86" ht="15" hidden="1" customHeight="1" x14ac:dyDescent="0.3">
      <c r="A31" s="191" t="s">
        <v>281</v>
      </c>
      <c r="B31" s="192"/>
      <c r="C31" s="171">
        <v>2425282</v>
      </c>
      <c r="D31" s="171">
        <v>370020</v>
      </c>
      <c r="E31" s="171">
        <v>452971</v>
      </c>
      <c r="F31" s="171">
        <v>703172</v>
      </c>
      <c r="G31" s="171">
        <v>884094</v>
      </c>
      <c r="H31" s="171">
        <v>1020640</v>
      </c>
      <c r="I31" s="171">
        <v>111947</v>
      </c>
      <c r="J31" s="171">
        <v>176776</v>
      </c>
      <c r="K31" s="171">
        <v>199567</v>
      </c>
      <c r="L31" s="171">
        <v>470439</v>
      </c>
      <c r="M31" s="171">
        <v>91880</v>
      </c>
      <c r="N31" s="171">
        <v>8427</v>
      </c>
      <c r="O31" s="171">
        <v>59992</v>
      </c>
      <c r="P31" s="171">
        <v>30078</v>
      </c>
      <c r="Q31" s="171">
        <v>123547</v>
      </c>
      <c r="R31" s="171">
        <v>7128832</v>
      </c>
      <c r="S31" s="171">
        <v>1497615</v>
      </c>
      <c r="T31" s="171">
        <v>181862</v>
      </c>
      <c r="U31" s="171">
        <v>470072</v>
      </c>
      <c r="V31" s="171">
        <v>861102</v>
      </c>
      <c r="W31" s="171">
        <v>665184</v>
      </c>
      <c r="X31" s="171">
        <v>27195</v>
      </c>
      <c r="Y31" s="171">
        <v>1410</v>
      </c>
      <c r="Z31" s="171">
        <v>11930</v>
      </c>
      <c r="AA31" s="171">
        <v>8002</v>
      </c>
      <c r="AB31" s="171">
        <v>13989</v>
      </c>
      <c r="AC31" s="171">
        <v>3738361</v>
      </c>
      <c r="AD31" s="172">
        <v>10867193</v>
      </c>
      <c r="AE31" s="171">
        <v>2304234</v>
      </c>
      <c r="AF31" s="171">
        <v>365352</v>
      </c>
      <c r="AG31" s="171">
        <v>433228</v>
      </c>
      <c r="AH31" s="171">
        <v>697030</v>
      </c>
      <c r="AI31" s="171">
        <v>923995</v>
      </c>
      <c r="AJ31" s="171">
        <v>959574</v>
      </c>
      <c r="AK31" s="171">
        <v>109383</v>
      </c>
      <c r="AL31" s="171">
        <v>166945</v>
      </c>
      <c r="AM31" s="171">
        <v>198874</v>
      </c>
      <c r="AN31" s="171">
        <v>469987</v>
      </c>
      <c r="AO31" s="171">
        <v>92819</v>
      </c>
      <c r="AP31" s="171">
        <v>8845</v>
      </c>
      <c r="AQ31" s="171">
        <v>59027</v>
      </c>
      <c r="AR31" s="171">
        <v>38084</v>
      </c>
      <c r="AS31" s="171">
        <v>121243</v>
      </c>
      <c r="AT31" s="171">
        <v>6948620</v>
      </c>
      <c r="AU31" s="171">
        <v>1289158</v>
      </c>
      <c r="AV31" s="171">
        <v>155279</v>
      </c>
      <c r="AW31" s="171">
        <v>406389</v>
      </c>
      <c r="AX31" s="171">
        <v>744506</v>
      </c>
      <c r="AY31" s="171">
        <v>616183</v>
      </c>
      <c r="AZ31" s="171">
        <v>26349</v>
      </c>
      <c r="BA31" s="171">
        <v>1511</v>
      </c>
      <c r="BB31" s="171">
        <v>11802</v>
      </c>
      <c r="BC31" s="171">
        <v>8725</v>
      </c>
      <c r="BD31" s="171">
        <v>12406</v>
      </c>
      <c r="BE31" s="171">
        <v>3272308</v>
      </c>
      <c r="BF31" s="171">
        <v>10220928</v>
      </c>
      <c r="BG31" s="171">
        <v>2159712</v>
      </c>
      <c r="BH31" s="171">
        <v>359102</v>
      </c>
      <c r="BI31" s="171">
        <v>407515</v>
      </c>
      <c r="BJ31" s="171">
        <v>679232</v>
      </c>
      <c r="BK31" s="171">
        <v>1009692</v>
      </c>
      <c r="BL31" s="171">
        <v>911258</v>
      </c>
      <c r="BM31" s="171">
        <v>110667</v>
      </c>
      <c r="BN31" s="171">
        <v>156524</v>
      </c>
      <c r="BO31" s="171">
        <v>198115</v>
      </c>
      <c r="BP31" s="171">
        <v>501351</v>
      </c>
      <c r="BQ31" s="171">
        <v>88432</v>
      </c>
      <c r="BR31" s="171">
        <v>8592</v>
      </c>
      <c r="BS31" s="171">
        <v>55330</v>
      </c>
      <c r="BT31" s="171">
        <v>38977</v>
      </c>
      <c r="BU31" s="171">
        <v>116861</v>
      </c>
      <c r="BV31" s="171">
        <v>6801360</v>
      </c>
      <c r="BW31" s="171">
        <v>1131237</v>
      </c>
      <c r="BX31" s="171">
        <v>136057</v>
      </c>
      <c r="BY31" s="171">
        <v>371069</v>
      </c>
      <c r="BZ31" s="171">
        <v>678238</v>
      </c>
      <c r="CA31" s="171">
        <v>634705</v>
      </c>
      <c r="CB31" s="171">
        <v>23314</v>
      </c>
      <c r="CC31" s="171">
        <v>1509</v>
      </c>
      <c r="CD31" s="171">
        <v>11265</v>
      </c>
      <c r="CE31" s="171">
        <v>9153</v>
      </c>
      <c r="CF31" s="171">
        <v>12780</v>
      </c>
      <c r="CG31" s="171">
        <v>3009327</v>
      </c>
      <c r="CH31" s="172">
        <v>9810687</v>
      </c>
    </row>
    <row r="32" spans="1:86" ht="15" hidden="1" customHeight="1" x14ac:dyDescent="0.3">
      <c r="A32" s="160" t="s">
        <v>144</v>
      </c>
      <c r="B32" s="188" t="s">
        <v>297</v>
      </c>
      <c r="C32" s="161">
        <f>C31/$AD$31</f>
        <v>0.22317465052842991</v>
      </c>
      <c r="D32" s="161">
        <f>D31/$AD$31</f>
        <v>3.4049271049110839E-2</v>
      </c>
      <c r="E32" s="161">
        <f t="shared" ref="E32:AD32" si="44">E31/$AD$31</f>
        <v>4.1682428940021589E-2</v>
      </c>
      <c r="F32" s="161">
        <f t="shared" si="44"/>
        <v>6.4705945684409946E-2</v>
      </c>
      <c r="G32" s="161">
        <f t="shared" si="44"/>
        <v>8.1354403110352413E-2</v>
      </c>
      <c r="H32" s="161">
        <f t="shared" si="44"/>
        <v>9.391937734058832E-2</v>
      </c>
      <c r="I32" s="161">
        <f t="shared" si="44"/>
        <v>1.0301372212677183E-2</v>
      </c>
      <c r="J32" s="161">
        <f t="shared" si="44"/>
        <v>1.6266942162525319E-2</v>
      </c>
      <c r="K32" s="161">
        <f t="shared" si="44"/>
        <v>1.8364171870325668E-2</v>
      </c>
      <c r="L32" s="161">
        <f t="shared" si="44"/>
        <v>4.3289835746912753E-2</v>
      </c>
      <c r="M32" s="161">
        <f t="shared" si="44"/>
        <v>8.4548052105083617E-3</v>
      </c>
      <c r="N32" s="161">
        <f t="shared" si="44"/>
        <v>7.7545323801647768E-4</v>
      </c>
      <c r="O32" s="161">
        <f t="shared" si="44"/>
        <v>5.5204688091947942E-3</v>
      </c>
      <c r="P32" s="161">
        <f t="shared" si="44"/>
        <v>2.7677800513895355E-3</v>
      </c>
      <c r="Q32" s="161">
        <f t="shared" si="44"/>
        <v>1.1368805173516289E-2</v>
      </c>
      <c r="R32" s="161">
        <f t="shared" si="44"/>
        <v>0.65599571112797939</v>
      </c>
      <c r="S32" s="161">
        <f t="shared" si="44"/>
        <v>0.1378106563488842</v>
      </c>
      <c r="T32" s="161">
        <f t="shared" si="44"/>
        <v>1.6734956303803568E-2</v>
      </c>
      <c r="U32" s="161">
        <f t="shared" si="44"/>
        <v>4.3256064376513789E-2</v>
      </c>
      <c r="V32" s="161">
        <f t="shared" si="44"/>
        <v>7.9238677365903037E-2</v>
      </c>
      <c r="W32" s="161">
        <f t="shared" si="44"/>
        <v>6.1210286777827541E-2</v>
      </c>
      <c r="X32" s="161">
        <f t="shared" si="44"/>
        <v>2.5024861525878854E-3</v>
      </c>
      <c r="Y32" s="161">
        <f t="shared" si="44"/>
        <v>1.2974831679164988E-4</v>
      </c>
      <c r="Z32" s="161">
        <f t="shared" si="44"/>
        <v>1.0977995881733212E-3</v>
      </c>
      <c r="AA32" s="161">
        <f t="shared" si="44"/>
        <v>7.3634470281332077E-4</v>
      </c>
      <c r="AB32" s="161">
        <f t="shared" si="44"/>
        <v>1.2872689387222625E-3</v>
      </c>
      <c r="AC32" s="161">
        <f t="shared" si="44"/>
        <v>0.34400428887202056</v>
      </c>
      <c r="AD32" s="173">
        <f t="shared" si="44"/>
        <v>1</v>
      </c>
      <c r="AE32" s="161">
        <f>AE31/$BF$31</f>
        <v>0.22544273866326031</v>
      </c>
      <c r="AF32" s="161">
        <f t="shared" ref="AF32:BF32" si="45">AF31/$BF$31</f>
        <v>3.5745482210617276E-2</v>
      </c>
      <c r="AG32" s="161">
        <f t="shared" si="45"/>
        <v>4.2386366482573795E-2</v>
      </c>
      <c r="AH32" s="161">
        <f t="shared" si="45"/>
        <v>6.8196351642434039E-2</v>
      </c>
      <c r="AI32" s="161">
        <f t="shared" si="45"/>
        <v>9.0402260929731623E-2</v>
      </c>
      <c r="AJ32" s="161">
        <f t="shared" si="45"/>
        <v>9.3883256001803361E-2</v>
      </c>
      <c r="AK32" s="161">
        <f t="shared" si="45"/>
        <v>1.0701865818837584E-2</v>
      </c>
      <c r="AL32" s="161">
        <f t="shared" si="45"/>
        <v>1.6333644068327258E-2</v>
      </c>
      <c r="AM32" s="161">
        <f t="shared" si="45"/>
        <v>1.9457528709721856E-2</v>
      </c>
      <c r="AN32" s="161">
        <f t="shared" si="45"/>
        <v>4.598281095415211E-2</v>
      </c>
      <c r="AO32" s="161">
        <f t="shared" si="45"/>
        <v>9.0812693328824936E-3</v>
      </c>
      <c r="AP32" s="161">
        <f t="shared" si="45"/>
        <v>8.6538130392856691E-4</v>
      </c>
      <c r="AQ32" s="161">
        <f t="shared" si="45"/>
        <v>5.7751116141313199E-3</v>
      </c>
      <c r="AR32" s="161">
        <f t="shared" si="45"/>
        <v>3.7260804498378229E-3</v>
      </c>
      <c r="AS32" s="161">
        <f t="shared" si="45"/>
        <v>1.1862230122352883E-2</v>
      </c>
      <c r="AT32" s="161">
        <f t="shared" si="45"/>
        <v>0.67984237830459227</v>
      </c>
      <c r="AU32" s="161">
        <f t="shared" si="45"/>
        <v>0.12612925166873301</v>
      </c>
      <c r="AV32" s="161">
        <f t="shared" si="45"/>
        <v>1.5192260428798638E-2</v>
      </c>
      <c r="AW32" s="161">
        <f t="shared" si="45"/>
        <v>3.9760479674644023E-2</v>
      </c>
      <c r="AX32" s="161">
        <f t="shared" si="45"/>
        <v>7.2841331041564913E-2</v>
      </c>
      <c r="AY32" s="161">
        <f t="shared" si="45"/>
        <v>6.0286404522172543E-2</v>
      </c>
      <c r="AZ32" s="161">
        <f t="shared" si="45"/>
        <v>2.5779459555922905E-3</v>
      </c>
      <c r="BA32" s="161">
        <f t="shared" si="45"/>
        <v>1.4783393445291857E-4</v>
      </c>
      <c r="BB32" s="161">
        <f t="shared" si="45"/>
        <v>1.1546896720141264E-3</v>
      </c>
      <c r="BC32" s="161">
        <f t="shared" si="45"/>
        <v>8.5364068702959263E-4</v>
      </c>
      <c r="BD32" s="161">
        <f t="shared" si="45"/>
        <v>1.2137841104056305E-3</v>
      </c>
      <c r="BE32" s="161">
        <f t="shared" si="45"/>
        <v>0.32015762169540768</v>
      </c>
      <c r="BF32" s="161">
        <f t="shared" si="45"/>
        <v>1</v>
      </c>
      <c r="BG32" s="161">
        <f>BG31/$CH$31</f>
        <v>0.22013871199845639</v>
      </c>
      <c r="BH32" s="161">
        <f t="shared" ref="BH32:CH32" si="46">BH31/$CH$31</f>
        <v>3.660314512123361E-2</v>
      </c>
      <c r="BI32" s="161">
        <f t="shared" si="46"/>
        <v>4.1537865798796758E-2</v>
      </c>
      <c r="BJ32" s="161">
        <f t="shared" si="46"/>
        <v>6.9233887494321245E-2</v>
      </c>
      <c r="BK32" s="161">
        <f t="shared" si="46"/>
        <v>0.10291756326544715</v>
      </c>
      <c r="BL32" s="161">
        <f t="shared" si="46"/>
        <v>9.2884219015447134E-2</v>
      </c>
      <c r="BM32" s="161">
        <f t="shared" si="46"/>
        <v>1.1280249792904411E-2</v>
      </c>
      <c r="BN32" s="161">
        <f t="shared" si="46"/>
        <v>1.5954438256974256E-2</v>
      </c>
      <c r="BO32" s="161">
        <f t="shared" si="46"/>
        <v>2.019379478725598E-2</v>
      </c>
      <c r="BP32" s="161">
        <f t="shared" si="46"/>
        <v>5.1102537467559613E-2</v>
      </c>
      <c r="BQ32" s="161">
        <f t="shared" si="46"/>
        <v>9.0138437807668319E-3</v>
      </c>
      <c r="BR32" s="161">
        <f t="shared" si="46"/>
        <v>8.7577964723571352E-4</v>
      </c>
      <c r="BS32" s="161">
        <f t="shared" si="46"/>
        <v>5.6397681426387366E-3</v>
      </c>
      <c r="BT32" s="161">
        <f t="shared" si="46"/>
        <v>3.9729123964509314E-3</v>
      </c>
      <c r="BU32" s="161">
        <f t="shared" si="46"/>
        <v>1.1911602113083416E-2</v>
      </c>
      <c r="BV32" s="161">
        <f t="shared" si="46"/>
        <v>0.69326031907857222</v>
      </c>
      <c r="BW32" s="161">
        <f t="shared" si="46"/>
        <v>0.11530660391061298</v>
      </c>
      <c r="BX32" s="161">
        <f t="shared" si="46"/>
        <v>1.3868243885468978E-2</v>
      </c>
      <c r="BY32" s="161">
        <f t="shared" si="46"/>
        <v>3.7822937374314358E-2</v>
      </c>
      <c r="BZ32" s="161">
        <f t="shared" si="46"/>
        <v>6.9132569411296071E-2</v>
      </c>
      <c r="CA32" s="161">
        <f t="shared" si="46"/>
        <v>6.4695265479369587E-2</v>
      </c>
      <c r="CB32" s="161">
        <f t="shared" si="46"/>
        <v>2.3763881163469999E-3</v>
      </c>
      <c r="CC32" s="161">
        <f t="shared" si="46"/>
        <v>1.5381185843560191E-4</v>
      </c>
      <c r="CD32" s="161">
        <f t="shared" si="46"/>
        <v>1.1482376310649805E-3</v>
      </c>
      <c r="CE32" s="161">
        <f t="shared" si="46"/>
        <v>9.3296218705173246E-4</v>
      </c>
      <c r="CF32" s="161">
        <f t="shared" si="46"/>
        <v>1.3026610674665292E-3</v>
      </c>
      <c r="CG32" s="161">
        <f t="shared" si="46"/>
        <v>0.30673968092142784</v>
      </c>
      <c r="CH32" s="173">
        <f t="shared" si="46"/>
        <v>1</v>
      </c>
    </row>
    <row r="33" spans="1:87" ht="15" hidden="1" customHeight="1" x14ac:dyDescent="0.3">
      <c r="A33" s="162" t="s">
        <v>145</v>
      </c>
      <c r="B33" s="164" t="s">
        <v>297</v>
      </c>
      <c r="C33" s="163">
        <f>C30/C31</f>
        <v>4.8189035336921641E-2</v>
      </c>
      <c r="D33" s="163">
        <f t="shared" ref="D33:BO33" si="47">D30/D31</f>
        <v>4.1722069077347171E-2</v>
      </c>
      <c r="E33" s="163">
        <f t="shared" si="47"/>
        <v>6.2123182278777229E-2</v>
      </c>
      <c r="F33" s="163">
        <f t="shared" si="47"/>
        <v>5.9370964714180886E-2</v>
      </c>
      <c r="G33" s="163">
        <f t="shared" si="47"/>
        <v>3.1851816662029152E-2</v>
      </c>
      <c r="H33" s="163">
        <f t="shared" si="47"/>
        <v>4.2524298479385485E-2</v>
      </c>
      <c r="I33" s="163">
        <f t="shared" si="47"/>
        <v>2.9960606358366011E-2</v>
      </c>
      <c r="J33" s="163">
        <f t="shared" si="47"/>
        <v>6.8663166945739235E-2</v>
      </c>
      <c r="K33" s="163">
        <f t="shared" si="47"/>
        <v>5.3781436810695152E-2</v>
      </c>
      <c r="L33" s="163">
        <f t="shared" si="47"/>
        <v>2.9247150002444527E-2</v>
      </c>
      <c r="M33" s="163">
        <f t="shared" si="47"/>
        <v>0.12809098824553766</v>
      </c>
      <c r="N33" s="163">
        <f t="shared" si="47"/>
        <v>0.11320754716981132</v>
      </c>
      <c r="O33" s="163">
        <f t="shared" si="47"/>
        <v>0.15620416055474062</v>
      </c>
      <c r="P33" s="163">
        <f t="shared" si="47"/>
        <v>0.13860629031185584</v>
      </c>
      <c r="Q33" s="163">
        <f t="shared" si="47"/>
        <v>7.8990181874104587E-2</v>
      </c>
      <c r="R33" s="163">
        <f t="shared" si="47"/>
        <v>4.9063577315330197E-2</v>
      </c>
      <c r="S33" s="163">
        <f t="shared" si="47"/>
        <v>0.10976719650911616</v>
      </c>
      <c r="T33" s="163">
        <f t="shared" si="47"/>
        <v>0.12582617589161013</v>
      </c>
      <c r="U33" s="163">
        <f t="shared" si="47"/>
        <v>0.12826545720655561</v>
      </c>
      <c r="V33" s="163">
        <f t="shared" si="47"/>
        <v>9.6867734600546734E-2</v>
      </c>
      <c r="W33" s="163">
        <f t="shared" si="47"/>
        <v>9.3300500312695434E-2</v>
      </c>
      <c r="X33" s="163">
        <f t="shared" si="47"/>
        <v>0.13017098731384447</v>
      </c>
      <c r="Y33" s="163">
        <f t="shared" si="47"/>
        <v>0.1702127659574468</v>
      </c>
      <c r="Z33" s="163">
        <f t="shared" si="47"/>
        <v>0.20167644593461861</v>
      </c>
      <c r="AA33" s="163">
        <f t="shared" si="47"/>
        <v>0.21069732566858285</v>
      </c>
      <c r="AB33" s="163">
        <f t="shared" si="47"/>
        <v>0.11752090928586746</v>
      </c>
      <c r="AC33" s="163">
        <f t="shared" si="47"/>
        <v>0.10768275187976763</v>
      </c>
      <c r="AD33" s="173">
        <f t="shared" si="47"/>
        <v>6.9228824775634329E-2</v>
      </c>
      <c r="AE33" s="163">
        <f t="shared" si="47"/>
        <v>4.7586312848434661E-2</v>
      </c>
      <c r="AF33" s="163">
        <f t="shared" si="47"/>
        <v>4.2101863408438987E-2</v>
      </c>
      <c r="AG33" s="163">
        <f t="shared" si="47"/>
        <v>6.208278319960852E-2</v>
      </c>
      <c r="AH33" s="163">
        <f t="shared" si="47"/>
        <v>6.1298652855687703E-2</v>
      </c>
      <c r="AI33" s="163">
        <f t="shared" si="47"/>
        <v>3.2573769338578674E-2</v>
      </c>
      <c r="AJ33" s="163">
        <f t="shared" si="47"/>
        <v>4.1743523688636833E-2</v>
      </c>
      <c r="AK33" s="163">
        <f t="shared" si="47"/>
        <v>3.1631972061472072E-2</v>
      </c>
      <c r="AL33" s="163">
        <f t="shared" si="47"/>
        <v>6.7974482614034562E-2</v>
      </c>
      <c r="AM33" s="163">
        <f t="shared" si="47"/>
        <v>5.2802276818488085E-2</v>
      </c>
      <c r="AN33" s="163">
        <f t="shared" si="47"/>
        <v>2.9645500833001763E-2</v>
      </c>
      <c r="AO33" s="163">
        <f t="shared" si="47"/>
        <v>0.12071881834538187</v>
      </c>
      <c r="AP33" s="163">
        <f t="shared" si="47"/>
        <v>0.11091011871113624</v>
      </c>
      <c r="AQ33" s="163">
        <f t="shared" si="47"/>
        <v>0.14379860064038491</v>
      </c>
      <c r="AR33" s="163">
        <f t="shared" si="47"/>
        <v>0.13512236109652348</v>
      </c>
      <c r="AS33" s="163">
        <f t="shared" si="47"/>
        <v>7.1814455267520602E-2</v>
      </c>
      <c r="AT33" s="163">
        <f t="shared" si="47"/>
        <v>4.8725934070362173E-2</v>
      </c>
      <c r="AU33" s="163">
        <f t="shared" si="47"/>
        <v>0.107034203720568</v>
      </c>
      <c r="AV33" s="163">
        <f t="shared" si="47"/>
        <v>0.12251495694846051</v>
      </c>
      <c r="AW33" s="163">
        <f t="shared" si="47"/>
        <v>0.12693749092618156</v>
      </c>
      <c r="AX33" s="163">
        <f t="shared" si="47"/>
        <v>9.1299465685971637E-2</v>
      </c>
      <c r="AY33" s="163">
        <f t="shared" si="47"/>
        <v>8.8246511182554527E-2</v>
      </c>
      <c r="AZ33" s="163">
        <f t="shared" si="47"/>
        <v>0.12998595772135565</v>
      </c>
      <c r="BA33" s="163">
        <f t="shared" si="47"/>
        <v>0.18927862342819324</v>
      </c>
      <c r="BB33" s="163">
        <f t="shared" si="47"/>
        <v>0.21377732587697001</v>
      </c>
      <c r="BC33" s="163">
        <f t="shared" si="47"/>
        <v>0.22418338108882521</v>
      </c>
      <c r="BD33" s="163">
        <f t="shared" si="47"/>
        <v>0.12139287441560535</v>
      </c>
      <c r="BE33" s="163">
        <f t="shared" si="47"/>
        <v>0.10409747493206629</v>
      </c>
      <c r="BF33" s="163">
        <f t="shared" si="47"/>
        <v>6.6453554902255449E-2</v>
      </c>
      <c r="BG33" s="163">
        <f t="shared" si="47"/>
        <v>4.6997007008341855E-2</v>
      </c>
      <c r="BH33" s="163">
        <f t="shared" si="47"/>
        <v>4.0353437184978087E-2</v>
      </c>
      <c r="BI33" s="163">
        <f t="shared" si="47"/>
        <v>6.2940014477994674E-2</v>
      </c>
      <c r="BJ33" s="163">
        <f t="shared" si="47"/>
        <v>5.8720731649863377E-2</v>
      </c>
      <c r="BK33" s="163">
        <f t="shared" si="47"/>
        <v>3.0545948665533649E-2</v>
      </c>
      <c r="BL33" s="163">
        <f t="shared" si="47"/>
        <v>3.9719815902850786E-2</v>
      </c>
      <c r="BM33" s="163">
        <f t="shared" si="47"/>
        <v>2.7072207613832489E-2</v>
      </c>
      <c r="BN33" s="163">
        <f t="shared" si="47"/>
        <v>6.5076282231478877E-2</v>
      </c>
      <c r="BO33" s="163">
        <f t="shared" si="47"/>
        <v>4.9981071599828383E-2</v>
      </c>
      <c r="BP33" s="163">
        <f t="shared" ref="BP33:CH33" si="48">BP30/BP31</f>
        <v>2.4709235645286435E-2</v>
      </c>
      <c r="BQ33" s="163">
        <f t="shared" si="48"/>
        <v>0.12777049032024607</v>
      </c>
      <c r="BR33" s="163">
        <f t="shared" si="48"/>
        <v>0.10975325884543762</v>
      </c>
      <c r="BS33" s="163">
        <f t="shared" si="48"/>
        <v>0.15018977046810048</v>
      </c>
      <c r="BT33" s="163">
        <f t="shared" si="48"/>
        <v>0.14146804525745954</v>
      </c>
      <c r="BU33" s="163">
        <f t="shared" si="48"/>
        <v>7.6056169295145512E-2</v>
      </c>
      <c r="BV33" s="163">
        <f t="shared" si="48"/>
        <v>4.6900619876024792E-2</v>
      </c>
      <c r="BW33" s="163">
        <f t="shared" si="48"/>
        <v>0.10785715106560341</v>
      </c>
      <c r="BX33" s="163">
        <f t="shared" si="48"/>
        <v>0.12353645898410225</v>
      </c>
      <c r="BY33" s="163">
        <f t="shared" si="48"/>
        <v>0.12786840183362125</v>
      </c>
      <c r="BZ33" s="163">
        <f t="shared" si="48"/>
        <v>9.1802582574258593E-2</v>
      </c>
      <c r="CA33" s="163">
        <f t="shared" si="48"/>
        <v>8.7253133345412431E-2</v>
      </c>
      <c r="CB33" s="163">
        <f t="shared" si="48"/>
        <v>0.12541820365445655</v>
      </c>
      <c r="CC33" s="163">
        <f t="shared" si="48"/>
        <v>0.2100728959575878</v>
      </c>
      <c r="CD33" s="163">
        <f t="shared" si="48"/>
        <v>0.22015090989791389</v>
      </c>
      <c r="CE33" s="163">
        <f t="shared" si="48"/>
        <v>0.22517207472959685</v>
      </c>
      <c r="CF33" s="163">
        <f t="shared" si="48"/>
        <v>0.12754303599374023</v>
      </c>
      <c r="CG33" s="163">
        <f t="shared" si="48"/>
        <v>0.1041176316166372</v>
      </c>
      <c r="CH33" s="173">
        <f t="shared" si="48"/>
        <v>6.4451347800617842E-2</v>
      </c>
    </row>
    <row r="34" spans="1:87" ht="15" hidden="1" customHeight="1" x14ac:dyDescent="0.3">
      <c r="A34" s="160" t="s">
        <v>146</v>
      </c>
      <c r="B34" s="188" t="s">
        <v>297</v>
      </c>
      <c r="C34" s="161">
        <f>(C31-C30)/C31</f>
        <v>0.95181096466307835</v>
      </c>
      <c r="D34" s="161">
        <f t="shared" ref="D34:BO34" si="49">(D31-D30)/D31</f>
        <v>0.95827793092265279</v>
      </c>
      <c r="E34" s="161">
        <f t="shared" si="49"/>
        <v>0.93787681772122278</v>
      </c>
      <c r="F34" s="161">
        <f t="shared" si="49"/>
        <v>0.94062903528581909</v>
      </c>
      <c r="G34" s="161">
        <f t="shared" si="49"/>
        <v>0.96814818333797081</v>
      </c>
      <c r="H34" s="161">
        <f t="shared" si="49"/>
        <v>0.95747570152061456</v>
      </c>
      <c r="I34" s="161">
        <f t="shared" si="49"/>
        <v>0.97003939364163394</v>
      </c>
      <c r="J34" s="161">
        <f t="shared" si="49"/>
        <v>0.93133683305426074</v>
      </c>
      <c r="K34" s="161">
        <f t="shared" si="49"/>
        <v>0.94621856318930486</v>
      </c>
      <c r="L34" s="161">
        <f t="shared" si="49"/>
        <v>0.97075284999755551</v>
      </c>
      <c r="M34" s="161">
        <f t="shared" si="49"/>
        <v>0.87190901175446234</v>
      </c>
      <c r="N34" s="161">
        <f t="shared" si="49"/>
        <v>0.8867924528301887</v>
      </c>
      <c r="O34" s="161">
        <f t="shared" si="49"/>
        <v>0.84379583944525938</v>
      </c>
      <c r="P34" s="161">
        <f t="shared" si="49"/>
        <v>0.8613937096881441</v>
      </c>
      <c r="Q34" s="161">
        <f t="shared" si="49"/>
        <v>0.92100981812589544</v>
      </c>
      <c r="R34" s="161">
        <f t="shared" si="49"/>
        <v>0.95093642268466982</v>
      </c>
      <c r="S34" s="161">
        <f t="shared" si="49"/>
        <v>0.89023280349088385</v>
      </c>
      <c r="T34" s="161">
        <f t="shared" si="49"/>
        <v>0.87417382410838984</v>
      </c>
      <c r="U34" s="161">
        <f t="shared" si="49"/>
        <v>0.87173454279344442</v>
      </c>
      <c r="V34" s="161">
        <f t="shared" si="49"/>
        <v>0.90313226539945324</v>
      </c>
      <c r="W34" s="161">
        <f t="shared" si="49"/>
        <v>0.90669949968730457</v>
      </c>
      <c r="X34" s="161">
        <f t="shared" si="49"/>
        <v>0.86982901268615553</v>
      </c>
      <c r="Y34" s="161">
        <f t="shared" si="49"/>
        <v>0.82978723404255317</v>
      </c>
      <c r="Z34" s="161">
        <f t="shared" si="49"/>
        <v>0.79832355406538136</v>
      </c>
      <c r="AA34" s="161">
        <f t="shared" si="49"/>
        <v>0.7893026743314171</v>
      </c>
      <c r="AB34" s="161">
        <f t="shared" si="49"/>
        <v>0.88247909071413255</v>
      </c>
      <c r="AC34" s="161">
        <f t="shared" si="49"/>
        <v>0.89231724812023239</v>
      </c>
      <c r="AD34" s="173">
        <f t="shared" si="49"/>
        <v>0.9307711752243657</v>
      </c>
      <c r="AE34" s="161">
        <f t="shared" si="49"/>
        <v>0.95241368715156538</v>
      </c>
      <c r="AF34" s="161">
        <f t="shared" si="49"/>
        <v>0.95789813659156098</v>
      </c>
      <c r="AG34" s="161">
        <f t="shared" si="49"/>
        <v>0.93791721680039153</v>
      </c>
      <c r="AH34" s="161">
        <f t="shared" si="49"/>
        <v>0.9387013471443123</v>
      </c>
      <c r="AI34" s="161">
        <f t="shared" si="49"/>
        <v>0.9674262306614213</v>
      </c>
      <c r="AJ34" s="161">
        <f t="shared" si="49"/>
        <v>0.95825647631136313</v>
      </c>
      <c r="AK34" s="161">
        <f t="shared" si="49"/>
        <v>0.96836802793852794</v>
      </c>
      <c r="AL34" s="161">
        <f t="shared" si="49"/>
        <v>0.9320255173859654</v>
      </c>
      <c r="AM34" s="161">
        <f t="shared" si="49"/>
        <v>0.94719772318151196</v>
      </c>
      <c r="AN34" s="161">
        <f t="shared" si="49"/>
        <v>0.97035449916699823</v>
      </c>
      <c r="AO34" s="161">
        <f t="shared" si="49"/>
        <v>0.8792811816546181</v>
      </c>
      <c r="AP34" s="161">
        <f t="shared" si="49"/>
        <v>0.88908988128886379</v>
      </c>
      <c r="AQ34" s="161">
        <f t="shared" si="49"/>
        <v>0.85620139935961515</v>
      </c>
      <c r="AR34" s="161">
        <f t="shared" si="49"/>
        <v>0.86487763890347658</v>
      </c>
      <c r="AS34" s="161">
        <f t="shared" si="49"/>
        <v>0.92818554473247938</v>
      </c>
      <c r="AT34" s="161">
        <f t="shared" si="49"/>
        <v>0.95127406592963781</v>
      </c>
      <c r="AU34" s="161">
        <f t="shared" si="49"/>
        <v>0.89296579627943196</v>
      </c>
      <c r="AV34" s="161">
        <f t="shared" si="49"/>
        <v>0.87748504305153951</v>
      </c>
      <c r="AW34" s="161">
        <f t="shared" si="49"/>
        <v>0.87306250907381844</v>
      </c>
      <c r="AX34" s="161">
        <f t="shared" si="49"/>
        <v>0.90870053431402831</v>
      </c>
      <c r="AY34" s="161">
        <f t="shared" si="49"/>
        <v>0.91175348881744545</v>
      </c>
      <c r="AZ34" s="161">
        <f t="shared" si="49"/>
        <v>0.87001404227864432</v>
      </c>
      <c r="BA34" s="161">
        <f t="shared" si="49"/>
        <v>0.81072137657180676</v>
      </c>
      <c r="BB34" s="161">
        <f t="shared" si="49"/>
        <v>0.78622267412303004</v>
      </c>
      <c r="BC34" s="161">
        <f t="shared" si="49"/>
        <v>0.77581661891117482</v>
      </c>
      <c r="BD34" s="161">
        <f t="shared" si="49"/>
        <v>0.87860712558439469</v>
      </c>
      <c r="BE34" s="161">
        <f t="shared" si="49"/>
        <v>0.89590252506793366</v>
      </c>
      <c r="BF34" s="161">
        <f t="shared" si="49"/>
        <v>0.93354644509774454</v>
      </c>
      <c r="BG34" s="161">
        <f t="shared" si="49"/>
        <v>0.95300299299165814</v>
      </c>
      <c r="BH34" s="161">
        <f t="shared" si="49"/>
        <v>0.95964656281502192</v>
      </c>
      <c r="BI34" s="161">
        <f t="shared" si="49"/>
        <v>0.93705998552200531</v>
      </c>
      <c r="BJ34" s="161">
        <f t="shared" si="49"/>
        <v>0.94127926835013664</v>
      </c>
      <c r="BK34" s="161">
        <f t="shared" si="49"/>
        <v>0.96945405133446638</v>
      </c>
      <c r="BL34" s="161">
        <f t="shared" si="49"/>
        <v>0.96028018409714921</v>
      </c>
      <c r="BM34" s="161">
        <f t="shared" si="49"/>
        <v>0.97292779238616756</v>
      </c>
      <c r="BN34" s="161">
        <f t="shared" si="49"/>
        <v>0.93492371776852112</v>
      </c>
      <c r="BO34" s="161">
        <f t="shared" si="49"/>
        <v>0.95001892840017166</v>
      </c>
      <c r="BP34" s="161">
        <f t="shared" ref="BP34:CH34" si="50">(BP31-BP30)/BP31</f>
        <v>0.97529076435471351</v>
      </c>
      <c r="BQ34" s="161">
        <f t="shared" si="50"/>
        <v>0.87222950967975399</v>
      </c>
      <c r="BR34" s="161">
        <f t="shared" si="50"/>
        <v>0.89024674115456237</v>
      </c>
      <c r="BS34" s="161">
        <f t="shared" si="50"/>
        <v>0.84981022953189955</v>
      </c>
      <c r="BT34" s="161">
        <f t="shared" si="50"/>
        <v>0.85853195474254052</v>
      </c>
      <c r="BU34" s="161">
        <f t="shared" si="50"/>
        <v>0.92394383070485453</v>
      </c>
      <c r="BV34" s="161">
        <f t="shared" si="50"/>
        <v>0.95309938012397522</v>
      </c>
      <c r="BW34" s="161">
        <f t="shared" si="50"/>
        <v>0.89214284893439655</v>
      </c>
      <c r="BX34" s="161">
        <f t="shared" si="50"/>
        <v>0.87646354101589774</v>
      </c>
      <c r="BY34" s="161">
        <f t="shared" si="50"/>
        <v>0.87213159816637875</v>
      </c>
      <c r="BZ34" s="161">
        <f t="shared" si="50"/>
        <v>0.90819741742574145</v>
      </c>
      <c r="CA34" s="161">
        <f t="shared" si="50"/>
        <v>0.9127468666545876</v>
      </c>
      <c r="CB34" s="161">
        <f t="shared" si="50"/>
        <v>0.87458179634554345</v>
      </c>
      <c r="CC34" s="161">
        <f t="shared" si="50"/>
        <v>0.78992710404241218</v>
      </c>
      <c r="CD34" s="161">
        <f t="shared" si="50"/>
        <v>0.77984909010208614</v>
      </c>
      <c r="CE34" s="161">
        <f t="shared" si="50"/>
        <v>0.77482792527040312</v>
      </c>
      <c r="CF34" s="161">
        <f t="shared" si="50"/>
        <v>0.87245696400625983</v>
      </c>
      <c r="CG34" s="161">
        <f t="shared" si="50"/>
        <v>0.89588236838336277</v>
      </c>
      <c r="CH34" s="173">
        <f t="shared" si="50"/>
        <v>0.93554865219938221</v>
      </c>
    </row>
    <row r="35" spans="1:87" ht="15" hidden="1" customHeight="1" x14ac:dyDescent="0.3">
      <c r="AD35" s="175"/>
    </row>
    <row r="36" spans="1:87" ht="15" hidden="1" customHeight="1" x14ac:dyDescent="0.3">
      <c r="A36" s="159"/>
      <c r="B36" s="144" t="s">
        <v>285</v>
      </c>
      <c r="C36" s="438" t="s">
        <v>278</v>
      </c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8"/>
      <c r="S36" s="438" t="s">
        <v>279</v>
      </c>
      <c r="T36" s="438"/>
      <c r="U36" s="438"/>
      <c r="V36" s="438"/>
      <c r="W36" s="438"/>
      <c r="X36" s="438"/>
      <c r="Y36" s="438"/>
      <c r="Z36" s="438"/>
      <c r="AA36" s="438"/>
      <c r="AB36" s="438"/>
      <c r="AC36" s="438"/>
      <c r="AD36" s="441" t="s">
        <v>7</v>
      </c>
      <c r="AE36" s="438" t="s">
        <v>278</v>
      </c>
      <c r="AF36" s="438"/>
      <c r="AG36" s="438"/>
      <c r="AH36" s="438"/>
      <c r="AI36" s="438"/>
      <c r="AJ36" s="438"/>
      <c r="AK36" s="438"/>
      <c r="AL36" s="438"/>
      <c r="AM36" s="438"/>
      <c r="AN36" s="438"/>
      <c r="AO36" s="438"/>
      <c r="AP36" s="438"/>
      <c r="AQ36" s="438"/>
      <c r="AR36" s="438"/>
      <c r="AS36" s="438"/>
      <c r="AT36" s="438"/>
      <c r="AU36" s="438" t="s">
        <v>279</v>
      </c>
      <c r="AV36" s="438"/>
      <c r="AW36" s="438"/>
      <c r="AX36" s="438"/>
      <c r="AY36" s="438"/>
      <c r="AZ36" s="438"/>
      <c r="BA36" s="438"/>
      <c r="BB36" s="438"/>
      <c r="BC36" s="438"/>
      <c r="BD36" s="438"/>
      <c r="BE36" s="438"/>
      <c r="BF36" s="441" t="s">
        <v>7</v>
      </c>
      <c r="BG36" s="438" t="s">
        <v>278</v>
      </c>
      <c r="BH36" s="438"/>
      <c r="BI36" s="438"/>
      <c r="BJ36" s="438"/>
      <c r="BK36" s="438"/>
      <c r="BL36" s="438"/>
      <c r="BM36" s="438"/>
      <c r="BN36" s="438"/>
      <c r="BO36" s="438"/>
      <c r="BP36" s="438"/>
      <c r="BQ36" s="438"/>
      <c r="BR36" s="438"/>
      <c r="BS36" s="438"/>
      <c r="BT36" s="438"/>
      <c r="BU36" s="438"/>
      <c r="BV36" s="438"/>
      <c r="BW36" s="438" t="s">
        <v>279</v>
      </c>
      <c r="BX36" s="438"/>
      <c r="BY36" s="438"/>
      <c r="BZ36" s="438"/>
      <c r="CA36" s="438"/>
      <c r="CB36" s="438"/>
      <c r="CC36" s="438"/>
      <c r="CD36" s="438"/>
      <c r="CE36" s="438"/>
      <c r="CF36" s="438"/>
      <c r="CG36" s="438"/>
      <c r="CH36" s="441" t="s">
        <v>7</v>
      </c>
    </row>
    <row r="37" spans="1:87" ht="15" hidden="1" customHeight="1" x14ac:dyDescent="0.3">
      <c r="A37" s="159"/>
      <c r="B37" s="159"/>
      <c r="C37" s="438" t="s">
        <v>166</v>
      </c>
      <c r="D37" s="438"/>
      <c r="E37" s="438"/>
      <c r="F37" s="438"/>
      <c r="G37" s="438"/>
      <c r="H37" s="438" t="s">
        <v>272</v>
      </c>
      <c r="I37" s="438"/>
      <c r="J37" s="438"/>
      <c r="K37" s="438"/>
      <c r="L37" s="438"/>
      <c r="M37" s="438" t="s">
        <v>274</v>
      </c>
      <c r="N37" s="438"/>
      <c r="O37" s="438"/>
      <c r="P37" s="438"/>
      <c r="Q37" s="438"/>
      <c r="R37" s="438" t="s">
        <v>7</v>
      </c>
      <c r="S37" s="438" t="s">
        <v>170</v>
      </c>
      <c r="T37" s="438"/>
      <c r="U37" s="438"/>
      <c r="V37" s="438"/>
      <c r="W37" s="438"/>
      <c r="X37" s="438" t="s">
        <v>273</v>
      </c>
      <c r="Y37" s="438"/>
      <c r="Z37" s="438"/>
      <c r="AA37" s="438"/>
      <c r="AB37" s="438"/>
      <c r="AC37" s="438" t="s">
        <v>7</v>
      </c>
      <c r="AD37" s="441"/>
      <c r="AE37" s="438" t="s">
        <v>166</v>
      </c>
      <c r="AF37" s="438"/>
      <c r="AG37" s="438"/>
      <c r="AH37" s="438"/>
      <c r="AI37" s="438"/>
      <c r="AJ37" s="438" t="s">
        <v>272</v>
      </c>
      <c r="AK37" s="438"/>
      <c r="AL37" s="438"/>
      <c r="AM37" s="438"/>
      <c r="AN37" s="438"/>
      <c r="AO37" s="438" t="s">
        <v>274</v>
      </c>
      <c r="AP37" s="438"/>
      <c r="AQ37" s="438"/>
      <c r="AR37" s="438"/>
      <c r="AS37" s="438"/>
      <c r="AT37" s="438" t="s">
        <v>7</v>
      </c>
      <c r="AU37" s="438" t="s">
        <v>170</v>
      </c>
      <c r="AV37" s="438"/>
      <c r="AW37" s="438"/>
      <c r="AX37" s="438"/>
      <c r="AY37" s="438"/>
      <c r="AZ37" s="438" t="s">
        <v>273</v>
      </c>
      <c r="BA37" s="438"/>
      <c r="BB37" s="438"/>
      <c r="BC37" s="438"/>
      <c r="BD37" s="438"/>
      <c r="BE37" s="438" t="s">
        <v>7</v>
      </c>
      <c r="BF37" s="441"/>
      <c r="BG37" s="438" t="s">
        <v>166</v>
      </c>
      <c r="BH37" s="438"/>
      <c r="BI37" s="438"/>
      <c r="BJ37" s="438"/>
      <c r="BK37" s="438"/>
      <c r="BL37" s="438" t="s">
        <v>272</v>
      </c>
      <c r="BM37" s="438"/>
      <c r="BN37" s="438"/>
      <c r="BO37" s="438"/>
      <c r="BP37" s="438"/>
      <c r="BQ37" s="438" t="s">
        <v>274</v>
      </c>
      <c r="BR37" s="438"/>
      <c r="BS37" s="438"/>
      <c r="BT37" s="438"/>
      <c r="BU37" s="438"/>
      <c r="BV37" s="438" t="s">
        <v>7</v>
      </c>
      <c r="BW37" s="438" t="s">
        <v>170</v>
      </c>
      <c r="BX37" s="438"/>
      <c r="BY37" s="438"/>
      <c r="BZ37" s="438"/>
      <c r="CA37" s="438"/>
      <c r="CB37" s="438" t="s">
        <v>273</v>
      </c>
      <c r="CC37" s="438"/>
      <c r="CD37" s="438"/>
      <c r="CE37" s="438"/>
      <c r="CF37" s="438"/>
      <c r="CG37" s="438" t="s">
        <v>7</v>
      </c>
      <c r="CH37" s="441"/>
    </row>
    <row r="38" spans="1:87" ht="27.6" hidden="1" customHeight="1" x14ac:dyDescent="0.3">
      <c r="A38" s="142" t="s">
        <v>280</v>
      </c>
      <c r="B38" s="142" t="s">
        <v>275</v>
      </c>
      <c r="C38" s="147" t="s">
        <v>39</v>
      </c>
      <c r="D38" s="147" t="s">
        <v>40</v>
      </c>
      <c r="E38" s="147" t="s">
        <v>41</v>
      </c>
      <c r="F38" s="147" t="s">
        <v>42</v>
      </c>
      <c r="G38" s="169" t="s">
        <v>284</v>
      </c>
      <c r="H38" s="147" t="s">
        <v>39</v>
      </c>
      <c r="I38" s="147" t="s">
        <v>40</v>
      </c>
      <c r="J38" s="147" t="s">
        <v>41</v>
      </c>
      <c r="K38" s="147" t="s">
        <v>42</v>
      </c>
      <c r="L38" s="169" t="s">
        <v>284</v>
      </c>
      <c r="M38" s="147" t="s">
        <v>39</v>
      </c>
      <c r="N38" s="147" t="s">
        <v>40</v>
      </c>
      <c r="O38" s="147" t="s">
        <v>41</v>
      </c>
      <c r="P38" s="147" t="s">
        <v>42</v>
      </c>
      <c r="Q38" s="169" t="s">
        <v>284</v>
      </c>
      <c r="R38" s="438"/>
      <c r="S38" s="147" t="s">
        <v>39</v>
      </c>
      <c r="T38" s="147" t="s">
        <v>40</v>
      </c>
      <c r="U38" s="147" t="s">
        <v>41</v>
      </c>
      <c r="V38" s="147" t="s">
        <v>42</v>
      </c>
      <c r="W38" s="169" t="s">
        <v>284</v>
      </c>
      <c r="X38" s="147" t="s">
        <v>39</v>
      </c>
      <c r="Y38" s="147" t="s">
        <v>40</v>
      </c>
      <c r="Z38" s="147" t="s">
        <v>41</v>
      </c>
      <c r="AA38" s="147" t="s">
        <v>42</v>
      </c>
      <c r="AB38" s="169" t="s">
        <v>284</v>
      </c>
      <c r="AC38" s="438"/>
      <c r="AD38" s="441"/>
      <c r="AE38" s="147" t="s">
        <v>39</v>
      </c>
      <c r="AF38" s="147" t="s">
        <v>40</v>
      </c>
      <c r="AG38" s="147" t="s">
        <v>41</v>
      </c>
      <c r="AH38" s="147" t="s">
        <v>42</v>
      </c>
      <c r="AI38" s="169" t="s">
        <v>284</v>
      </c>
      <c r="AJ38" s="147" t="s">
        <v>39</v>
      </c>
      <c r="AK38" s="147" t="s">
        <v>40</v>
      </c>
      <c r="AL38" s="147" t="s">
        <v>41</v>
      </c>
      <c r="AM38" s="147" t="s">
        <v>42</v>
      </c>
      <c r="AN38" s="169" t="s">
        <v>284</v>
      </c>
      <c r="AO38" s="147" t="s">
        <v>39</v>
      </c>
      <c r="AP38" s="147" t="s">
        <v>40</v>
      </c>
      <c r="AQ38" s="147" t="s">
        <v>41</v>
      </c>
      <c r="AR38" s="147" t="s">
        <v>42</v>
      </c>
      <c r="AS38" s="169" t="s">
        <v>284</v>
      </c>
      <c r="AT38" s="438"/>
      <c r="AU38" s="147" t="s">
        <v>39</v>
      </c>
      <c r="AV38" s="147" t="s">
        <v>40</v>
      </c>
      <c r="AW38" s="147" t="s">
        <v>41</v>
      </c>
      <c r="AX38" s="147" t="s">
        <v>42</v>
      </c>
      <c r="AY38" s="169" t="s">
        <v>284</v>
      </c>
      <c r="AZ38" s="147" t="s">
        <v>39</v>
      </c>
      <c r="BA38" s="147" t="s">
        <v>40</v>
      </c>
      <c r="BB38" s="147" t="s">
        <v>41</v>
      </c>
      <c r="BC38" s="147" t="s">
        <v>42</v>
      </c>
      <c r="BD38" s="169" t="s">
        <v>284</v>
      </c>
      <c r="BE38" s="438"/>
      <c r="BF38" s="441"/>
      <c r="BG38" s="147" t="s">
        <v>39</v>
      </c>
      <c r="BH38" s="147" t="s">
        <v>40</v>
      </c>
      <c r="BI38" s="147" t="s">
        <v>41</v>
      </c>
      <c r="BJ38" s="147" t="s">
        <v>42</v>
      </c>
      <c r="BK38" s="169" t="s">
        <v>284</v>
      </c>
      <c r="BL38" s="147" t="s">
        <v>39</v>
      </c>
      <c r="BM38" s="147" t="s">
        <v>40</v>
      </c>
      <c r="BN38" s="147" t="s">
        <v>41</v>
      </c>
      <c r="BO38" s="147" t="s">
        <v>42</v>
      </c>
      <c r="BP38" s="169" t="s">
        <v>284</v>
      </c>
      <c r="BQ38" s="147" t="s">
        <v>39</v>
      </c>
      <c r="BR38" s="147" t="s">
        <v>40</v>
      </c>
      <c r="BS38" s="147" t="s">
        <v>41</v>
      </c>
      <c r="BT38" s="147" t="s">
        <v>42</v>
      </c>
      <c r="BU38" s="169" t="s">
        <v>284</v>
      </c>
      <c r="BV38" s="438"/>
      <c r="BW38" s="147" t="s">
        <v>39</v>
      </c>
      <c r="BX38" s="147" t="s">
        <v>40</v>
      </c>
      <c r="BY38" s="147" t="s">
        <v>41</v>
      </c>
      <c r="BZ38" s="147" t="s">
        <v>42</v>
      </c>
      <c r="CA38" s="169" t="s">
        <v>284</v>
      </c>
      <c r="CB38" s="147" t="s">
        <v>39</v>
      </c>
      <c r="CC38" s="147" t="s">
        <v>40</v>
      </c>
      <c r="CD38" s="147" t="s">
        <v>41</v>
      </c>
      <c r="CE38" s="147" t="s">
        <v>42</v>
      </c>
      <c r="CF38" s="169" t="s">
        <v>284</v>
      </c>
      <c r="CG38" s="438"/>
      <c r="CH38" s="441"/>
    </row>
    <row r="39" spans="1:87" ht="15" hidden="1" customHeight="1" x14ac:dyDescent="0.3">
      <c r="A39" s="420" t="s">
        <v>278</v>
      </c>
      <c r="B39" s="149" t="s">
        <v>166</v>
      </c>
      <c r="C39" s="63">
        <v>20661</v>
      </c>
      <c r="D39" s="63">
        <v>2692</v>
      </c>
      <c r="E39" s="63">
        <v>3952</v>
      </c>
      <c r="F39" s="63">
        <v>5246</v>
      </c>
      <c r="G39" s="63">
        <v>4381</v>
      </c>
      <c r="H39" s="63">
        <v>6540</v>
      </c>
      <c r="I39" s="63">
        <v>570</v>
      </c>
      <c r="J39" s="63">
        <v>1104</v>
      </c>
      <c r="K39" s="63">
        <v>1018</v>
      </c>
      <c r="L39" s="63">
        <v>1389</v>
      </c>
      <c r="M39" s="63">
        <v>628</v>
      </c>
      <c r="N39" s="63">
        <v>84</v>
      </c>
      <c r="O39" s="63">
        <v>308</v>
      </c>
      <c r="P39" s="63">
        <v>199</v>
      </c>
      <c r="Q39" s="63">
        <v>182</v>
      </c>
      <c r="R39" s="63">
        <v>48954</v>
      </c>
      <c r="S39" s="63">
        <v>46474</v>
      </c>
      <c r="T39" s="63">
        <v>7027</v>
      </c>
      <c r="U39" s="63">
        <v>9697</v>
      </c>
      <c r="V39" s="63">
        <v>17360</v>
      </c>
      <c r="W39" s="63">
        <v>10692</v>
      </c>
      <c r="X39" s="63">
        <v>274</v>
      </c>
      <c r="Y39" s="63">
        <v>27</v>
      </c>
      <c r="Z39" s="63">
        <v>88</v>
      </c>
      <c r="AA39" s="63">
        <v>64</v>
      </c>
      <c r="AB39" s="63">
        <v>48</v>
      </c>
      <c r="AC39" s="63">
        <v>91751</v>
      </c>
      <c r="AD39" s="176">
        <v>140705</v>
      </c>
      <c r="AE39" s="63">
        <v>17507</v>
      </c>
      <c r="AF39" s="63">
        <v>2633</v>
      </c>
      <c r="AG39" s="63">
        <v>3708</v>
      </c>
      <c r="AH39" s="63">
        <v>5200</v>
      </c>
      <c r="AI39" s="63">
        <v>4069</v>
      </c>
      <c r="AJ39" s="63">
        <v>5369</v>
      </c>
      <c r="AK39" s="63">
        <v>544</v>
      </c>
      <c r="AL39" s="63">
        <v>1048</v>
      </c>
      <c r="AM39" s="63">
        <v>966</v>
      </c>
      <c r="AN39" s="63">
        <v>1423</v>
      </c>
      <c r="AO39" s="63">
        <v>513</v>
      </c>
      <c r="AP39" s="63">
        <v>73</v>
      </c>
      <c r="AQ39" s="63">
        <v>297</v>
      </c>
      <c r="AR39" s="63">
        <v>224</v>
      </c>
      <c r="AS39" s="63">
        <v>186</v>
      </c>
      <c r="AT39" s="63">
        <v>43760</v>
      </c>
      <c r="AU39" s="63">
        <v>35649</v>
      </c>
      <c r="AV39" s="63">
        <v>5704</v>
      </c>
      <c r="AW39" s="63">
        <v>7554</v>
      </c>
      <c r="AX39" s="63">
        <v>12976</v>
      </c>
      <c r="AY39" s="63">
        <v>8904</v>
      </c>
      <c r="AZ39" s="63">
        <v>247</v>
      </c>
      <c r="BA39" s="63">
        <v>21</v>
      </c>
      <c r="BB39" s="63">
        <v>112</v>
      </c>
      <c r="BC39" s="63">
        <v>57</v>
      </c>
      <c r="BD39" s="63">
        <v>72</v>
      </c>
      <c r="BE39" s="63">
        <v>71296</v>
      </c>
      <c r="BF39" s="176">
        <v>115056</v>
      </c>
      <c r="BG39" s="63">
        <v>18791</v>
      </c>
      <c r="BH39" s="63">
        <v>2829</v>
      </c>
      <c r="BI39" s="63">
        <v>4283</v>
      </c>
      <c r="BJ39" s="63">
        <v>5673</v>
      </c>
      <c r="BK39" s="63">
        <v>5158</v>
      </c>
      <c r="BL39" s="63">
        <v>5504</v>
      </c>
      <c r="BM39" s="63">
        <v>453</v>
      </c>
      <c r="BN39" s="63">
        <v>1057</v>
      </c>
      <c r="BO39" s="63">
        <v>1052</v>
      </c>
      <c r="BP39" s="63">
        <v>1427</v>
      </c>
      <c r="BQ39" s="63">
        <v>654</v>
      </c>
      <c r="BR39" s="63">
        <v>78</v>
      </c>
      <c r="BS39" s="63">
        <v>330</v>
      </c>
      <c r="BT39" s="63">
        <v>311</v>
      </c>
      <c r="BU39" s="63">
        <v>205</v>
      </c>
      <c r="BV39" s="63">
        <v>47805</v>
      </c>
      <c r="BW39" s="63">
        <v>34273</v>
      </c>
      <c r="BX39" s="63">
        <v>5469</v>
      </c>
      <c r="BY39" s="63">
        <v>7488</v>
      </c>
      <c r="BZ39" s="63">
        <v>12430</v>
      </c>
      <c r="CA39" s="63">
        <v>9742</v>
      </c>
      <c r="CB39" s="63">
        <v>235</v>
      </c>
      <c r="CC39" s="63">
        <v>27</v>
      </c>
      <c r="CD39" s="63">
        <v>91</v>
      </c>
      <c r="CE39" s="63">
        <v>91</v>
      </c>
      <c r="CF39" s="63">
        <v>55</v>
      </c>
      <c r="CG39" s="63">
        <v>69901</v>
      </c>
      <c r="CH39" s="176">
        <v>117706</v>
      </c>
      <c r="CI39" s="139">
        <f t="shared" ref="CI39:CI45" si="51">BV39+CG39</f>
        <v>117706</v>
      </c>
    </row>
    <row r="40" spans="1:87" ht="15" hidden="1" customHeight="1" x14ac:dyDescent="0.3">
      <c r="A40" s="420"/>
      <c r="B40" s="149" t="s">
        <v>167</v>
      </c>
      <c r="C40" s="63">
        <v>650</v>
      </c>
      <c r="D40" s="63">
        <v>40</v>
      </c>
      <c r="E40" s="63">
        <v>259</v>
      </c>
      <c r="F40" s="63">
        <v>164</v>
      </c>
      <c r="G40" s="63">
        <v>230</v>
      </c>
      <c r="H40" s="63">
        <v>656</v>
      </c>
      <c r="I40" s="63">
        <v>45</v>
      </c>
      <c r="J40" s="63">
        <v>293</v>
      </c>
      <c r="K40" s="63">
        <v>143</v>
      </c>
      <c r="L40" s="63">
        <v>181</v>
      </c>
      <c r="M40" s="63">
        <v>332</v>
      </c>
      <c r="N40" s="63">
        <v>11</v>
      </c>
      <c r="O40" s="63">
        <v>450</v>
      </c>
      <c r="P40" s="63">
        <v>73</v>
      </c>
      <c r="Q40" s="63">
        <v>300</v>
      </c>
      <c r="R40" s="63">
        <v>3827</v>
      </c>
      <c r="S40" s="63">
        <v>1158</v>
      </c>
      <c r="T40" s="63">
        <v>111</v>
      </c>
      <c r="U40" s="63">
        <v>670</v>
      </c>
      <c r="V40" s="63">
        <v>538</v>
      </c>
      <c r="W40" s="63">
        <v>527</v>
      </c>
      <c r="X40" s="63">
        <v>48</v>
      </c>
      <c r="Y40" s="63">
        <v>1</v>
      </c>
      <c r="Z40" s="63">
        <v>51</v>
      </c>
      <c r="AA40" s="63">
        <v>13</v>
      </c>
      <c r="AB40" s="63">
        <v>18</v>
      </c>
      <c r="AC40" s="63">
        <v>3135</v>
      </c>
      <c r="AD40" s="176">
        <v>6962</v>
      </c>
      <c r="AE40" s="63">
        <v>577</v>
      </c>
      <c r="AF40" s="63">
        <v>50</v>
      </c>
      <c r="AG40" s="63">
        <v>209</v>
      </c>
      <c r="AH40" s="63">
        <v>157</v>
      </c>
      <c r="AI40" s="63">
        <v>215</v>
      </c>
      <c r="AJ40" s="63">
        <v>477</v>
      </c>
      <c r="AK40" s="63">
        <v>34</v>
      </c>
      <c r="AL40" s="63">
        <v>250</v>
      </c>
      <c r="AM40" s="63">
        <v>117</v>
      </c>
      <c r="AN40" s="63">
        <v>168</v>
      </c>
      <c r="AO40" s="63">
        <v>275</v>
      </c>
      <c r="AP40" s="63">
        <v>15</v>
      </c>
      <c r="AQ40" s="63">
        <v>329</v>
      </c>
      <c r="AR40" s="63">
        <v>56</v>
      </c>
      <c r="AS40" s="63">
        <v>273</v>
      </c>
      <c r="AT40" s="63">
        <v>3202</v>
      </c>
      <c r="AU40" s="63">
        <v>1040</v>
      </c>
      <c r="AV40" s="63">
        <v>112</v>
      </c>
      <c r="AW40" s="63">
        <v>712</v>
      </c>
      <c r="AX40" s="63">
        <v>469</v>
      </c>
      <c r="AY40" s="63">
        <v>449</v>
      </c>
      <c r="AZ40" s="63">
        <v>25</v>
      </c>
      <c r="BA40" s="63">
        <v>2</v>
      </c>
      <c r="BB40" s="63">
        <v>40</v>
      </c>
      <c r="BC40" s="63">
        <v>13</v>
      </c>
      <c r="BD40" s="63">
        <v>7</v>
      </c>
      <c r="BE40" s="63">
        <v>2869</v>
      </c>
      <c r="BF40" s="176">
        <v>6071</v>
      </c>
      <c r="BG40" s="63">
        <v>612</v>
      </c>
      <c r="BH40" s="63">
        <v>41</v>
      </c>
      <c r="BI40" s="63">
        <v>207</v>
      </c>
      <c r="BJ40" s="63">
        <v>150</v>
      </c>
      <c r="BK40" s="63">
        <v>241</v>
      </c>
      <c r="BL40" s="63">
        <v>437</v>
      </c>
      <c r="BM40" s="63">
        <v>23</v>
      </c>
      <c r="BN40" s="63">
        <v>198</v>
      </c>
      <c r="BO40" s="63">
        <v>135</v>
      </c>
      <c r="BP40" s="63">
        <v>161</v>
      </c>
      <c r="BQ40" s="63">
        <v>286</v>
      </c>
      <c r="BR40" s="63">
        <v>14</v>
      </c>
      <c r="BS40" s="63">
        <v>344</v>
      </c>
      <c r="BT40" s="63">
        <v>56</v>
      </c>
      <c r="BU40" s="63">
        <v>292</v>
      </c>
      <c r="BV40" s="63">
        <v>3197</v>
      </c>
      <c r="BW40" s="63">
        <v>881</v>
      </c>
      <c r="BX40" s="63">
        <v>87</v>
      </c>
      <c r="BY40" s="63">
        <v>596</v>
      </c>
      <c r="BZ40" s="63">
        <v>405</v>
      </c>
      <c r="CA40" s="63">
        <v>458</v>
      </c>
      <c r="CB40" s="63">
        <v>31</v>
      </c>
      <c r="CC40" s="63">
        <v>3</v>
      </c>
      <c r="CD40" s="63">
        <v>29</v>
      </c>
      <c r="CE40" s="63">
        <v>13</v>
      </c>
      <c r="CF40" s="63">
        <v>16</v>
      </c>
      <c r="CG40" s="63">
        <v>2519</v>
      </c>
      <c r="CH40" s="176">
        <v>5716</v>
      </c>
      <c r="CI40" s="139">
        <f t="shared" si="51"/>
        <v>5716</v>
      </c>
    </row>
    <row r="41" spans="1:87" ht="15" hidden="1" customHeight="1" x14ac:dyDescent="0.3">
      <c r="A41" s="420"/>
      <c r="B41" s="149" t="s">
        <v>168</v>
      </c>
      <c r="C41" s="63">
        <v>7242</v>
      </c>
      <c r="D41" s="63">
        <v>540</v>
      </c>
      <c r="E41" s="63">
        <v>1400</v>
      </c>
      <c r="F41" s="63">
        <v>1182</v>
      </c>
      <c r="G41" s="63">
        <v>1350</v>
      </c>
      <c r="H41" s="63">
        <v>5221</v>
      </c>
      <c r="I41" s="63">
        <v>455</v>
      </c>
      <c r="J41" s="63">
        <v>830</v>
      </c>
      <c r="K41" s="63">
        <v>871</v>
      </c>
      <c r="L41" s="63">
        <v>1273</v>
      </c>
      <c r="M41" s="63">
        <v>421</v>
      </c>
      <c r="N41" s="63">
        <v>36</v>
      </c>
      <c r="O41" s="63">
        <v>258</v>
      </c>
      <c r="P41" s="63">
        <v>138</v>
      </c>
      <c r="Q41" s="63">
        <v>180</v>
      </c>
      <c r="R41" s="63">
        <v>21397</v>
      </c>
      <c r="S41" s="63">
        <v>9876</v>
      </c>
      <c r="T41" s="63">
        <v>842</v>
      </c>
      <c r="U41" s="63">
        <v>2605</v>
      </c>
      <c r="V41" s="63">
        <v>3025</v>
      </c>
      <c r="W41" s="63">
        <v>2171</v>
      </c>
      <c r="X41" s="63">
        <v>198</v>
      </c>
      <c r="Y41" s="63">
        <v>5</v>
      </c>
      <c r="Z41" s="63">
        <v>81</v>
      </c>
      <c r="AA41" s="63">
        <v>45</v>
      </c>
      <c r="AB41" s="63">
        <v>42</v>
      </c>
      <c r="AC41" s="63">
        <v>18890</v>
      </c>
      <c r="AD41" s="176">
        <v>40287</v>
      </c>
      <c r="AE41" s="63">
        <v>5711</v>
      </c>
      <c r="AF41" s="63">
        <v>485</v>
      </c>
      <c r="AG41" s="63">
        <v>1218</v>
      </c>
      <c r="AH41" s="63">
        <v>1136</v>
      </c>
      <c r="AI41" s="63">
        <v>1372</v>
      </c>
      <c r="AJ41" s="63">
        <v>3938</v>
      </c>
      <c r="AK41" s="63">
        <v>351</v>
      </c>
      <c r="AL41" s="63">
        <v>762</v>
      </c>
      <c r="AM41" s="63">
        <v>815</v>
      </c>
      <c r="AN41" s="63">
        <v>1244</v>
      </c>
      <c r="AO41" s="63">
        <v>314</v>
      </c>
      <c r="AP41" s="63">
        <v>27</v>
      </c>
      <c r="AQ41" s="63">
        <v>196</v>
      </c>
      <c r="AR41" s="63">
        <v>277</v>
      </c>
      <c r="AS41" s="63">
        <v>143</v>
      </c>
      <c r="AT41" s="63">
        <v>17989</v>
      </c>
      <c r="AU41" s="63">
        <v>8034</v>
      </c>
      <c r="AV41" s="63">
        <v>604</v>
      </c>
      <c r="AW41" s="63">
        <v>1943</v>
      </c>
      <c r="AX41" s="63">
        <v>2395</v>
      </c>
      <c r="AY41" s="63">
        <v>1887</v>
      </c>
      <c r="AZ41" s="63">
        <v>191</v>
      </c>
      <c r="BA41" s="63">
        <v>3</v>
      </c>
      <c r="BB41" s="63">
        <v>61</v>
      </c>
      <c r="BC41" s="63">
        <v>42</v>
      </c>
      <c r="BD41" s="63">
        <v>41</v>
      </c>
      <c r="BE41" s="63">
        <v>15201</v>
      </c>
      <c r="BF41" s="176">
        <v>33190</v>
      </c>
      <c r="BG41" s="63">
        <v>6511</v>
      </c>
      <c r="BH41" s="63">
        <v>486</v>
      </c>
      <c r="BI41" s="63">
        <v>1229</v>
      </c>
      <c r="BJ41" s="63">
        <v>1244</v>
      </c>
      <c r="BK41" s="63">
        <v>1723</v>
      </c>
      <c r="BL41" s="63">
        <v>4554</v>
      </c>
      <c r="BM41" s="63">
        <v>376</v>
      </c>
      <c r="BN41" s="63">
        <v>712</v>
      </c>
      <c r="BO41" s="63">
        <v>881</v>
      </c>
      <c r="BP41" s="63">
        <v>1341</v>
      </c>
      <c r="BQ41" s="63">
        <v>447</v>
      </c>
      <c r="BR41" s="63">
        <v>32</v>
      </c>
      <c r="BS41" s="63">
        <v>201</v>
      </c>
      <c r="BT41" s="63">
        <v>368</v>
      </c>
      <c r="BU41" s="63">
        <v>188</v>
      </c>
      <c r="BV41" s="63">
        <v>20293</v>
      </c>
      <c r="BW41" s="63">
        <v>7797</v>
      </c>
      <c r="BX41" s="63">
        <v>697</v>
      </c>
      <c r="BY41" s="63">
        <v>1972</v>
      </c>
      <c r="BZ41" s="63">
        <v>2476</v>
      </c>
      <c r="CA41" s="63">
        <v>2075</v>
      </c>
      <c r="CB41" s="63">
        <v>144</v>
      </c>
      <c r="CC41" s="63">
        <v>13</v>
      </c>
      <c r="CD41" s="63">
        <v>53</v>
      </c>
      <c r="CE41" s="63">
        <v>40</v>
      </c>
      <c r="CF41" s="63">
        <v>53</v>
      </c>
      <c r="CG41" s="63">
        <v>15320</v>
      </c>
      <c r="CH41" s="176">
        <v>35613</v>
      </c>
      <c r="CI41" s="139">
        <f t="shared" si="51"/>
        <v>35613</v>
      </c>
    </row>
    <row r="42" spans="1:87" ht="15" hidden="1" customHeight="1" x14ac:dyDescent="0.3">
      <c r="A42" s="420"/>
      <c r="B42" s="149" t="s">
        <v>7</v>
      </c>
      <c r="C42" s="63">
        <v>28553</v>
      </c>
      <c r="D42" s="63">
        <v>3272</v>
      </c>
      <c r="E42" s="63">
        <v>5611</v>
      </c>
      <c r="F42" s="63">
        <v>6592</v>
      </c>
      <c r="G42" s="63">
        <v>5961</v>
      </c>
      <c r="H42" s="63">
        <v>12417</v>
      </c>
      <c r="I42" s="63">
        <v>1070</v>
      </c>
      <c r="J42" s="63">
        <v>2227</v>
      </c>
      <c r="K42" s="63">
        <v>2032</v>
      </c>
      <c r="L42" s="63">
        <v>2843</v>
      </c>
      <c r="M42" s="63">
        <v>1381</v>
      </c>
      <c r="N42" s="63">
        <v>131</v>
      </c>
      <c r="O42" s="63">
        <v>1016</v>
      </c>
      <c r="P42" s="63">
        <v>410</v>
      </c>
      <c r="Q42" s="63">
        <v>662</v>
      </c>
      <c r="R42" s="63">
        <v>74178</v>
      </c>
      <c r="S42" s="63">
        <v>57508</v>
      </c>
      <c r="T42" s="63">
        <v>7980</v>
      </c>
      <c r="U42" s="63">
        <v>12972</v>
      </c>
      <c r="V42" s="63">
        <v>20923</v>
      </c>
      <c r="W42" s="63">
        <v>13390</v>
      </c>
      <c r="X42" s="63">
        <v>520</v>
      </c>
      <c r="Y42" s="63">
        <v>33</v>
      </c>
      <c r="Z42" s="63">
        <v>220</v>
      </c>
      <c r="AA42" s="63">
        <v>122</v>
      </c>
      <c r="AB42" s="63">
        <v>108</v>
      </c>
      <c r="AC42" s="63">
        <v>113776</v>
      </c>
      <c r="AD42" s="176">
        <v>187954</v>
      </c>
      <c r="AE42" s="63">
        <v>23795</v>
      </c>
      <c r="AF42" s="63">
        <v>3168</v>
      </c>
      <c r="AG42" s="63">
        <v>5135</v>
      </c>
      <c r="AH42" s="63">
        <v>6493</v>
      </c>
      <c r="AI42" s="63">
        <v>5656</v>
      </c>
      <c r="AJ42" s="63">
        <v>9784</v>
      </c>
      <c r="AK42" s="63">
        <v>929</v>
      </c>
      <c r="AL42" s="63">
        <v>2060</v>
      </c>
      <c r="AM42" s="63">
        <v>1898</v>
      </c>
      <c r="AN42" s="63">
        <v>2835</v>
      </c>
      <c r="AO42" s="63">
        <v>1102</v>
      </c>
      <c r="AP42" s="63">
        <v>115</v>
      </c>
      <c r="AQ42" s="63">
        <v>822</v>
      </c>
      <c r="AR42" s="63">
        <v>557</v>
      </c>
      <c r="AS42" s="63">
        <v>602</v>
      </c>
      <c r="AT42" s="63">
        <v>64951</v>
      </c>
      <c r="AU42" s="63">
        <v>44723</v>
      </c>
      <c r="AV42" s="63">
        <v>6420</v>
      </c>
      <c r="AW42" s="63">
        <v>10209</v>
      </c>
      <c r="AX42" s="63">
        <v>15840</v>
      </c>
      <c r="AY42" s="63">
        <v>11240</v>
      </c>
      <c r="AZ42" s="63">
        <v>463</v>
      </c>
      <c r="BA42" s="63">
        <v>26</v>
      </c>
      <c r="BB42" s="63">
        <v>213</v>
      </c>
      <c r="BC42" s="63">
        <v>112</v>
      </c>
      <c r="BD42" s="63">
        <v>120</v>
      </c>
      <c r="BE42" s="63">
        <v>89366</v>
      </c>
      <c r="BF42" s="176">
        <v>154317</v>
      </c>
      <c r="BG42" s="63">
        <v>25914</v>
      </c>
      <c r="BH42" s="63">
        <v>3356</v>
      </c>
      <c r="BI42" s="63">
        <v>5719</v>
      </c>
      <c r="BJ42" s="63">
        <v>7067</v>
      </c>
      <c r="BK42" s="63">
        <v>7122</v>
      </c>
      <c r="BL42" s="63">
        <v>10495</v>
      </c>
      <c r="BM42" s="63">
        <v>852</v>
      </c>
      <c r="BN42" s="63">
        <v>1967</v>
      </c>
      <c r="BO42" s="63">
        <v>2068</v>
      </c>
      <c r="BP42" s="63">
        <v>2929</v>
      </c>
      <c r="BQ42" s="63">
        <v>1387</v>
      </c>
      <c r="BR42" s="63">
        <v>124</v>
      </c>
      <c r="BS42" s="63">
        <v>875</v>
      </c>
      <c r="BT42" s="63">
        <v>735</v>
      </c>
      <c r="BU42" s="63">
        <v>685</v>
      </c>
      <c r="BV42" s="63">
        <v>71295</v>
      </c>
      <c r="BW42" s="63">
        <v>42951</v>
      </c>
      <c r="BX42" s="63">
        <v>6253</v>
      </c>
      <c r="BY42" s="63">
        <v>10056</v>
      </c>
      <c r="BZ42" s="63">
        <v>15311</v>
      </c>
      <c r="CA42" s="63">
        <v>12275</v>
      </c>
      <c r="CB42" s="63">
        <v>410</v>
      </c>
      <c r="CC42" s="63">
        <v>43</v>
      </c>
      <c r="CD42" s="63">
        <v>173</v>
      </c>
      <c r="CE42" s="63">
        <v>144</v>
      </c>
      <c r="CF42" s="63">
        <v>124</v>
      </c>
      <c r="CG42" s="63">
        <v>87740</v>
      </c>
      <c r="CH42" s="176">
        <v>159035</v>
      </c>
      <c r="CI42" s="139">
        <f t="shared" si="51"/>
        <v>159035</v>
      </c>
    </row>
    <row r="43" spans="1:87" ht="15" hidden="1" customHeight="1" x14ac:dyDescent="0.3">
      <c r="A43" s="420" t="s">
        <v>279</v>
      </c>
      <c r="B43" s="149" t="s">
        <v>170</v>
      </c>
      <c r="C43" s="63">
        <v>48524</v>
      </c>
      <c r="D43" s="63">
        <v>8439</v>
      </c>
      <c r="E43" s="63">
        <v>10649</v>
      </c>
      <c r="F43" s="63">
        <v>21443</v>
      </c>
      <c r="G43" s="63">
        <v>10784</v>
      </c>
      <c r="H43" s="63">
        <v>11617</v>
      </c>
      <c r="I43" s="63">
        <v>1111</v>
      </c>
      <c r="J43" s="63">
        <v>2666</v>
      </c>
      <c r="K43" s="63">
        <v>3611</v>
      </c>
      <c r="L43" s="63">
        <v>2598</v>
      </c>
      <c r="M43" s="63">
        <v>1341</v>
      </c>
      <c r="N43" s="63">
        <v>188</v>
      </c>
      <c r="O43" s="63">
        <v>884</v>
      </c>
      <c r="P43" s="63">
        <v>727</v>
      </c>
      <c r="Q43" s="63">
        <v>512</v>
      </c>
      <c r="R43" s="63">
        <v>125094</v>
      </c>
      <c r="S43" s="63">
        <v>28260</v>
      </c>
      <c r="T43" s="63">
        <v>7768</v>
      </c>
      <c r="U43" s="63">
        <v>10131</v>
      </c>
      <c r="V43" s="63">
        <v>24601</v>
      </c>
      <c r="W43" s="63">
        <v>15294</v>
      </c>
      <c r="X43" s="63">
        <v>744</v>
      </c>
      <c r="Y43" s="63">
        <v>58</v>
      </c>
      <c r="Z43" s="63">
        <v>365</v>
      </c>
      <c r="AA43" s="63">
        <v>421</v>
      </c>
      <c r="AB43" s="63">
        <v>217</v>
      </c>
      <c r="AC43" s="63">
        <v>87859</v>
      </c>
      <c r="AD43" s="176">
        <v>212953</v>
      </c>
      <c r="AE43" s="63">
        <v>47849</v>
      </c>
      <c r="AF43" s="63">
        <v>8548</v>
      </c>
      <c r="AG43" s="63">
        <v>10212</v>
      </c>
      <c r="AH43" s="63">
        <v>21556</v>
      </c>
      <c r="AI43" s="63">
        <v>11167</v>
      </c>
      <c r="AJ43" s="63">
        <v>11871</v>
      </c>
      <c r="AK43" s="63">
        <v>1310</v>
      </c>
      <c r="AL43" s="63">
        <v>2599</v>
      </c>
      <c r="AM43" s="63">
        <v>3636</v>
      </c>
      <c r="AN43" s="63">
        <v>2802</v>
      </c>
      <c r="AO43" s="63">
        <v>1257</v>
      </c>
      <c r="AP43" s="63">
        <v>158</v>
      </c>
      <c r="AQ43" s="63">
        <v>710</v>
      </c>
      <c r="AR43" s="63">
        <v>710</v>
      </c>
      <c r="AS43" s="63">
        <v>492</v>
      </c>
      <c r="AT43" s="63">
        <v>124877</v>
      </c>
      <c r="AU43" s="63">
        <v>22278</v>
      </c>
      <c r="AV43" s="63">
        <v>6810</v>
      </c>
      <c r="AW43" s="63">
        <v>7826</v>
      </c>
      <c r="AX43" s="63">
        <v>19310</v>
      </c>
      <c r="AY43" s="63">
        <v>13270</v>
      </c>
      <c r="AZ43" s="63">
        <v>667</v>
      </c>
      <c r="BA43" s="63">
        <v>67</v>
      </c>
      <c r="BB43" s="63">
        <v>374</v>
      </c>
      <c r="BC43" s="63">
        <v>439</v>
      </c>
      <c r="BD43" s="63">
        <v>209</v>
      </c>
      <c r="BE43" s="63">
        <v>71250</v>
      </c>
      <c r="BF43" s="176">
        <v>196127</v>
      </c>
      <c r="BG43" s="63">
        <v>40366</v>
      </c>
      <c r="BH43" s="63">
        <v>7526</v>
      </c>
      <c r="BI43" s="63">
        <v>8944</v>
      </c>
      <c r="BJ43" s="63">
        <v>18689</v>
      </c>
      <c r="BK43" s="63">
        <v>11026</v>
      </c>
      <c r="BL43" s="63">
        <v>9216</v>
      </c>
      <c r="BM43" s="63">
        <v>1026</v>
      </c>
      <c r="BN43" s="63">
        <v>2081</v>
      </c>
      <c r="BO43" s="63">
        <v>3012</v>
      </c>
      <c r="BP43" s="63">
        <v>2181</v>
      </c>
      <c r="BQ43" s="63">
        <v>1152</v>
      </c>
      <c r="BR43" s="63">
        <v>160</v>
      </c>
      <c r="BS43" s="63">
        <v>687</v>
      </c>
      <c r="BT43" s="63">
        <v>664</v>
      </c>
      <c r="BU43" s="63">
        <v>576</v>
      </c>
      <c r="BV43" s="63">
        <v>107306</v>
      </c>
      <c r="BW43" s="63">
        <v>19716</v>
      </c>
      <c r="BX43" s="63">
        <v>5253</v>
      </c>
      <c r="BY43" s="63">
        <v>7130</v>
      </c>
      <c r="BZ43" s="63">
        <v>16964</v>
      </c>
      <c r="CA43" s="63">
        <v>14557</v>
      </c>
      <c r="CB43" s="63">
        <v>560</v>
      </c>
      <c r="CC43" s="63">
        <v>72</v>
      </c>
      <c r="CD43" s="63">
        <v>422</v>
      </c>
      <c r="CE43" s="63">
        <v>456</v>
      </c>
      <c r="CF43" s="63">
        <v>204</v>
      </c>
      <c r="CG43" s="63">
        <v>65334</v>
      </c>
      <c r="CH43" s="176">
        <v>172640</v>
      </c>
      <c r="CI43" s="139">
        <f t="shared" si="51"/>
        <v>172640</v>
      </c>
    </row>
    <row r="44" spans="1:87" ht="15" hidden="1" customHeight="1" x14ac:dyDescent="0.3">
      <c r="A44" s="420"/>
      <c r="B44" s="149" t="s">
        <v>273</v>
      </c>
      <c r="C44" s="63">
        <v>201</v>
      </c>
      <c r="D44" s="63">
        <v>15</v>
      </c>
      <c r="E44" s="63">
        <v>59</v>
      </c>
      <c r="F44" s="63">
        <v>37</v>
      </c>
      <c r="G44" s="63">
        <v>42</v>
      </c>
      <c r="H44" s="63">
        <v>115</v>
      </c>
      <c r="I44" s="63">
        <v>6</v>
      </c>
      <c r="J44" s="63">
        <v>66</v>
      </c>
      <c r="K44" s="63">
        <v>36</v>
      </c>
      <c r="L44" s="63">
        <v>60</v>
      </c>
      <c r="M44" s="63">
        <v>49</v>
      </c>
      <c r="N44" s="63">
        <v>3</v>
      </c>
      <c r="O44" s="63">
        <v>53</v>
      </c>
      <c r="P44" s="63">
        <v>19</v>
      </c>
      <c r="Q44" s="63">
        <v>27</v>
      </c>
      <c r="R44" s="63">
        <v>788</v>
      </c>
      <c r="S44" s="63">
        <v>365</v>
      </c>
      <c r="T44" s="63">
        <v>26</v>
      </c>
      <c r="U44" s="63">
        <v>230</v>
      </c>
      <c r="V44" s="63">
        <v>153</v>
      </c>
      <c r="W44" s="63">
        <v>99</v>
      </c>
      <c r="X44" s="63">
        <v>17</v>
      </c>
      <c r="Y44" s="63">
        <v>1</v>
      </c>
      <c r="Z44" s="63">
        <v>17</v>
      </c>
      <c r="AA44" s="63">
        <v>15</v>
      </c>
      <c r="AB44" s="63">
        <v>10</v>
      </c>
      <c r="AC44" s="63">
        <v>933</v>
      </c>
      <c r="AD44" s="176">
        <v>1721</v>
      </c>
      <c r="AE44" s="63">
        <v>152</v>
      </c>
      <c r="AF44" s="63">
        <v>10</v>
      </c>
      <c r="AG44" s="63">
        <v>43</v>
      </c>
      <c r="AH44" s="63">
        <v>29</v>
      </c>
      <c r="AI44" s="63">
        <v>27</v>
      </c>
      <c r="AJ44" s="63">
        <v>94</v>
      </c>
      <c r="AK44" s="63">
        <v>4</v>
      </c>
      <c r="AL44" s="63">
        <v>51</v>
      </c>
      <c r="AM44" s="63">
        <v>37</v>
      </c>
      <c r="AN44" s="63">
        <v>50</v>
      </c>
      <c r="AO44" s="63">
        <v>45</v>
      </c>
      <c r="AP44" s="63">
        <v>2</v>
      </c>
      <c r="AQ44" s="63">
        <v>50</v>
      </c>
      <c r="AR44" s="63">
        <v>25</v>
      </c>
      <c r="AS44" s="63">
        <v>21</v>
      </c>
      <c r="AT44" s="63">
        <v>640</v>
      </c>
      <c r="AU44" s="63">
        <v>317</v>
      </c>
      <c r="AV44" s="63">
        <v>22</v>
      </c>
      <c r="AW44" s="63">
        <v>176</v>
      </c>
      <c r="AX44" s="63">
        <v>97</v>
      </c>
      <c r="AY44" s="63">
        <v>79</v>
      </c>
      <c r="AZ44" s="63">
        <v>9</v>
      </c>
      <c r="BA44">
        <v>4</v>
      </c>
      <c r="BB44" s="63">
        <v>26</v>
      </c>
      <c r="BC44" s="63">
        <v>15</v>
      </c>
      <c r="BD44" s="63">
        <v>5</v>
      </c>
      <c r="BE44" s="63">
        <v>750</v>
      </c>
      <c r="BF44" s="176">
        <v>1390</v>
      </c>
      <c r="BG44" s="63">
        <v>161</v>
      </c>
      <c r="BH44" s="63">
        <v>9</v>
      </c>
      <c r="BI44" s="63">
        <v>62</v>
      </c>
      <c r="BJ44" s="63">
        <v>40</v>
      </c>
      <c r="BK44" s="63">
        <v>44</v>
      </c>
      <c r="BL44" s="63">
        <v>111</v>
      </c>
      <c r="BM44" s="63">
        <v>6</v>
      </c>
      <c r="BN44" s="63">
        <v>61</v>
      </c>
      <c r="BO44" s="63">
        <v>33</v>
      </c>
      <c r="BP44" s="63">
        <v>37</v>
      </c>
      <c r="BQ44" s="63">
        <v>50</v>
      </c>
      <c r="BR44" s="63">
        <v>2</v>
      </c>
      <c r="BS44" s="63">
        <v>39</v>
      </c>
      <c r="BT44" s="63">
        <v>31</v>
      </c>
      <c r="BU44" s="63">
        <v>21</v>
      </c>
      <c r="BV44" s="63">
        <v>707</v>
      </c>
      <c r="BW44" s="63">
        <v>285</v>
      </c>
      <c r="BX44" s="63">
        <v>25</v>
      </c>
      <c r="BY44" s="63">
        <v>227</v>
      </c>
      <c r="BZ44" s="63">
        <v>133</v>
      </c>
      <c r="CA44" s="63">
        <v>103</v>
      </c>
      <c r="CB44" s="63">
        <v>16</v>
      </c>
      <c r="CC44" s="63">
        <v>3</v>
      </c>
      <c r="CD44" s="63">
        <v>24</v>
      </c>
      <c r="CE44" s="63">
        <v>6</v>
      </c>
      <c r="CF44" s="63">
        <v>3</v>
      </c>
      <c r="CG44" s="63">
        <v>825</v>
      </c>
      <c r="CH44" s="176">
        <v>1532</v>
      </c>
      <c r="CI44" s="139">
        <f t="shared" si="51"/>
        <v>1532</v>
      </c>
    </row>
    <row r="45" spans="1:87" ht="15" hidden="1" customHeight="1" x14ac:dyDescent="0.3">
      <c r="A45" s="420"/>
      <c r="B45" s="149" t="s">
        <v>7</v>
      </c>
      <c r="C45" s="63">
        <v>48725</v>
      </c>
      <c r="D45" s="63">
        <v>8454</v>
      </c>
      <c r="E45" s="63">
        <v>10708</v>
      </c>
      <c r="F45" s="63">
        <v>21480</v>
      </c>
      <c r="G45" s="63">
        <v>10826</v>
      </c>
      <c r="H45" s="63">
        <v>11732</v>
      </c>
      <c r="I45" s="63">
        <v>1117</v>
      </c>
      <c r="J45" s="63">
        <v>2732</v>
      </c>
      <c r="K45" s="63">
        <v>3647</v>
      </c>
      <c r="L45" s="63">
        <v>2658</v>
      </c>
      <c r="M45" s="63">
        <v>1390</v>
      </c>
      <c r="N45" s="63">
        <v>191</v>
      </c>
      <c r="O45" s="63">
        <v>937</v>
      </c>
      <c r="P45" s="63">
        <v>746</v>
      </c>
      <c r="Q45" s="63">
        <v>539</v>
      </c>
      <c r="R45" s="63">
        <v>125882</v>
      </c>
      <c r="S45" s="63">
        <v>28625</v>
      </c>
      <c r="T45" s="63">
        <v>7794</v>
      </c>
      <c r="U45" s="63">
        <v>10361</v>
      </c>
      <c r="V45" s="63">
        <v>24754</v>
      </c>
      <c r="W45" s="63">
        <v>15393</v>
      </c>
      <c r="X45" s="63">
        <v>761</v>
      </c>
      <c r="Y45" s="63">
        <v>59</v>
      </c>
      <c r="Z45" s="63">
        <v>382</v>
      </c>
      <c r="AA45" s="63">
        <v>436</v>
      </c>
      <c r="AB45" s="63">
        <v>227</v>
      </c>
      <c r="AC45" s="63">
        <v>88792</v>
      </c>
      <c r="AD45" s="176">
        <v>214674</v>
      </c>
      <c r="AE45" s="63">
        <v>48001</v>
      </c>
      <c r="AF45" s="63">
        <v>8558</v>
      </c>
      <c r="AG45" s="63">
        <v>10255</v>
      </c>
      <c r="AH45" s="63">
        <v>21585</v>
      </c>
      <c r="AI45" s="63">
        <v>11194</v>
      </c>
      <c r="AJ45" s="63">
        <v>11965</v>
      </c>
      <c r="AK45" s="63">
        <v>1314</v>
      </c>
      <c r="AL45" s="63">
        <v>2650</v>
      </c>
      <c r="AM45" s="63">
        <v>3673</v>
      </c>
      <c r="AN45" s="63">
        <v>2852</v>
      </c>
      <c r="AO45" s="63">
        <v>1302</v>
      </c>
      <c r="AP45" s="63">
        <v>160</v>
      </c>
      <c r="AQ45" s="63">
        <v>760</v>
      </c>
      <c r="AR45" s="63">
        <v>735</v>
      </c>
      <c r="AS45" s="63">
        <v>513</v>
      </c>
      <c r="AT45" s="63">
        <v>125517</v>
      </c>
      <c r="AU45" s="63">
        <v>22595</v>
      </c>
      <c r="AV45" s="63">
        <v>6832</v>
      </c>
      <c r="AW45" s="63">
        <v>8002</v>
      </c>
      <c r="AX45" s="63">
        <v>19407</v>
      </c>
      <c r="AY45" s="63">
        <v>13349</v>
      </c>
      <c r="AZ45" s="63">
        <v>676</v>
      </c>
      <c r="BA45" s="63">
        <v>71</v>
      </c>
      <c r="BB45" s="63">
        <v>400</v>
      </c>
      <c r="BC45" s="63">
        <v>454</v>
      </c>
      <c r="BD45" s="63">
        <v>214</v>
      </c>
      <c r="BE45" s="63">
        <v>72000</v>
      </c>
      <c r="BF45" s="176">
        <v>197517</v>
      </c>
      <c r="BG45" s="63">
        <v>40527</v>
      </c>
      <c r="BH45" s="63">
        <v>7535</v>
      </c>
      <c r="BI45" s="63">
        <v>9006</v>
      </c>
      <c r="BJ45" s="63">
        <v>18729</v>
      </c>
      <c r="BK45" s="63">
        <v>11070</v>
      </c>
      <c r="BL45" s="63">
        <v>9327</v>
      </c>
      <c r="BM45" s="63">
        <v>1032</v>
      </c>
      <c r="BN45" s="63">
        <v>2142</v>
      </c>
      <c r="BO45" s="63">
        <v>3045</v>
      </c>
      <c r="BP45" s="63">
        <v>2218</v>
      </c>
      <c r="BQ45" s="63">
        <v>1202</v>
      </c>
      <c r="BR45" s="63">
        <v>162</v>
      </c>
      <c r="BS45" s="63">
        <v>726</v>
      </c>
      <c r="BT45" s="63">
        <v>695</v>
      </c>
      <c r="BU45" s="63">
        <v>597</v>
      </c>
      <c r="BV45" s="63">
        <v>108013</v>
      </c>
      <c r="BW45" s="63">
        <v>20001</v>
      </c>
      <c r="BX45" s="63">
        <v>5278</v>
      </c>
      <c r="BY45" s="63">
        <v>7357</v>
      </c>
      <c r="BZ45" s="63">
        <v>17097</v>
      </c>
      <c r="CA45" s="63">
        <v>14660</v>
      </c>
      <c r="CB45" s="63">
        <v>576</v>
      </c>
      <c r="CC45" s="63">
        <v>75</v>
      </c>
      <c r="CD45" s="63">
        <v>446</v>
      </c>
      <c r="CE45" s="63">
        <v>462</v>
      </c>
      <c r="CF45" s="63">
        <v>207</v>
      </c>
      <c r="CG45" s="63">
        <v>66159</v>
      </c>
      <c r="CH45" s="176">
        <v>174172</v>
      </c>
      <c r="CI45" s="139">
        <f t="shared" si="51"/>
        <v>174172</v>
      </c>
    </row>
    <row r="46" spans="1:87" ht="15" hidden="1" customHeight="1" x14ac:dyDescent="0.3">
      <c r="A46" s="440" t="s">
        <v>68</v>
      </c>
      <c r="B46" s="440"/>
      <c r="C46" s="63">
        <v>77278</v>
      </c>
      <c r="D46" s="63">
        <v>11726</v>
      </c>
      <c r="E46" s="63">
        <v>16319</v>
      </c>
      <c r="F46" s="63">
        <v>28072</v>
      </c>
      <c r="G46" s="63">
        <v>16787</v>
      </c>
      <c r="H46" s="63">
        <v>24149</v>
      </c>
      <c r="I46" s="63">
        <v>2187</v>
      </c>
      <c r="J46" s="63">
        <v>4959</v>
      </c>
      <c r="K46" s="63">
        <v>5679</v>
      </c>
      <c r="L46" s="63">
        <v>5501</v>
      </c>
      <c r="M46" s="63">
        <v>2771</v>
      </c>
      <c r="N46" s="63">
        <v>322</v>
      </c>
      <c r="O46" s="63">
        <v>1953</v>
      </c>
      <c r="P46" s="63">
        <v>1156</v>
      </c>
      <c r="Q46" s="63">
        <v>1201</v>
      </c>
      <c r="R46" s="63">
        <v>200060</v>
      </c>
      <c r="S46" s="63">
        <v>86133</v>
      </c>
      <c r="T46" s="63">
        <v>15774</v>
      </c>
      <c r="U46" s="63">
        <v>23333</v>
      </c>
      <c r="V46" s="63">
        <v>45677</v>
      </c>
      <c r="W46" s="63">
        <v>28783</v>
      </c>
      <c r="X46" s="63">
        <v>1281</v>
      </c>
      <c r="Y46" s="63">
        <v>92</v>
      </c>
      <c r="Z46" s="63">
        <v>602</v>
      </c>
      <c r="AA46" s="63">
        <v>558</v>
      </c>
      <c r="AB46" s="63">
        <v>335</v>
      </c>
      <c r="AC46" s="63">
        <v>202568</v>
      </c>
      <c r="AD46" s="176">
        <v>402628</v>
      </c>
      <c r="AE46" s="63">
        <v>71796</v>
      </c>
      <c r="AF46" s="63">
        <v>11726</v>
      </c>
      <c r="AG46" s="63">
        <v>15390</v>
      </c>
      <c r="AH46" s="63">
        <v>28078</v>
      </c>
      <c r="AI46" s="63">
        <v>16850</v>
      </c>
      <c r="AJ46" s="63">
        <v>21749</v>
      </c>
      <c r="AK46" s="63">
        <v>2243</v>
      </c>
      <c r="AL46" s="63">
        <v>4710</v>
      </c>
      <c r="AM46" s="63">
        <v>5571</v>
      </c>
      <c r="AN46" s="63">
        <v>5687</v>
      </c>
      <c r="AO46" s="63">
        <v>2404</v>
      </c>
      <c r="AP46" s="63">
        <v>275</v>
      </c>
      <c r="AQ46" s="63">
        <v>1582</v>
      </c>
      <c r="AR46" s="63">
        <v>1292</v>
      </c>
      <c r="AS46" s="63">
        <v>1115</v>
      </c>
      <c r="AT46" s="63">
        <v>190468</v>
      </c>
      <c r="AU46" s="63">
        <v>67318</v>
      </c>
      <c r="AV46" s="63">
        <v>13252</v>
      </c>
      <c r="AW46" s="63">
        <v>18211</v>
      </c>
      <c r="AX46" s="63">
        <v>35247</v>
      </c>
      <c r="AY46" s="63">
        <v>24589</v>
      </c>
      <c r="AZ46" s="63">
        <v>1139</v>
      </c>
      <c r="BA46" s="63">
        <v>97</v>
      </c>
      <c r="BB46" s="63">
        <v>613</v>
      </c>
      <c r="BC46" s="63">
        <v>566</v>
      </c>
      <c r="BD46" s="63">
        <v>334</v>
      </c>
      <c r="BE46" s="63">
        <v>161366</v>
      </c>
      <c r="BF46" s="176">
        <v>351834</v>
      </c>
      <c r="BG46" s="63">
        <v>66441</v>
      </c>
      <c r="BH46" s="63">
        <v>10891</v>
      </c>
      <c r="BI46" s="63">
        <v>14725</v>
      </c>
      <c r="BJ46" s="63">
        <v>25796</v>
      </c>
      <c r="BK46" s="63">
        <v>18192</v>
      </c>
      <c r="BL46" s="63">
        <v>19822</v>
      </c>
      <c r="BM46" s="63">
        <v>1884</v>
      </c>
      <c r="BN46" s="63">
        <v>4109</v>
      </c>
      <c r="BO46" s="63">
        <v>5113</v>
      </c>
      <c r="BP46" s="63">
        <v>5147</v>
      </c>
      <c r="BQ46" s="63">
        <v>2589</v>
      </c>
      <c r="BR46" s="63">
        <v>286</v>
      </c>
      <c r="BS46" s="63">
        <v>1601</v>
      </c>
      <c r="BT46" s="63">
        <v>1430</v>
      </c>
      <c r="BU46" s="63">
        <v>1282</v>
      </c>
      <c r="BV46" s="63">
        <v>179308</v>
      </c>
      <c r="BW46" s="63">
        <v>62952</v>
      </c>
      <c r="BX46" s="63">
        <v>11531</v>
      </c>
      <c r="BY46" s="63">
        <v>17413</v>
      </c>
      <c r="BZ46" s="63">
        <v>32408</v>
      </c>
      <c r="CA46" s="63">
        <v>26935</v>
      </c>
      <c r="CB46" s="63">
        <v>986</v>
      </c>
      <c r="CC46" s="63">
        <v>118</v>
      </c>
      <c r="CD46" s="63">
        <v>619</v>
      </c>
      <c r="CE46" s="63">
        <v>606</v>
      </c>
      <c r="CF46" s="63">
        <v>331</v>
      </c>
      <c r="CG46" s="63">
        <v>153899</v>
      </c>
      <c r="CH46" s="176">
        <v>333207</v>
      </c>
      <c r="CI46" s="139">
        <f>BV46+CG46</f>
        <v>333207</v>
      </c>
    </row>
    <row r="47" spans="1:87" ht="15" hidden="1" customHeight="1" x14ac:dyDescent="0.3">
      <c r="A47" s="191" t="s">
        <v>281</v>
      </c>
      <c r="B47" s="192"/>
      <c r="C47" s="63">
        <v>2345262</v>
      </c>
      <c r="D47" s="63">
        <v>361350</v>
      </c>
      <c r="E47" s="63">
        <v>428343</v>
      </c>
      <c r="F47" s="63">
        <v>674942</v>
      </c>
      <c r="G47" s="63">
        <v>854393</v>
      </c>
      <c r="H47" s="63">
        <v>979985</v>
      </c>
      <c r="I47" s="63">
        <v>109129</v>
      </c>
      <c r="J47" s="63">
        <v>163472</v>
      </c>
      <c r="K47" s="63">
        <v>189646</v>
      </c>
      <c r="L47" s="63">
        <v>450994</v>
      </c>
      <c r="M47" s="63">
        <v>77257</v>
      </c>
      <c r="N47" s="63">
        <v>7508</v>
      </c>
      <c r="O47" s="63">
        <v>49803</v>
      </c>
      <c r="P47" s="63">
        <v>25346</v>
      </c>
      <c r="Q47" s="63">
        <v>108959</v>
      </c>
      <c r="R47" s="63">
        <v>6826389</v>
      </c>
      <c r="S47" s="63">
        <v>1287775</v>
      </c>
      <c r="T47" s="63">
        <v>161989</v>
      </c>
      <c r="U47" s="63">
        <v>381034</v>
      </c>
      <c r="V47" s="63">
        <v>740273</v>
      </c>
      <c r="W47" s="63">
        <v>563557</v>
      </c>
      <c r="X47" s="63">
        <v>24063</v>
      </c>
      <c r="Y47" s="63">
        <v>1220</v>
      </c>
      <c r="Z47" s="63">
        <v>9581</v>
      </c>
      <c r="AA47" s="63">
        <v>6490</v>
      </c>
      <c r="AB47" s="63">
        <v>11922</v>
      </c>
      <c r="AC47" s="63">
        <v>3187904</v>
      </c>
      <c r="AD47" s="176">
        <v>10014293</v>
      </c>
      <c r="AE47" s="63">
        <v>2223791</v>
      </c>
      <c r="AF47" s="63">
        <v>356322</v>
      </c>
      <c r="AG47" s="63">
        <v>408453</v>
      </c>
      <c r="AH47" s="63">
        <v>666255</v>
      </c>
      <c r="AI47" s="63">
        <v>889972</v>
      </c>
      <c r="AJ47" s="63">
        <v>917305</v>
      </c>
      <c r="AK47" s="63">
        <v>105704</v>
      </c>
      <c r="AL47" s="63">
        <v>154214</v>
      </c>
      <c r="AM47" s="63">
        <v>188357</v>
      </c>
      <c r="AN47" s="63">
        <v>447256</v>
      </c>
      <c r="AO47" s="63">
        <v>78390</v>
      </c>
      <c r="AP47" s="63">
        <v>7770</v>
      </c>
      <c r="AQ47" s="63">
        <v>49197</v>
      </c>
      <c r="AR47" s="63">
        <v>32125</v>
      </c>
      <c r="AS47" s="63">
        <v>108162</v>
      </c>
      <c r="AT47" s="63">
        <v>6633273</v>
      </c>
      <c r="AU47" s="63">
        <v>1095665</v>
      </c>
      <c r="AV47" s="63">
        <v>137286</v>
      </c>
      <c r="AW47" s="63">
        <v>320373</v>
      </c>
      <c r="AX47" s="63">
        <v>626777</v>
      </c>
      <c r="AY47" s="63">
        <v>518971</v>
      </c>
      <c r="AZ47" s="63">
        <v>23173</v>
      </c>
      <c r="BA47" s="63">
        <v>1284</v>
      </c>
      <c r="BB47" s="63">
        <v>9307</v>
      </c>
      <c r="BC47" s="63">
        <v>6955</v>
      </c>
      <c r="BD47" s="63">
        <v>10572</v>
      </c>
      <c r="BE47" s="63">
        <v>2750363</v>
      </c>
      <c r="BF47" s="176">
        <v>9383636</v>
      </c>
      <c r="BG47" s="63">
        <v>2084760</v>
      </c>
      <c r="BH47" s="63">
        <v>349835</v>
      </c>
      <c r="BI47" s="63">
        <v>382734</v>
      </c>
      <c r="BJ47" s="63">
        <v>647833</v>
      </c>
      <c r="BK47" s="63">
        <v>975940</v>
      </c>
      <c r="BL47" s="63">
        <v>875660</v>
      </c>
      <c r="BM47" s="63">
        <v>107532</v>
      </c>
      <c r="BN47" s="63">
        <v>144731</v>
      </c>
      <c r="BO47" s="63">
        <v>188187</v>
      </c>
      <c r="BP47" s="63">
        <v>481847</v>
      </c>
      <c r="BQ47" s="63">
        <v>73904</v>
      </c>
      <c r="BR47" s="63">
        <v>7543</v>
      </c>
      <c r="BS47" s="63">
        <v>45251</v>
      </c>
      <c r="BT47" s="63">
        <v>32258</v>
      </c>
      <c r="BU47" s="63">
        <v>103409</v>
      </c>
      <c r="BV47" s="63">
        <v>6501424</v>
      </c>
      <c r="BW47" s="63">
        <v>968190</v>
      </c>
      <c r="BX47" s="63">
        <v>120143</v>
      </c>
      <c r="BY47" s="63">
        <v>293768</v>
      </c>
      <c r="BZ47" s="63">
        <v>574877</v>
      </c>
      <c r="CA47" s="63">
        <v>544736</v>
      </c>
      <c r="CB47" s="63">
        <v>20602</v>
      </c>
      <c r="CC47" s="63">
        <v>1264</v>
      </c>
      <c r="CD47" s="63">
        <v>8783</v>
      </c>
      <c r="CE47" s="63">
        <v>7291</v>
      </c>
      <c r="CF47" s="63">
        <v>10867</v>
      </c>
      <c r="CG47" s="63">
        <v>9051945</v>
      </c>
      <c r="CH47" s="176">
        <v>15553369</v>
      </c>
      <c r="CI47" s="139">
        <f>BV47+CG47</f>
        <v>15553369</v>
      </c>
    </row>
    <row r="48" spans="1:87" ht="15" hidden="1" customHeight="1" x14ac:dyDescent="0.3">
      <c r="A48" s="160" t="s">
        <v>144</v>
      </c>
      <c r="B48" s="188" t="s">
        <v>297</v>
      </c>
      <c r="C48" s="161">
        <f>C47/$AD$47</f>
        <v>0.23419147013174071</v>
      </c>
      <c r="D48" s="161">
        <f t="shared" ref="D48:AD48" si="52">D47/$AD$47</f>
        <v>3.6083425959276404E-2</v>
      </c>
      <c r="E48" s="161">
        <f t="shared" si="52"/>
        <v>4.2773164316242791E-2</v>
      </c>
      <c r="F48" s="161">
        <f t="shared" si="52"/>
        <v>6.7397868226943228E-2</v>
      </c>
      <c r="G48" s="161">
        <f t="shared" si="52"/>
        <v>8.5317355903207548E-2</v>
      </c>
      <c r="H48" s="161">
        <f t="shared" si="52"/>
        <v>9.7858630659198809E-2</v>
      </c>
      <c r="I48" s="161">
        <f t="shared" si="52"/>
        <v>1.0897324454157673E-2</v>
      </c>
      <c r="J48" s="161">
        <f t="shared" si="52"/>
        <v>1.6323868295045892E-2</v>
      </c>
      <c r="K48" s="161">
        <f t="shared" si="52"/>
        <v>1.893753258467672E-2</v>
      </c>
      <c r="L48" s="161">
        <f t="shared" si="52"/>
        <v>4.5035031429577703E-2</v>
      </c>
      <c r="M48" s="161">
        <f t="shared" si="52"/>
        <v>7.7146734172846747E-3</v>
      </c>
      <c r="N48" s="161">
        <f t="shared" si="52"/>
        <v>7.4972841317904324E-4</v>
      </c>
      <c r="O48" s="161">
        <f t="shared" si="52"/>
        <v>4.9731918169360536E-3</v>
      </c>
      <c r="P48" s="161">
        <f t="shared" si="52"/>
        <v>2.5309824667602595E-3</v>
      </c>
      <c r="Q48" s="161">
        <f t="shared" si="52"/>
        <v>1.0880348717577966E-2</v>
      </c>
      <c r="R48" s="161">
        <f t="shared" si="52"/>
        <v>0.68166459679180547</v>
      </c>
      <c r="S48" s="161">
        <f t="shared" si="52"/>
        <v>0.12859370102312764</v>
      </c>
      <c r="T48" s="161">
        <f t="shared" si="52"/>
        <v>1.617577995770645E-2</v>
      </c>
      <c r="U48" s="161">
        <f t="shared" si="52"/>
        <v>3.804901654065844E-2</v>
      </c>
      <c r="V48" s="161">
        <f t="shared" si="52"/>
        <v>7.3921643794524483E-2</v>
      </c>
      <c r="W48" s="161">
        <f t="shared" si="52"/>
        <v>5.6275265762645452E-2</v>
      </c>
      <c r="X48" s="161">
        <f t="shared" si="52"/>
        <v>2.4028655842204738E-3</v>
      </c>
      <c r="Y48" s="161">
        <f t="shared" si="52"/>
        <v>1.2182587427789461E-4</v>
      </c>
      <c r="Z48" s="161">
        <f t="shared" si="52"/>
        <v>9.5673254217746575E-4</v>
      </c>
      <c r="AA48" s="161">
        <f t="shared" si="52"/>
        <v>6.4807370824879998E-4</v>
      </c>
      <c r="AB48" s="161">
        <f t="shared" si="52"/>
        <v>1.1904984206074257E-3</v>
      </c>
      <c r="AC48" s="161">
        <f t="shared" si="52"/>
        <v>0.31833540320819453</v>
      </c>
      <c r="AD48" s="173">
        <f t="shared" si="52"/>
        <v>1</v>
      </c>
      <c r="AE48" s="161">
        <f>AE47/$BF$47</f>
        <v>0.23698606808704004</v>
      </c>
      <c r="AF48" s="161">
        <f t="shared" ref="AF48:BF48" si="53">AF47/$BF$47</f>
        <v>3.7972700560848692E-2</v>
      </c>
      <c r="AG48" s="161">
        <f t="shared" si="53"/>
        <v>4.3528222961760239E-2</v>
      </c>
      <c r="AH48" s="161">
        <f t="shared" si="53"/>
        <v>7.1001795039790552E-2</v>
      </c>
      <c r="AI48" s="161">
        <f t="shared" si="53"/>
        <v>9.484297984278163E-2</v>
      </c>
      <c r="AJ48" s="161">
        <f t="shared" si="53"/>
        <v>9.7755816615222493E-2</v>
      </c>
      <c r="AK48" s="161">
        <f t="shared" si="53"/>
        <v>1.1264716576815213E-2</v>
      </c>
      <c r="AL48" s="161">
        <f t="shared" si="53"/>
        <v>1.6434354444268724E-2</v>
      </c>
      <c r="AM48" s="161">
        <f t="shared" si="53"/>
        <v>2.0072922692227192E-2</v>
      </c>
      <c r="AN48" s="161">
        <f t="shared" si="53"/>
        <v>4.7663400413230007E-2</v>
      </c>
      <c r="AO48" s="161">
        <f t="shared" si="53"/>
        <v>8.3539046058478828E-3</v>
      </c>
      <c r="AP48" s="161">
        <f t="shared" si="53"/>
        <v>8.2803723418086546E-4</v>
      </c>
      <c r="AQ48" s="161">
        <f t="shared" si="53"/>
        <v>5.242850425996916E-3</v>
      </c>
      <c r="AR48" s="161">
        <f t="shared" si="53"/>
        <v>3.4235130177683788E-3</v>
      </c>
      <c r="AS48" s="161">
        <f t="shared" si="53"/>
        <v>1.1526661946392635E-2</v>
      </c>
      <c r="AT48" s="161">
        <f t="shared" si="53"/>
        <v>0.70689794446417142</v>
      </c>
      <c r="AU48" s="161">
        <f t="shared" si="53"/>
        <v>0.11676337402686976</v>
      </c>
      <c r="AV48" s="161">
        <f t="shared" si="53"/>
        <v>1.4630362899839678E-2</v>
      </c>
      <c r="AW48" s="161">
        <f t="shared" si="53"/>
        <v>3.4141669604404942E-2</v>
      </c>
      <c r="AX48" s="161">
        <f t="shared" si="53"/>
        <v>6.6794683851760656E-2</v>
      </c>
      <c r="AY48" s="161">
        <f t="shared" si="53"/>
        <v>5.5305960290872321E-2</v>
      </c>
      <c r="AZ48" s="161">
        <f t="shared" si="53"/>
        <v>2.4695118182333584E-3</v>
      </c>
      <c r="BA48" s="161">
        <f t="shared" si="53"/>
        <v>1.3683395221212758E-4</v>
      </c>
      <c r="BB48" s="161">
        <f t="shared" si="53"/>
        <v>9.918330165407099E-4</v>
      </c>
      <c r="BC48" s="161">
        <f t="shared" si="53"/>
        <v>7.4118390781569108E-4</v>
      </c>
      <c r="BD48" s="161">
        <f t="shared" si="53"/>
        <v>1.1266421672792935E-3</v>
      </c>
      <c r="BE48" s="161">
        <f t="shared" si="53"/>
        <v>0.29310205553582852</v>
      </c>
      <c r="BF48" s="173">
        <f t="shared" si="53"/>
        <v>1</v>
      </c>
      <c r="BG48" s="161">
        <f>BG47/$CH$47</f>
        <v>0.1340391268284061</v>
      </c>
      <c r="BH48" s="161">
        <f t="shared" ref="BH48:CH48" si="54">BH47/$CH$47</f>
        <v>2.2492554507001022E-2</v>
      </c>
      <c r="BI48" s="161">
        <f t="shared" si="54"/>
        <v>2.4607787547508198E-2</v>
      </c>
      <c r="BJ48" s="161">
        <f t="shared" si="54"/>
        <v>4.1652261963308401E-2</v>
      </c>
      <c r="BK48" s="161">
        <f t="shared" si="54"/>
        <v>6.2747820102512841E-2</v>
      </c>
      <c r="BL48" s="161">
        <f t="shared" si="54"/>
        <v>5.6300342388841927E-2</v>
      </c>
      <c r="BM48" s="161">
        <f t="shared" si="54"/>
        <v>6.9137432539535327E-3</v>
      </c>
      <c r="BN48" s="161">
        <f t="shared" si="54"/>
        <v>9.3054437273365018E-3</v>
      </c>
      <c r="BO48" s="161">
        <f t="shared" si="54"/>
        <v>1.2099436462929672E-2</v>
      </c>
      <c r="BP48" s="161">
        <f t="shared" si="54"/>
        <v>3.098023328579165E-2</v>
      </c>
      <c r="BQ48" s="161">
        <f t="shared" si="54"/>
        <v>4.7516393393611375E-3</v>
      </c>
      <c r="BR48" s="161">
        <f t="shared" si="54"/>
        <v>4.84975313065613E-4</v>
      </c>
      <c r="BS48" s="161">
        <f t="shared" si="54"/>
        <v>2.9094018151308567E-3</v>
      </c>
      <c r="BT48" s="161">
        <f t="shared" si="54"/>
        <v>2.0740201045831293E-3</v>
      </c>
      <c r="BU48" s="161">
        <f t="shared" si="54"/>
        <v>6.6486559921519256E-3</v>
      </c>
      <c r="BV48" s="161">
        <f t="shared" si="54"/>
        <v>0.4180074426318825</v>
      </c>
      <c r="BW48" s="161">
        <f t="shared" si="54"/>
        <v>6.2249535775818085E-2</v>
      </c>
      <c r="BX48" s="161">
        <f t="shared" si="54"/>
        <v>7.724564369301596E-3</v>
      </c>
      <c r="BY48" s="161">
        <f t="shared" si="54"/>
        <v>1.888774065605979E-2</v>
      </c>
      <c r="BZ48" s="161">
        <f t="shared" si="54"/>
        <v>3.6961574048683603E-2</v>
      </c>
      <c r="CA48" s="161">
        <f t="shared" si="54"/>
        <v>3.5023665933727931E-2</v>
      </c>
      <c r="CB48" s="161">
        <f t="shared" si="54"/>
        <v>1.324600477234225E-3</v>
      </c>
      <c r="CC48" s="161">
        <f t="shared" si="54"/>
        <v>8.1268566315117964E-5</v>
      </c>
      <c r="CD48" s="161">
        <f t="shared" si="54"/>
        <v>5.6470080533677297E-4</v>
      </c>
      <c r="CE48" s="161">
        <f t="shared" si="54"/>
        <v>4.6877303560405466E-4</v>
      </c>
      <c r="CF48" s="161">
        <f t="shared" si="54"/>
        <v>6.9869106815378718E-4</v>
      </c>
      <c r="CG48" s="161">
        <f t="shared" si="54"/>
        <v>0.5819925573681175</v>
      </c>
      <c r="CH48" s="173">
        <f t="shared" si="54"/>
        <v>1</v>
      </c>
    </row>
    <row r="49" spans="1:86" ht="15" hidden="1" customHeight="1" x14ac:dyDescent="0.3">
      <c r="A49" s="162" t="s">
        <v>145</v>
      </c>
      <c r="B49" s="189" t="s">
        <v>297</v>
      </c>
      <c r="C49" s="163">
        <f>C46/C47</f>
        <v>3.2950689517844918E-2</v>
      </c>
      <c r="D49" s="163">
        <f t="shared" ref="D49:BO49" si="55">D46/D47</f>
        <v>3.2450532724505328E-2</v>
      </c>
      <c r="E49" s="163">
        <f t="shared" si="55"/>
        <v>3.8097972886215019E-2</v>
      </c>
      <c r="F49" s="163">
        <f t="shared" si="55"/>
        <v>4.1591721955368019E-2</v>
      </c>
      <c r="G49" s="163">
        <f t="shared" si="55"/>
        <v>1.9647866965202196E-2</v>
      </c>
      <c r="H49" s="163">
        <f t="shared" si="55"/>
        <v>2.4642213911437422E-2</v>
      </c>
      <c r="I49" s="163">
        <f t="shared" si="55"/>
        <v>2.0040502524535184E-2</v>
      </c>
      <c r="J49" s="163">
        <f t="shared" si="55"/>
        <v>3.0335470294607026E-2</v>
      </c>
      <c r="K49" s="163">
        <f t="shared" si="55"/>
        <v>2.9945266443795283E-2</v>
      </c>
      <c r="L49" s="163">
        <f t="shared" si="55"/>
        <v>1.2197501518867213E-2</v>
      </c>
      <c r="M49" s="163">
        <f t="shared" si="55"/>
        <v>3.586730005048086E-2</v>
      </c>
      <c r="N49" s="163">
        <f t="shared" si="55"/>
        <v>4.2887586574320721E-2</v>
      </c>
      <c r="O49" s="163">
        <f t="shared" si="55"/>
        <v>3.921450515029215E-2</v>
      </c>
      <c r="P49" s="163">
        <f t="shared" si="55"/>
        <v>4.5608774560088376E-2</v>
      </c>
      <c r="Q49" s="163">
        <f t="shared" si="55"/>
        <v>1.1022494699841224E-2</v>
      </c>
      <c r="R49" s="163">
        <f t="shared" si="55"/>
        <v>2.9306856084527266E-2</v>
      </c>
      <c r="S49" s="163">
        <f t="shared" si="55"/>
        <v>6.6885131331171979E-2</v>
      </c>
      <c r="T49" s="163">
        <f t="shared" si="55"/>
        <v>9.737698238769299E-2</v>
      </c>
      <c r="U49" s="163">
        <f t="shared" si="55"/>
        <v>6.1236005185888925E-2</v>
      </c>
      <c r="V49" s="163">
        <f t="shared" si="55"/>
        <v>6.1702912303974344E-2</v>
      </c>
      <c r="W49" s="163">
        <f t="shared" si="55"/>
        <v>5.1073804424397178E-2</v>
      </c>
      <c r="X49" s="163">
        <f t="shared" si="55"/>
        <v>5.3235257449195862E-2</v>
      </c>
      <c r="Y49" s="163">
        <f t="shared" si="55"/>
        <v>7.5409836065573776E-2</v>
      </c>
      <c r="Z49" s="163">
        <f t="shared" si="55"/>
        <v>6.2832689698361338E-2</v>
      </c>
      <c r="AA49" s="163">
        <f t="shared" si="55"/>
        <v>8.5978428351309713E-2</v>
      </c>
      <c r="AB49" s="163">
        <f t="shared" si="55"/>
        <v>2.8099312195940279E-2</v>
      </c>
      <c r="AC49" s="163">
        <f t="shared" si="55"/>
        <v>6.3542691373391413E-2</v>
      </c>
      <c r="AD49" s="163">
        <f t="shared" si="55"/>
        <v>4.0205334515377174E-2</v>
      </c>
      <c r="AE49" s="163">
        <f t="shared" si="55"/>
        <v>3.2285408116140411E-2</v>
      </c>
      <c r="AF49" s="163">
        <f t="shared" si="55"/>
        <v>3.2908436751028565E-2</v>
      </c>
      <c r="AG49" s="163">
        <f t="shared" si="55"/>
        <v>3.7678753736660034E-2</v>
      </c>
      <c r="AH49" s="163">
        <f t="shared" si="55"/>
        <v>4.2143023316898183E-2</v>
      </c>
      <c r="AI49" s="163">
        <f t="shared" si="55"/>
        <v>1.8933179920267156E-2</v>
      </c>
      <c r="AJ49" s="163">
        <f t="shared" si="55"/>
        <v>2.3709671265282541E-2</v>
      </c>
      <c r="AK49" s="163">
        <f t="shared" si="55"/>
        <v>2.1219632180428365E-2</v>
      </c>
      <c r="AL49" s="163">
        <f t="shared" si="55"/>
        <v>3.0541974139831663E-2</v>
      </c>
      <c r="AM49" s="163">
        <f t="shared" si="55"/>
        <v>2.9576814241042276E-2</v>
      </c>
      <c r="AN49" s="163">
        <f t="shared" si="55"/>
        <v>1.2715312930402276E-2</v>
      </c>
      <c r="AO49" s="163">
        <f t="shared" si="55"/>
        <v>3.0667176935833651E-2</v>
      </c>
      <c r="AP49" s="163">
        <f t="shared" si="55"/>
        <v>3.5392535392535396E-2</v>
      </c>
      <c r="AQ49" s="163">
        <f t="shared" si="55"/>
        <v>3.2156432302782693E-2</v>
      </c>
      <c r="AR49" s="163">
        <f t="shared" si="55"/>
        <v>4.0217898832684826E-2</v>
      </c>
      <c r="AS49" s="163">
        <f t="shared" si="55"/>
        <v>1.0308611157338067E-2</v>
      </c>
      <c r="AT49" s="163">
        <f t="shared" si="55"/>
        <v>2.8714030012031769E-2</v>
      </c>
      <c r="AU49" s="163">
        <f t="shared" si="55"/>
        <v>6.144031250427822E-2</v>
      </c>
      <c r="AV49" s="163">
        <f t="shared" si="55"/>
        <v>9.6528415133371209E-2</v>
      </c>
      <c r="AW49" s="163">
        <f t="shared" si="55"/>
        <v>5.6843117241465416E-2</v>
      </c>
      <c r="AX49" s="163">
        <f t="shared" si="55"/>
        <v>5.6235311761599419E-2</v>
      </c>
      <c r="AY49" s="163">
        <f t="shared" si="55"/>
        <v>4.738029677958884E-2</v>
      </c>
      <c r="AZ49" s="163">
        <f t="shared" si="55"/>
        <v>4.9152030380183835E-2</v>
      </c>
      <c r="BA49" s="163">
        <f t="shared" si="55"/>
        <v>7.5545171339563857E-2</v>
      </c>
      <c r="BB49" s="163">
        <f t="shared" si="55"/>
        <v>6.586440313742345E-2</v>
      </c>
      <c r="BC49" s="163">
        <f t="shared" si="55"/>
        <v>8.1380301941049601E-2</v>
      </c>
      <c r="BD49" s="163">
        <f t="shared" si="55"/>
        <v>3.1592886870979948E-2</v>
      </c>
      <c r="BE49" s="163">
        <f t="shared" si="55"/>
        <v>5.8670800908825489E-2</v>
      </c>
      <c r="BF49" s="163">
        <f t="shared" si="55"/>
        <v>3.7494421139097893E-2</v>
      </c>
      <c r="BG49" s="163">
        <f t="shared" si="55"/>
        <v>3.186985552293789E-2</v>
      </c>
      <c r="BH49" s="163">
        <f t="shared" si="55"/>
        <v>3.113181928623494E-2</v>
      </c>
      <c r="BI49" s="163">
        <f t="shared" si="55"/>
        <v>3.8473195483024761E-2</v>
      </c>
      <c r="BJ49" s="163">
        <f t="shared" si="55"/>
        <v>3.9818903945924335E-2</v>
      </c>
      <c r="BK49" s="163">
        <f t="shared" si="55"/>
        <v>1.8640490194069308E-2</v>
      </c>
      <c r="BL49" s="163">
        <f t="shared" si="55"/>
        <v>2.2636639791699976E-2</v>
      </c>
      <c r="BM49" s="163">
        <f t="shared" si="55"/>
        <v>1.7520366030576946E-2</v>
      </c>
      <c r="BN49" s="163">
        <f t="shared" si="55"/>
        <v>2.8390600493329005E-2</v>
      </c>
      <c r="BO49" s="163">
        <f t="shared" si="55"/>
        <v>2.7169783247514439E-2</v>
      </c>
      <c r="BP49" s="163">
        <f t="shared" ref="BP49:CH49" si="56">BP46/BP47</f>
        <v>1.0681813936789063E-2</v>
      </c>
      <c r="BQ49" s="163">
        <f t="shared" si="56"/>
        <v>3.5031933318900192E-2</v>
      </c>
      <c r="BR49" s="163">
        <f t="shared" si="56"/>
        <v>3.7915948561580273E-2</v>
      </c>
      <c r="BS49" s="163">
        <f t="shared" si="56"/>
        <v>3.5380433581578309E-2</v>
      </c>
      <c r="BT49" s="163">
        <f t="shared" si="56"/>
        <v>4.4330088660177319E-2</v>
      </c>
      <c r="BU49" s="163">
        <f t="shared" si="56"/>
        <v>1.239737353615256E-2</v>
      </c>
      <c r="BV49" s="163">
        <f t="shared" si="56"/>
        <v>2.7579804055234667E-2</v>
      </c>
      <c r="BW49" s="163">
        <f t="shared" si="56"/>
        <v>6.5020295603135742E-2</v>
      </c>
      <c r="BX49" s="163">
        <f t="shared" si="56"/>
        <v>9.5977293724977736E-2</v>
      </c>
      <c r="BY49" s="163">
        <f t="shared" si="56"/>
        <v>5.9274665722611038E-2</v>
      </c>
      <c r="BZ49" s="163">
        <f t="shared" si="56"/>
        <v>5.6373798221184705E-2</v>
      </c>
      <c r="CA49" s="163">
        <f t="shared" si="56"/>
        <v>4.9445970158021497E-2</v>
      </c>
      <c r="CB49" s="163">
        <f t="shared" si="56"/>
        <v>4.7859431123191923E-2</v>
      </c>
      <c r="CC49" s="163">
        <f t="shared" si="56"/>
        <v>9.3354430379746833E-2</v>
      </c>
      <c r="CD49" s="163">
        <f t="shared" si="56"/>
        <v>7.0477057952863492E-2</v>
      </c>
      <c r="CE49" s="163">
        <f t="shared" si="56"/>
        <v>8.3116170621313948E-2</v>
      </c>
      <c r="CF49" s="163">
        <f t="shared" si="56"/>
        <v>3.0459188368454956E-2</v>
      </c>
      <c r="CG49" s="163">
        <f t="shared" si="56"/>
        <v>1.7001760395141598E-2</v>
      </c>
      <c r="CH49" s="163">
        <f t="shared" si="56"/>
        <v>2.1423461373545501E-2</v>
      </c>
    </row>
    <row r="50" spans="1:86" ht="15" hidden="1" customHeight="1" x14ac:dyDescent="0.3">
      <c r="A50" s="160" t="s">
        <v>146</v>
      </c>
      <c r="B50" s="190" t="s">
        <v>297</v>
      </c>
      <c r="C50" s="161">
        <f>(C47-C46)/C47</f>
        <v>0.96704931048215503</v>
      </c>
      <c r="D50" s="161">
        <f t="shared" ref="D50:BO50" si="57">(D47-D46)/D47</f>
        <v>0.96754946727549462</v>
      </c>
      <c r="E50" s="161">
        <f t="shared" si="57"/>
        <v>0.96190202711378503</v>
      </c>
      <c r="F50" s="161">
        <f t="shared" si="57"/>
        <v>0.95840827804463202</v>
      </c>
      <c r="G50" s="161">
        <f t="shared" si="57"/>
        <v>0.98035213303479785</v>
      </c>
      <c r="H50" s="161">
        <f t="shared" si="57"/>
        <v>0.97535778608856261</v>
      </c>
      <c r="I50" s="161">
        <f t="shared" si="57"/>
        <v>0.97995949747546485</v>
      </c>
      <c r="J50" s="161">
        <f t="shared" si="57"/>
        <v>0.96966452970539296</v>
      </c>
      <c r="K50" s="161">
        <f t="shared" si="57"/>
        <v>0.97005473355620475</v>
      </c>
      <c r="L50" s="161">
        <f t="shared" si="57"/>
        <v>0.98780249848113277</v>
      </c>
      <c r="M50" s="161">
        <f t="shared" si="57"/>
        <v>0.96413269994951911</v>
      </c>
      <c r="N50" s="161">
        <f t="shared" si="57"/>
        <v>0.95711241342567932</v>
      </c>
      <c r="O50" s="161">
        <f t="shared" si="57"/>
        <v>0.96078549484970788</v>
      </c>
      <c r="P50" s="161">
        <f t="shared" si="57"/>
        <v>0.95439122543991162</v>
      </c>
      <c r="Q50" s="161">
        <f t="shared" si="57"/>
        <v>0.98897750530015882</v>
      </c>
      <c r="R50" s="161">
        <f t="shared" si="57"/>
        <v>0.97069314391547279</v>
      </c>
      <c r="S50" s="161">
        <f t="shared" si="57"/>
        <v>0.93311486866882798</v>
      </c>
      <c r="T50" s="161">
        <f t="shared" si="57"/>
        <v>0.90262301761230701</v>
      </c>
      <c r="U50" s="161">
        <f t="shared" si="57"/>
        <v>0.9387639948141111</v>
      </c>
      <c r="V50" s="161">
        <f t="shared" si="57"/>
        <v>0.9382970876960256</v>
      </c>
      <c r="W50" s="161">
        <f t="shared" si="57"/>
        <v>0.94892619557560287</v>
      </c>
      <c r="X50" s="161">
        <f t="shared" si="57"/>
        <v>0.94676474255080412</v>
      </c>
      <c r="Y50" s="161">
        <f t="shared" si="57"/>
        <v>0.92459016393442628</v>
      </c>
      <c r="Z50" s="161">
        <f t="shared" si="57"/>
        <v>0.93716731030163869</v>
      </c>
      <c r="AA50" s="161">
        <f t="shared" si="57"/>
        <v>0.91402157164869025</v>
      </c>
      <c r="AB50" s="161">
        <f t="shared" si="57"/>
        <v>0.97190068780405969</v>
      </c>
      <c r="AC50" s="161">
        <f t="shared" si="57"/>
        <v>0.93645730862660859</v>
      </c>
      <c r="AD50" s="173">
        <f t="shared" si="57"/>
        <v>0.95979466548462278</v>
      </c>
      <c r="AE50" s="161">
        <f t="shared" si="57"/>
        <v>0.96771459188385955</v>
      </c>
      <c r="AF50" s="161">
        <f t="shared" si="57"/>
        <v>0.96709156324897139</v>
      </c>
      <c r="AG50" s="161">
        <f t="shared" si="57"/>
        <v>0.96232124626333992</v>
      </c>
      <c r="AH50" s="161">
        <f t="shared" si="57"/>
        <v>0.95785697668310177</v>
      </c>
      <c r="AI50" s="161">
        <f t="shared" si="57"/>
        <v>0.98106682007973289</v>
      </c>
      <c r="AJ50" s="161">
        <f t="shared" si="57"/>
        <v>0.97629032873471744</v>
      </c>
      <c r="AK50" s="161">
        <f t="shared" si="57"/>
        <v>0.97878036781957167</v>
      </c>
      <c r="AL50" s="161">
        <f t="shared" si="57"/>
        <v>0.96945802586016838</v>
      </c>
      <c r="AM50" s="161">
        <f t="shared" si="57"/>
        <v>0.9704231857589577</v>
      </c>
      <c r="AN50" s="161">
        <f t="shared" si="57"/>
        <v>0.98728468706959771</v>
      </c>
      <c r="AO50" s="161">
        <f t="shared" si="57"/>
        <v>0.96933282306416635</v>
      </c>
      <c r="AP50" s="161">
        <f t="shared" si="57"/>
        <v>0.9646074646074646</v>
      </c>
      <c r="AQ50" s="161">
        <f t="shared" si="57"/>
        <v>0.96784356769721736</v>
      </c>
      <c r="AR50" s="161">
        <f t="shared" si="57"/>
        <v>0.95978210116731522</v>
      </c>
      <c r="AS50" s="161">
        <f t="shared" si="57"/>
        <v>0.98969138884266195</v>
      </c>
      <c r="AT50" s="161">
        <f t="shared" si="57"/>
        <v>0.97128596998796823</v>
      </c>
      <c r="AU50" s="161">
        <f t="shared" si="57"/>
        <v>0.93855968749572183</v>
      </c>
      <c r="AV50" s="161">
        <f t="shared" si="57"/>
        <v>0.90347158486662882</v>
      </c>
      <c r="AW50" s="161">
        <f t="shared" si="57"/>
        <v>0.9431568827585346</v>
      </c>
      <c r="AX50" s="161">
        <f t="shared" si="57"/>
        <v>0.94376468823840054</v>
      </c>
      <c r="AY50" s="161">
        <f t="shared" si="57"/>
        <v>0.95261970322041112</v>
      </c>
      <c r="AZ50" s="161">
        <f t="shared" si="57"/>
        <v>0.95084796961981621</v>
      </c>
      <c r="BA50" s="161">
        <f t="shared" si="57"/>
        <v>0.92445482866043616</v>
      </c>
      <c r="BB50" s="161">
        <f t="shared" si="57"/>
        <v>0.93413559686257652</v>
      </c>
      <c r="BC50" s="161">
        <f t="shared" si="57"/>
        <v>0.91861969805895038</v>
      </c>
      <c r="BD50" s="161">
        <f t="shared" si="57"/>
        <v>0.96840711312902006</v>
      </c>
      <c r="BE50" s="161">
        <f t="shared" si="57"/>
        <v>0.94132919909117452</v>
      </c>
      <c r="BF50" s="173">
        <f t="shared" si="57"/>
        <v>0.96250557886090216</v>
      </c>
      <c r="BG50" s="161">
        <f t="shared" si="57"/>
        <v>0.96813014447706214</v>
      </c>
      <c r="BH50" s="161">
        <f t="shared" si="57"/>
        <v>0.96886818071376501</v>
      </c>
      <c r="BI50" s="161">
        <f t="shared" si="57"/>
        <v>0.96152680451697525</v>
      </c>
      <c r="BJ50" s="161">
        <f t="shared" si="57"/>
        <v>0.96018109605407564</v>
      </c>
      <c r="BK50" s="161">
        <f t="shared" si="57"/>
        <v>0.98135950980593067</v>
      </c>
      <c r="BL50" s="161">
        <f t="shared" si="57"/>
        <v>0.97736336020830006</v>
      </c>
      <c r="BM50" s="161">
        <f t="shared" si="57"/>
        <v>0.98247963396942306</v>
      </c>
      <c r="BN50" s="161">
        <f t="shared" si="57"/>
        <v>0.97160939950667102</v>
      </c>
      <c r="BO50" s="161">
        <f t="shared" si="57"/>
        <v>0.9728302167524856</v>
      </c>
      <c r="BP50" s="161">
        <f t="shared" ref="BP50:CH50" si="58">(BP47-BP46)/BP47</f>
        <v>0.98931818606321098</v>
      </c>
      <c r="BQ50" s="161">
        <f t="shared" si="58"/>
        <v>0.9649680666810998</v>
      </c>
      <c r="BR50" s="161">
        <f t="shared" si="58"/>
        <v>0.96208405143841969</v>
      </c>
      <c r="BS50" s="161">
        <f t="shared" si="58"/>
        <v>0.96461956641842173</v>
      </c>
      <c r="BT50" s="161">
        <f t="shared" si="58"/>
        <v>0.95566991133982271</v>
      </c>
      <c r="BU50" s="161">
        <f t="shared" si="58"/>
        <v>0.98760262646384744</v>
      </c>
      <c r="BV50" s="161">
        <f t="shared" si="58"/>
        <v>0.97242019594476536</v>
      </c>
      <c r="BW50" s="161">
        <f t="shared" si="58"/>
        <v>0.93497970439686429</v>
      </c>
      <c r="BX50" s="161">
        <f t="shared" si="58"/>
        <v>0.90402270627502224</v>
      </c>
      <c r="BY50" s="161">
        <f t="shared" si="58"/>
        <v>0.94072533427738891</v>
      </c>
      <c r="BZ50" s="161">
        <f t="shared" si="58"/>
        <v>0.94362620177881529</v>
      </c>
      <c r="CA50" s="161">
        <f t="shared" si="58"/>
        <v>0.95055402984197845</v>
      </c>
      <c r="CB50" s="161">
        <f t="shared" si="58"/>
        <v>0.95214056887680809</v>
      </c>
      <c r="CC50" s="161">
        <f t="shared" si="58"/>
        <v>0.90664556962025311</v>
      </c>
      <c r="CD50" s="161">
        <f t="shared" si="58"/>
        <v>0.92952294204713648</v>
      </c>
      <c r="CE50" s="161">
        <f t="shared" si="58"/>
        <v>0.91688382937868607</v>
      </c>
      <c r="CF50" s="161">
        <f t="shared" si="58"/>
        <v>0.96954081163154504</v>
      </c>
      <c r="CG50" s="161">
        <f t="shared" si="58"/>
        <v>0.98299823960485844</v>
      </c>
      <c r="CH50" s="173">
        <f t="shared" si="58"/>
        <v>0.97857653862645455</v>
      </c>
    </row>
    <row r="51" spans="1:86" hidden="1" x14ac:dyDescent="0.3">
      <c r="AC51" s="139"/>
      <c r="BF51" s="139"/>
      <c r="CH51" s="139"/>
    </row>
    <row r="52" spans="1:86" ht="15" hidden="1" customHeight="1" x14ac:dyDescent="0.2">
      <c r="C52" s="430" t="s">
        <v>6</v>
      </c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430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  <c r="AU52" s="430"/>
      <c r="AV52" s="430"/>
      <c r="AW52" s="430"/>
      <c r="AX52" s="430"/>
      <c r="AY52" s="430"/>
      <c r="AZ52" s="430"/>
      <c r="BA52" s="430"/>
      <c r="BB52" s="430"/>
      <c r="BC52" s="430"/>
      <c r="BD52" s="430"/>
      <c r="BE52" s="430"/>
      <c r="BF52" s="430"/>
      <c r="BG52" s="430"/>
      <c r="BH52" s="430"/>
      <c r="BI52" s="430"/>
      <c r="BJ52" s="430"/>
      <c r="BK52" s="430"/>
      <c r="BL52" s="430"/>
      <c r="BM52" s="430"/>
      <c r="BN52" s="430"/>
      <c r="BO52" s="430"/>
      <c r="BP52" s="430"/>
      <c r="BQ52" s="430"/>
      <c r="BR52" s="430"/>
      <c r="BS52" s="430"/>
      <c r="BT52" s="430"/>
      <c r="BU52" s="430"/>
      <c r="BV52" s="430"/>
      <c r="BW52" s="430"/>
      <c r="BX52" s="430"/>
      <c r="BY52" s="430"/>
      <c r="BZ52" s="430"/>
      <c r="CA52" s="430"/>
      <c r="CB52" s="430"/>
      <c r="CC52" s="430"/>
      <c r="CD52" s="430"/>
      <c r="CE52" s="430"/>
      <c r="CF52" s="430"/>
      <c r="CG52" s="430"/>
      <c r="CH52" s="430"/>
    </row>
    <row r="53" spans="1:86" ht="15" hidden="1" customHeight="1" x14ac:dyDescent="0.2">
      <c r="C53" s="430" t="s">
        <v>82</v>
      </c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 t="s">
        <v>83</v>
      </c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  <c r="AU53" s="430"/>
      <c r="AV53" s="430"/>
      <c r="AW53" s="430"/>
      <c r="AX53" s="430"/>
      <c r="AY53" s="430"/>
      <c r="AZ53" s="430"/>
      <c r="BA53" s="430"/>
      <c r="BB53" s="430"/>
      <c r="BC53" s="430"/>
      <c r="BD53" s="430"/>
      <c r="BE53" s="430"/>
      <c r="BF53" s="430"/>
      <c r="BG53" s="430" t="s">
        <v>261</v>
      </c>
      <c r="BH53" s="430"/>
      <c r="BI53" s="430"/>
      <c r="BJ53" s="430"/>
      <c r="BK53" s="430"/>
      <c r="BL53" s="430"/>
      <c r="BM53" s="430"/>
      <c r="BN53" s="430"/>
      <c r="BO53" s="430"/>
      <c r="BP53" s="430"/>
      <c r="BQ53" s="430"/>
      <c r="BR53" s="430"/>
      <c r="BS53" s="430"/>
      <c r="BT53" s="430"/>
      <c r="BU53" s="430"/>
      <c r="BV53" s="430"/>
      <c r="BW53" s="430"/>
      <c r="BX53" s="430"/>
      <c r="BY53" s="430"/>
      <c r="BZ53" s="430"/>
      <c r="CA53" s="430"/>
      <c r="CB53" s="430"/>
      <c r="CC53" s="430"/>
      <c r="CD53" s="430"/>
      <c r="CE53" s="430"/>
      <c r="CF53" s="430"/>
      <c r="CG53" s="430"/>
      <c r="CH53" s="430"/>
    </row>
    <row r="54" spans="1:86" ht="15" hidden="1" customHeight="1" x14ac:dyDescent="0.2">
      <c r="B54" s="144" t="s">
        <v>286</v>
      </c>
      <c r="C54" s="430" t="s">
        <v>278</v>
      </c>
      <c r="D54" s="430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 t="s">
        <v>279</v>
      </c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42" t="s">
        <v>7</v>
      </c>
      <c r="AE54" s="430" t="s">
        <v>278</v>
      </c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  <c r="AU54" s="430" t="s">
        <v>279</v>
      </c>
      <c r="AV54" s="430"/>
      <c r="AW54" s="430"/>
      <c r="AX54" s="430"/>
      <c r="AY54" s="430"/>
      <c r="AZ54" s="430"/>
      <c r="BA54" s="430"/>
      <c r="BB54" s="430"/>
      <c r="BC54" s="430"/>
      <c r="BD54" s="430"/>
      <c r="BE54" s="430"/>
      <c r="BF54" s="442" t="s">
        <v>7</v>
      </c>
      <c r="BG54" s="430" t="s">
        <v>278</v>
      </c>
      <c r="BH54" s="430"/>
      <c r="BI54" s="430"/>
      <c r="BJ54" s="430"/>
      <c r="BK54" s="430"/>
      <c r="BL54" s="430"/>
      <c r="BM54" s="430"/>
      <c r="BN54" s="430"/>
      <c r="BO54" s="430"/>
      <c r="BP54" s="430"/>
      <c r="BQ54" s="430"/>
      <c r="BR54" s="430"/>
      <c r="BS54" s="430"/>
      <c r="BT54" s="430"/>
      <c r="BU54" s="430"/>
      <c r="BV54" s="430"/>
      <c r="BW54" s="430" t="s">
        <v>279</v>
      </c>
      <c r="BX54" s="430"/>
      <c r="BY54" s="430"/>
      <c r="BZ54" s="430"/>
      <c r="CA54" s="430"/>
      <c r="CB54" s="430"/>
      <c r="CC54" s="430"/>
      <c r="CD54" s="430"/>
      <c r="CE54" s="430"/>
      <c r="CF54" s="430"/>
      <c r="CG54" s="430"/>
      <c r="CH54" s="442" t="s">
        <v>7</v>
      </c>
    </row>
    <row r="55" spans="1:86" ht="15" hidden="1" customHeight="1" x14ac:dyDescent="0.2">
      <c r="C55" s="430" t="s">
        <v>166</v>
      </c>
      <c r="D55" s="430"/>
      <c r="E55" s="430"/>
      <c r="F55" s="430"/>
      <c r="G55" s="430"/>
      <c r="H55" s="430" t="s">
        <v>272</v>
      </c>
      <c r="I55" s="430"/>
      <c r="J55" s="430"/>
      <c r="K55" s="430"/>
      <c r="L55" s="430"/>
      <c r="M55" s="430" t="s">
        <v>274</v>
      </c>
      <c r="N55" s="430"/>
      <c r="O55" s="430"/>
      <c r="P55" s="430"/>
      <c r="Q55" s="430"/>
      <c r="R55" s="430" t="s">
        <v>7</v>
      </c>
      <c r="S55" s="430" t="s">
        <v>170</v>
      </c>
      <c r="T55" s="430"/>
      <c r="U55" s="430"/>
      <c r="V55" s="430"/>
      <c r="W55" s="430"/>
      <c r="X55" s="430" t="s">
        <v>273</v>
      </c>
      <c r="Y55" s="430"/>
      <c r="Z55" s="430"/>
      <c r="AA55" s="430"/>
      <c r="AB55" s="430"/>
      <c r="AC55" s="430" t="s">
        <v>7</v>
      </c>
      <c r="AD55" s="442"/>
      <c r="AE55" s="430" t="s">
        <v>166</v>
      </c>
      <c r="AF55" s="430"/>
      <c r="AG55" s="430"/>
      <c r="AH55" s="430"/>
      <c r="AI55" s="430"/>
      <c r="AJ55" s="430" t="s">
        <v>272</v>
      </c>
      <c r="AK55" s="430"/>
      <c r="AL55" s="430"/>
      <c r="AM55" s="430"/>
      <c r="AN55" s="430"/>
      <c r="AO55" s="430" t="s">
        <v>274</v>
      </c>
      <c r="AP55" s="430"/>
      <c r="AQ55" s="430"/>
      <c r="AR55" s="430"/>
      <c r="AS55" s="430"/>
      <c r="AT55" s="430" t="s">
        <v>7</v>
      </c>
      <c r="AU55" s="430" t="s">
        <v>170</v>
      </c>
      <c r="AV55" s="430"/>
      <c r="AW55" s="430"/>
      <c r="AX55" s="430"/>
      <c r="AY55" s="430"/>
      <c r="AZ55" s="430" t="s">
        <v>273</v>
      </c>
      <c r="BA55" s="430"/>
      <c r="BB55" s="430"/>
      <c r="BC55" s="430"/>
      <c r="BD55" s="430"/>
      <c r="BE55" s="430" t="s">
        <v>7</v>
      </c>
      <c r="BF55" s="442"/>
      <c r="BG55" s="430" t="s">
        <v>166</v>
      </c>
      <c r="BH55" s="430"/>
      <c r="BI55" s="430"/>
      <c r="BJ55" s="430"/>
      <c r="BK55" s="430"/>
      <c r="BL55" s="430" t="s">
        <v>272</v>
      </c>
      <c r="BM55" s="430"/>
      <c r="BN55" s="430"/>
      <c r="BO55" s="430"/>
      <c r="BP55" s="430"/>
      <c r="BQ55" s="430" t="s">
        <v>274</v>
      </c>
      <c r="BR55" s="430"/>
      <c r="BS55" s="430"/>
      <c r="BT55" s="430"/>
      <c r="BU55" s="430"/>
      <c r="BV55" s="430" t="s">
        <v>7</v>
      </c>
      <c r="BW55" s="430" t="s">
        <v>170</v>
      </c>
      <c r="BX55" s="430"/>
      <c r="BY55" s="430"/>
      <c r="BZ55" s="430"/>
      <c r="CA55" s="430"/>
      <c r="CB55" s="430" t="s">
        <v>273</v>
      </c>
      <c r="CC55" s="430"/>
      <c r="CD55" s="430"/>
      <c r="CE55" s="430"/>
      <c r="CF55" s="430"/>
      <c r="CG55" s="430" t="s">
        <v>7</v>
      </c>
      <c r="CH55" s="442"/>
    </row>
    <row r="56" spans="1:86" ht="15" hidden="1" customHeight="1" x14ac:dyDescent="0.2">
      <c r="A56" s="142" t="s">
        <v>280</v>
      </c>
      <c r="B56" s="142" t="s">
        <v>275</v>
      </c>
      <c r="C56" s="148" t="s">
        <v>287</v>
      </c>
      <c r="D56" s="148" t="s">
        <v>288</v>
      </c>
      <c r="E56" s="148" t="s">
        <v>289</v>
      </c>
      <c r="F56" s="148" t="s">
        <v>290</v>
      </c>
      <c r="G56" s="148" t="s">
        <v>291</v>
      </c>
      <c r="H56" s="148" t="s">
        <v>287</v>
      </c>
      <c r="I56" s="148" t="s">
        <v>288</v>
      </c>
      <c r="J56" s="148" t="s">
        <v>289</v>
      </c>
      <c r="K56" s="148" t="s">
        <v>290</v>
      </c>
      <c r="L56" s="148" t="s">
        <v>291</v>
      </c>
      <c r="M56" s="148" t="s">
        <v>287</v>
      </c>
      <c r="N56" s="148" t="s">
        <v>288</v>
      </c>
      <c r="O56" s="148" t="s">
        <v>289</v>
      </c>
      <c r="P56" s="148" t="s">
        <v>290</v>
      </c>
      <c r="Q56" s="148" t="s">
        <v>291</v>
      </c>
      <c r="R56" s="430"/>
      <c r="S56" s="148" t="s">
        <v>287</v>
      </c>
      <c r="T56" s="148" t="s">
        <v>288</v>
      </c>
      <c r="U56" s="148" t="s">
        <v>289</v>
      </c>
      <c r="V56" s="148" t="s">
        <v>290</v>
      </c>
      <c r="W56" s="148" t="s">
        <v>291</v>
      </c>
      <c r="X56" s="148" t="s">
        <v>287</v>
      </c>
      <c r="Y56" s="148" t="s">
        <v>288</v>
      </c>
      <c r="Z56" s="148" t="s">
        <v>289</v>
      </c>
      <c r="AA56" s="148" t="s">
        <v>290</v>
      </c>
      <c r="AB56" s="148" t="s">
        <v>291</v>
      </c>
      <c r="AC56" s="430"/>
      <c r="AD56" s="442"/>
      <c r="AE56" s="148" t="s">
        <v>287</v>
      </c>
      <c r="AF56" s="148" t="s">
        <v>288</v>
      </c>
      <c r="AG56" s="148" t="s">
        <v>289</v>
      </c>
      <c r="AH56" s="148" t="s">
        <v>290</v>
      </c>
      <c r="AI56" s="148" t="s">
        <v>291</v>
      </c>
      <c r="AJ56" s="148" t="s">
        <v>287</v>
      </c>
      <c r="AK56" s="148" t="s">
        <v>288</v>
      </c>
      <c r="AL56" s="148" t="s">
        <v>289</v>
      </c>
      <c r="AM56" s="148" t="s">
        <v>290</v>
      </c>
      <c r="AN56" s="148" t="s">
        <v>291</v>
      </c>
      <c r="AO56" s="148" t="s">
        <v>287</v>
      </c>
      <c r="AP56" s="148" t="s">
        <v>288</v>
      </c>
      <c r="AQ56" s="148" t="s">
        <v>289</v>
      </c>
      <c r="AR56" s="148" t="s">
        <v>290</v>
      </c>
      <c r="AS56" s="148" t="s">
        <v>291</v>
      </c>
      <c r="AT56" s="430"/>
      <c r="AU56" s="148" t="s">
        <v>287</v>
      </c>
      <c r="AV56" s="148" t="s">
        <v>288</v>
      </c>
      <c r="AW56" s="148" t="s">
        <v>289</v>
      </c>
      <c r="AX56" s="148" t="s">
        <v>290</v>
      </c>
      <c r="AY56" s="148" t="s">
        <v>291</v>
      </c>
      <c r="AZ56" s="148" t="s">
        <v>287</v>
      </c>
      <c r="BA56" s="148" t="s">
        <v>288</v>
      </c>
      <c r="BB56" s="148" t="s">
        <v>289</v>
      </c>
      <c r="BC56" s="148" t="s">
        <v>290</v>
      </c>
      <c r="BD56" s="148" t="s">
        <v>291</v>
      </c>
      <c r="BE56" s="430"/>
      <c r="BF56" s="442"/>
      <c r="BG56" s="148" t="s">
        <v>287</v>
      </c>
      <c r="BH56" s="148" t="s">
        <v>288</v>
      </c>
      <c r="BI56" s="148" t="s">
        <v>289</v>
      </c>
      <c r="BJ56" s="148" t="s">
        <v>290</v>
      </c>
      <c r="BK56" s="148" t="s">
        <v>291</v>
      </c>
      <c r="BL56" s="148" t="s">
        <v>287</v>
      </c>
      <c r="BM56" s="148" t="s">
        <v>288</v>
      </c>
      <c r="BN56" s="148" t="s">
        <v>289</v>
      </c>
      <c r="BO56" s="148" t="s">
        <v>290</v>
      </c>
      <c r="BP56" s="148" t="s">
        <v>291</v>
      </c>
      <c r="BQ56" s="148" t="s">
        <v>287</v>
      </c>
      <c r="BR56" s="148" t="s">
        <v>288</v>
      </c>
      <c r="BS56" s="148" t="s">
        <v>289</v>
      </c>
      <c r="BT56" s="148" t="s">
        <v>290</v>
      </c>
      <c r="BU56" s="148" t="s">
        <v>291</v>
      </c>
      <c r="BV56" s="430"/>
      <c r="BW56" s="148" t="s">
        <v>287</v>
      </c>
      <c r="BX56" s="148" t="s">
        <v>288</v>
      </c>
      <c r="BY56" s="148" t="s">
        <v>289</v>
      </c>
      <c r="BZ56" s="148" t="s">
        <v>290</v>
      </c>
      <c r="CA56" s="148" t="s">
        <v>291</v>
      </c>
      <c r="CB56" s="148" t="s">
        <v>287</v>
      </c>
      <c r="CC56" s="148" t="s">
        <v>288</v>
      </c>
      <c r="CD56" s="148" t="s">
        <v>289</v>
      </c>
      <c r="CE56" s="148" t="s">
        <v>290</v>
      </c>
      <c r="CF56" s="148" t="s">
        <v>291</v>
      </c>
      <c r="CG56" s="430"/>
      <c r="CH56" s="442"/>
    </row>
    <row r="57" spans="1:86" ht="15" hidden="1" customHeight="1" x14ac:dyDescent="0.3">
      <c r="A57" s="145" t="s">
        <v>278</v>
      </c>
      <c r="B57" s="145" t="s">
        <v>166</v>
      </c>
      <c r="C57" s="63">
        <v>9291</v>
      </c>
      <c r="D57" s="63">
        <v>780</v>
      </c>
      <c r="E57" s="63">
        <v>2537</v>
      </c>
      <c r="F57" s="63">
        <v>2416</v>
      </c>
      <c r="G57" s="63">
        <v>2652</v>
      </c>
      <c r="H57" s="63">
        <v>4073</v>
      </c>
      <c r="I57" s="63">
        <v>222</v>
      </c>
      <c r="J57" s="63">
        <v>1216</v>
      </c>
      <c r="K57" s="63">
        <v>810</v>
      </c>
      <c r="L57" s="63">
        <v>1620</v>
      </c>
      <c r="M57" s="63">
        <v>1626</v>
      </c>
      <c r="N57" s="63">
        <v>117</v>
      </c>
      <c r="O57" s="63">
        <v>1008</v>
      </c>
      <c r="P57" s="63">
        <v>441</v>
      </c>
      <c r="Q57" s="63">
        <v>1231</v>
      </c>
      <c r="R57" s="63">
        <v>30040</v>
      </c>
      <c r="S57" s="63">
        <v>21529</v>
      </c>
      <c r="T57" s="63">
        <v>2025</v>
      </c>
      <c r="U57" s="63">
        <v>8005</v>
      </c>
      <c r="V57" s="63">
        <v>8121</v>
      </c>
      <c r="W57" s="63">
        <v>6535</v>
      </c>
      <c r="X57" s="63">
        <v>393</v>
      </c>
      <c r="Y57" s="63">
        <v>23</v>
      </c>
      <c r="Z57" s="63">
        <v>179</v>
      </c>
      <c r="AA57" s="63">
        <v>99</v>
      </c>
      <c r="AB57" s="63">
        <v>131</v>
      </c>
      <c r="AC57" s="63">
        <v>47040</v>
      </c>
      <c r="AD57" s="176">
        <v>77080</v>
      </c>
      <c r="AE57" s="63">
        <v>8448</v>
      </c>
      <c r="AF57" s="63">
        <v>659</v>
      </c>
      <c r="AG57" s="63">
        <v>2258</v>
      </c>
      <c r="AH57" s="63">
        <v>2274</v>
      </c>
      <c r="AI57" s="63">
        <v>2984</v>
      </c>
      <c r="AJ57" s="63">
        <v>3703</v>
      </c>
      <c r="AK57" s="63">
        <v>256</v>
      </c>
      <c r="AL57" s="63">
        <v>1050</v>
      </c>
      <c r="AM57" s="63">
        <v>787</v>
      </c>
      <c r="AN57" s="63">
        <v>1579</v>
      </c>
      <c r="AO57" s="63">
        <v>1532</v>
      </c>
      <c r="AP57" s="63">
        <v>131</v>
      </c>
      <c r="AQ57" s="63">
        <v>1026</v>
      </c>
      <c r="AR57" s="63">
        <v>545</v>
      </c>
      <c r="AS57" s="63">
        <v>1049</v>
      </c>
      <c r="AT57" s="63">
        <v>28281</v>
      </c>
      <c r="AU57" s="63">
        <v>18823</v>
      </c>
      <c r="AV57" s="63">
        <v>1560</v>
      </c>
      <c r="AW57" s="63">
        <v>6923</v>
      </c>
      <c r="AX57" s="63">
        <v>6730</v>
      </c>
      <c r="AY57" s="63">
        <v>5735</v>
      </c>
      <c r="AZ57" s="63">
        <v>352</v>
      </c>
      <c r="BA57" s="63">
        <v>28</v>
      </c>
      <c r="BB57" s="63">
        <v>190</v>
      </c>
      <c r="BC57" s="63">
        <v>112</v>
      </c>
      <c r="BD57" s="63">
        <v>117</v>
      </c>
      <c r="BE57" s="63">
        <v>40570</v>
      </c>
      <c r="BF57" s="176">
        <v>68851</v>
      </c>
      <c r="BG57" s="63">
        <v>8244</v>
      </c>
      <c r="BH57" s="63">
        <v>729</v>
      </c>
      <c r="BI57" s="63">
        <v>2412</v>
      </c>
      <c r="BJ57" s="63">
        <v>2558</v>
      </c>
      <c r="BK57" s="63">
        <v>2972</v>
      </c>
      <c r="BL57" s="63">
        <v>3490</v>
      </c>
      <c r="BM57" s="63">
        <v>239</v>
      </c>
      <c r="BN57" s="63">
        <v>1043</v>
      </c>
      <c r="BO57" s="63">
        <v>887</v>
      </c>
      <c r="BP57" s="63">
        <v>1347</v>
      </c>
      <c r="BQ57" s="63">
        <v>1486</v>
      </c>
      <c r="BR57" s="63">
        <v>126</v>
      </c>
      <c r="BS57" s="63">
        <v>936</v>
      </c>
      <c r="BT57" s="63">
        <v>606</v>
      </c>
      <c r="BU57" s="63">
        <v>1009</v>
      </c>
      <c r="BV57" s="63">
        <v>28084</v>
      </c>
      <c r="BW57" s="63">
        <v>16467</v>
      </c>
      <c r="BX57" s="63">
        <v>1442</v>
      </c>
      <c r="BY57" s="63">
        <v>6547</v>
      </c>
      <c r="BZ57" s="63">
        <v>6862</v>
      </c>
      <c r="CA57" s="63">
        <v>5991</v>
      </c>
      <c r="CB57" s="63">
        <v>344</v>
      </c>
      <c r="CC57" s="63">
        <v>26</v>
      </c>
      <c r="CD57" s="63">
        <v>205</v>
      </c>
      <c r="CE57" s="63">
        <v>135</v>
      </c>
      <c r="CF57" s="63">
        <v>152</v>
      </c>
      <c r="CG57" s="63">
        <v>38171</v>
      </c>
      <c r="CH57" s="176">
        <v>66255</v>
      </c>
    </row>
    <row r="58" spans="1:86" ht="15" hidden="1" customHeight="1" x14ac:dyDescent="0.3">
      <c r="A58" s="159"/>
      <c r="B58" s="145" t="s">
        <v>167</v>
      </c>
      <c r="C58" s="63">
        <v>1085</v>
      </c>
      <c r="D58" s="63">
        <v>67</v>
      </c>
      <c r="E58" s="63">
        <v>596</v>
      </c>
      <c r="F58" s="63">
        <v>304</v>
      </c>
      <c r="G58" s="63">
        <v>481</v>
      </c>
      <c r="H58" s="63">
        <v>1060</v>
      </c>
      <c r="I58" s="63">
        <v>55</v>
      </c>
      <c r="J58" s="63">
        <v>861</v>
      </c>
      <c r="K58" s="63">
        <v>276</v>
      </c>
      <c r="L58" s="63">
        <v>730</v>
      </c>
      <c r="M58" s="63">
        <v>921</v>
      </c>
      <c r="N58" s="63">
        <v>40</v>
      </c>
      <c r="O58" s="63">
        <v>1508</v>
      </c>
      <c r="P58" s="63">
        <v>207</v>
      </c>
      <c r="Q58" s="63">
        <v>1556</v>
      </c>
      <c r="R58" s="63">
        <v>9747</v>
      </c>
      <c r="S58" s="63">
        <v>3735</v>
      </c>
      <c r="T58" s="63">
        <v>179</v>
      </c>
      <c r="U58" s="63">
        <v>3473</v>
      </c>
      <c r="V58" s="63">
        <v>1547</v>
      </c>
      <c r="W58" s="63">
        <v>2115</v>
      </c>
      <c r="X58" s="63">
        <v>158</v>
      </c>
      <c r="Y58" s="63">
        <v>3</v>
      </c>
      <c r="Z58" s="63">
        <v>242</v>
      </c>
      <c r="AA58" s="63">
        <v>69</v>
      </c>
      <c r="AB58" s="63">
        <v>147</v>
      </c>
      <c r="AC58" s="63">
        <v>11668</v>
      </c>
      <c r="AD58" s="176">
        <v>21415</v>
      </c>
      <c r="AE58" s="63">
        <v>1125</v>
      </c>
      <c r="AF58" s="63">
        <v>46</v>
      </c>
      <c r="AG58" s="63">
        <v>563</v>
      </c>
      <c r="AH58" s="63">
        <v>312</v>
      </c>
      <c r="AI58" s="63">
        <v>627</v>
      </c>
      <c r="AJ58" s="63">
        <v>962</v>
      </c>
      <c r="AK58" s="63">
        <v>49</v>
      </c>
      <c r="AL58" s="63">
        <v>747</v>
      </c>
      <c r="AM58" s="63">
        <v>324</v>
      </c>
      <c r="AN58" s="63">
        <v>736</v>
      </c>
      <c r="AO58" s="63">
        <v>959</v>
      </c>
      <c r="AP58" s="63">
        <v>40</v>
      </c>
      <c r="AQ58" s="63">
        <v>1241</v>
      </c>
      <c r="AR58" s="63">
        <v>288</v>
      </c>
      <c r="AS58" s="63">
        <v>1273</v>
      </c>
      <c r="AT58" s="63">
        <v>9292</v>
      </c>
      <c r="AU58" s="63">
        <v>3469</v>
      </c>
      <c r="AV58" s="63">
        <v>158</v>
      </c>
      <c r="AW58" s="63">
        <v>3508</v>
      </c>
      <c r="AX58" s="63">
        <v>1526</v>
      </c>
      <c r="AY58" s="63">
        <v>2052</v>
      </c>
      <c r="AZ58" s="63">
        <v>119</v>
      </c>
      <c r="BA58" s="63">
        <v>9</v>
      </c>
      <c r="BB58" s="63">
        <v>182</v>
      </c>
      <c r="BC58" s="63">
        <v>62</v>
      </c>
      <c r="BD58" s="63">
        <v>110</v>
      </c>
      <c r="BE58" s="63">
        <v>11195</v>
      </c>
      <c r="BF58" s="176">
        <v>20487</v>
      </c>
      <c r="BG58" s="63">
        <v>1020</v>
      </c>
      <c r="BH58" s="63">
        <v>49</v>
      </c>
      <c r="BI58" s="63">
        <v>499</v>
      </c>
      <c r="BJ58" s="63">
        <v>277</v>
      </c>
      <c r="BK58" s="63">
        <v>590</v>
      </c>
      <c r="BL58" s="63">
        <v>902</v>
      </c>
      <c r="BM58" s="63">
        <v>54</v>
      </c>
      <c r="BN58" s="63">
        <v>679</v>
      </c>
      <c r="BO58" s="63">
        <v>284</v>
      </c>
      <c r="BP58" s="63">
        <v>672</v>
      </c>
      <c r="BQ58" s="63">
        <v>1043</v>
      </c>
      <c r="BR58" s="63">
        <v>43</v>
      </c>
      <c r="BS58" s="63">
        <v>1434</v>
      </c>
      <c r="BT58" s="63">
        <v>287</v>
      </c>
      <c r="BU58" s="63">
        <v>1438</v>
      </c>
      <c r="BV58" s="63">
        <v>9271</v>
      </c>
      <c r="BW58" s="63">
        <v>2850</v>
      </c>
      <c r="BX58" s="63">
        <v>140</v>
      </c>
      <c r="BY58" s="63">
        <v>3093</v>
      </c>
      <c r="BZ58" s="63">
        <v>1214</v>
      </c>
      <c r="CA58" s="63">
        <v>2086</v>
      </c>
      <c r="CB58" s="63">
        <v>107</v>
      </c>
      <c r="CC58" s="63">
        <v>11</v>
      </c>
      <c r="CD58" s="63">
        <v>206</v>
      </c>
      <c r="CE58" s="63">
        <v>70</v>
      </c>
      <c r="CF58" s="63">
        <v>109</v>
      </c>
      <c r="CG58" s="63">
        <v>9886</v>
      </c>
      <c r="CH58" s="176">
        <v>19157</v>
      </c>
    </row>
    <row r="59" spans="1:86" ht="15" hidden="1" customHeight="1" x14ac:dyDescent="0.3">
      <c r="A59" s="159"/>
      <c r="B59" s="145" t="s">
        <v>168</v>
      </c>
      <c r="C59" s="63">
        <v>3959</v>
      </c>
      <c r="D59" s="63">
        <v>239</v>
      </c>
      <c r="E59" s="63">
        <v>1147</v>
      </c>
      <c r="F59" s="63">
        <v>876</v>
      </c>
      <c r="G59" s="63">
        <v>1079</v>
      </c>
      <c r="H59" s="63">
        <v>2572</v>
      </c>
      <c r="I59" s="63">
        <v>146</v>
      </c>
      <c r="J59" s="63">
        <v>904</v>
      </c>
      <c r="K59" s="63">
        <v>549</v>
      </c>
      <c r="L59" s="63">
        <v>1103</v>
      </c>
      <c r="M59" s="63">
        <v>1018</v>
      </c>
      <c r="N59" s="63">
        <v>59</v>
      </c>
      <c r="O59" s="63">
        <v>805</v>
      </c>
      <c r="P59" s="63">
        <v>297</v>
      </c>
      <c r="Q59" s="63">
        <v>722</v>
      </c>
      <c r="R59" s="63">
        <v>15475</v>
      </c>
      <c r="S59" s="63">
        <v>7585</v>
      </c>
      <c r="T59" s="63">
        <v>499</v>
      </c>
      <c r="U59" s="63">
        <v>3513</v>
      </c>
      <c r="V59" s="63">
        <v>2513</v>
      </c>
      <c r="W59" s="63">
        <v>2249</v>
      </c>
      <c r="X59" s="63">
        <v>167</v>
      </c>
      <c r="Y59" s="63">
        <v>8</v>
      </c>
      <c r="Z59" s="63">
        <v>143</v>
      </c>
      <c r="AA59" s="63">
        <v>62</v>
      </c>
      <c r="AB59" s="63">
        <v>96</v>
      </c>
      <c r="AC59" s="63">
        <v>16835</v>
      </c>
      <c r="AD59" s="176">
        <v>32310</v>
      </c>
      <c r="AE59" s="63">
        <v>3835</v>
      </c>
      <c r="AF59" s="63">
        <v>247</v>
      </c>
      <c r="AG59" s="63">
        <v>1084</v>
      </c>
      <c r="AH59" s="63">
        <v>926</v>
      </c>
      <c r="AI59" s="63">
        <v>1326</v>
      </c>
      <c r="AJ59" s="63">
        <v>2478</v>
      </c>
      <c r="AK59" s="63">
        <v>155</v>
      </c>
      <c r="AL59" s="63">
        <v>880</v>
      </c>
      <c r="AM59" s="63">
        <v>546</v>
      </c>
      <c r="AN59" s="63">
        <v>1068</v>
      </c>
      <c r="AO59" s="63">
        <v>955</v>
      </c>
      <c r="AP59" s="63">
        <v>59</v>
      </c>
      <c r="AQ59" s="63">
        <v>716</v>
      </c>
      <c r="AR59" s="63">
        <v>665</v>
      </c>
      <c r="AS59" s="63">
        <v>642</v>
      </c>
      <c r="AT59" s="63">
        <v>15582</v>
      </c>
      <c r="AU59" s="63">
        <v>7254</v>
      </c>
      <c r="AV59" s="63">
        <v>426</v>
      </c>
      <c r="AW59" s="63">
        <v>3192</v>
      </c>
      <c r="AX59" s="63">
        <v>2227</v>
      </c>
      <c r="AY59" s="63">
        <v>2231</v>
      </c>
      <c r="AZ59" s="63">
        <v>175</v>
      </c>
      <c r="BA59" s="63">
        <v>15</v>
      </c>
      <c r="BB59" s="63">
        <v>142</v>
      </c>
      <c r="BC59" s="63">
        <v>61</v>
      </c>
      <c r="BD59" s="63">
        <v>70</v>
      </c>
      <c r="BE59" s="63">
        <v>15793</v>
      </c>
      <c r="BF59" s="176">
        <v>31375</v>
      </c>
      <c r="BG59" s="63">
        <v>3779</v>
      </c>
      <c r="BH59" s="63">
        <v>236</v>
      </c>
      <c r="BI59" s="63">
        <v>1091</v>
      </c>
      <c r="BJ59" s="63">
        <v>880</v>
      </c>
      <c r="BK59" s="63">
        <v>1341</v>
      </c>
      <c r="BL59" s="63">
        <v>2230</v>
      </c>
      <c r="BM59" s="63">
        <v>150</v>
      </c>
      <c r="BN59" s="63">
        <v>818</v>
      </c>
      <c r="BO59" s="63">
        <v>523</v>
      </c>
      <c r="BP59" s="63">
        <v>1031</v>
      </c>
      <c r="BQ59" s="63">
        <v>1042</v>
      </c>
      <c r="BR59" s="63">
        <v>51</v>
      </c>
      <c r="BS59" s="63">
        <v>744</v>
      </c>
      <c r="BT59" s="63">
        <v>751</v>
      </c>
      <c r="BU59" s="63">
        <v>702</v>
      </c>
      <c r="BV59" s="63">
        <v>15369</v>
      </c>
      <c r="BW59" s="63">
        <v>6049</v>
      </c>
      <c r="BX59" s="63">
        <v>407</v>
      </c>
      <c r="BY59" s="63">
        <v>2916</v>
      </c>
      <c r="BZ59" s="63">
        <v>2256</v>
      </c>
      <c r="CA59" s="63">
        <v>2118</v>
      </c>
      <c r="CB59" s="63">
        <v>169</v>
      </c>
      <c r="CC59" s="63">
        <v>12</v>
      </c>
      <c r="CD59" s="63">
        <v>144</v>
      </c>
      <c r="CE59" s="63">
        <v>66</v>
      </c>
      <c r="CF59" s="63">
        <v>108</v>
      </c>
      <c r="CG59" s="63">
        <v>14245</v>
      </c>
      <c r="CH59" s="176">
        <v>29614</v>
      </c>
    </row>
    <row r="60" spans="1:86" ht="15" hidden="1" customHeight="1" x14ac:dyDescent="0.3">
      <c r="A60" s="159"/>
      <c r="B60" s="145" t="s">
        <v>7</v>
      </c>
      <c r="C60" s="63">
        <v>14335</v>
      </c>
      <c r="D60" s="63">
        <v>1086</v>
      </c>
      <c r="E60" s="63">
        <v>4280</v>
      </c>
      <c r="F60" s="63">
        <v>3596</v>
      </c>
      <c r="G60" s="63">
        <v>4212</v>
      </c>
      <c r="H60" s="63">
        <v>7705</v>
      </c>
      <c r="I60" s="63">
        <v>423</v>
      </c>
      <c r="J60" s="63">
        <v>2981</v>
      </c>
      <c r="K60" s="63">
        <v>1635</v>
      </c>
      <c r="L60" s="63">
        <v>3453</v>
      </c>
      <c r="M60" s="63">
        <v>3565</v>
      </c>
      <c r="N60" s="63">
        <v>216</v>
      </c>
      <c r="O60" s="63">
        <v>3321</v>
      </c>
      <c r="P60" s="63">
        <v>945</v>
      </c>
      <c r="Q60" s="63">
        <v>3509</v>
      </c>
      <c r="R60" s="63">
        <v>55262</v>
      </c>
      <c r="S60" s="63">
        <v>32849</v>
      </c>
      <c r="T60" s="63">
        <v>2703</v>
      </c>
      <c r="U60" s="63">
        <v>14991</v>
      </c>
      <c r="V60" s="63">
        <v>12181</v>
      </c>
      <c r="W60" s="63">
        <v>10899</v>
      </c>
      <c r="X60" s="63">
        <v>718</v>
      </c>
      <c r="Y60" s="63">
        <v>34</v>
      </c>
      <c r="Z60" s="63">
        <v>564</v>
      </c>
      <c r="AA60" s="63">
        <v>230</v>
      </c>
      <c r="AB60" s="63">
        <v>374</v>
      </c>
      <c r="AC60" s="63">
        <v>75543</v>
      </c>
      <c r="AD60" s="176">
        <v>130805</v>
      </c>
      <c r="AE60" s="63">
        <v>13408</v>
      </c>
      <c r="AF60" s="63">
        <v>952</v>
      </c>
      <c r="AG60" s="63">
        <v>3905</v>
      </c>
      <c r="AH60" s="63">
        <v>3512</v>
      </c>
      <c r="AI60" s="63">
        <v>4937</v>
      </c>
      <c r="AJ60" s="63">
        <v>7143</v>
      </c>
      <c r="AK60" s="63">
        <v>460</v>
      </c>
      <c r="AL60" s="63">
        <v>2677</v>
      </c>
      <c r="AM60" s="63">
        <v>1657</v>
      </c>
      <c r="AN60" s="63">
        <v>3383</v>
      </c>
      <c r="AO60" s="63">
        <v>3446</v>
      </c>
      <c r="AP60" s="63">
        <v>230</v>
      </c>
      <c r="AQ60" s="63">
        <v>2983</v>
      </c>
      <c r="AR60" s="63">
        <v>1498</v>
      </c>
      <c r="AS60" s="63">
        <v>2964</v>
      </c>
      <c r="AT60" s="63">
        <v>53155</v>
      </c>
      <c r="AU60" s="63">
        <v>29546</v>
      </c>
      <c r="AV60" s="63">
        <v>2144</v>
      </c>
      <c r="AW60" s="63">
        <v>13623</v>
      </c>
      <c r="AX60" s="63">
        <v>10483</v>
      </c>
      <c r="AY60" s="63">
        <v>10018</v>
      </c>
      <c r="AZ60" s="63">
        <v>646</v>
      </c>
      <c r="BA60" s="63">
        <v>52</v>
      </c>
      <c r="BB60" s="63">
        <v>514</v>
      </c>
      <c r="BC60" s="63">
        <v>235</v>
      </c>
      <c r="BD60" s="63">
        <v>297</v>
      </c>
      <c r="BE60" s="63">
        <v>67558</v>
      </c>
      <c r="BF60" s="176">
        <v>120713</v>
      </c>
      <c r="BG60" s="63">
        <v>13043</v>
      </c>
      <c r="BH60" s="63">
        <v>1014</v>
      </c>
      <c r="BI60" s="63">
        <v>4002</v>
      </c>
      <c r="BJ60" s="63">
        <v>3715</v>
      </c>
      <c r="BK60" s="63">
        <v>4903</v>
      </c>
      <c r="BL60" s="63">
        <v>6622</v>
      </c>
      <c r="BM60" s="63">
        <v>443</v>
      </c>
      <c r="BN60" s="63">
        <v>2540</v>
      </c>
      <c r="BO60" s="63">
        <v>1694</v>
      </c>
      <c r="BP60" s="63">
        <v>3050</v>
      </c>
      <c r="BQ60" s="63">
        <v>3571</v>
      </c>
      <c r="BR60" s="63">
        <v>220</v>
      </c>
      <c r="BS60" s="63">
        <v>3114</v>
      </c>
      <c r="BT60" s="63">
        <v>1644</v>
      </c>
      <c r="BU60" s="63">
        <v>3149</v>
      </c>
      <c r="BV60" s="63">
        <v>52724</v>
      </c>
      <c r="BW60" s="63">
        <v>25366</v>
      </c>
      <c r="BX60" s="63">
        <v>1989</v>
      </c>
      <c r="BY60" s="63">
        <v>12556</v>
      </c>
      <c r="BZ60" s="63">
        <v>10332</v>
      </c>
      <c r="CA60" s="63">
        <v>10195</v>
      </c>
      <c r="CB60" s="63">
        <v>620</v>
      </c>
      <c r="CC60" s="63">
        <v>49</v>
      </c>
      <c r="CD60" s="63">
        <v>555</v>
      </c>
      <c r="CE60" s="63">
        <v>271</v>
      </c>
      <c r="CF60" s="63">
        <v>369</v>
      </c>
      <c r="CG60" s="63">
        <v>62302</v>
      </c>
      <c r="CH60" s="176">
        <v>115026</v>
      </c>
    </row>
    <row r="61" spans="1:86" ht="15" hidden="1" customHeight="1" x14ac:dyDescent="0.3">
      <c r="A61" s="145" t="s">
        <v>279</v>
      </c>
      <c r="B61" s="145" t="s">
        <v>170</v>
      </c>
      <c r="C61" s="63">
        <v>24796</v>
      </c>
      <c r="D61" s="63">
        <v>2593</v>
      </c>
      <c r="E61" s="63">
        <v>7375</v>
      </c>
      <c r="F61" s="63">
        <v>9955</v>
      </c>
      <c r="G61" s="63">
        <v>7018</v>
      </c>
      <c r="H61" s="63">
        <v>11156</v>
      </c>
      <c r="I61" s="63">
        <v>724</v>
      </c>
      <c r="J61" s="63">
        <v>3970</v>
      </c>
      <c r="K61" s="63">
        <v>3304</v>
      </c>
      <c r="L61" s="63">
        <v>4569</v>
      </c>
      <c r="M61" s="63">
        <v>5184</v>
      </c>
      <c r="N61" s="63">
        <v>395</v>
      </c>
      <c r="O61" s="63">
        <v>3722</v>
      </c>
      <c r="P61" s="63">
        <v>1947</v>
      </c>
      <c r="Q61" s="63">
        <v>4692</v>
      </c>
      <c r="R61" s="63">
        <v>91400</v>
      </c>
      <c r="S61" s="63">
        <v>44040</v>
      </c>
      <c r="T61" s="63">
        <v>4280</v>
      </c>
      <c r="U61" s="63">
        <v>20703</v>
      </c>
      <c r="V61" s="63">
        <v>24474</v>
      </c>
      <c r="W61" s="63">
        <v>21517</v>
      </c>
      <c r="X61" s="63">
        <v>1493</v>
      </c>
      <c r="Y61" s="63">
        <v>110</v>
      </c>
      <c r="Z61" s="63">
        <v>1148</v>
      </c>
      <c r="AA61" s="63">
        <v>863</v>
      </c>
      <c r="AB61" s="63">
        <v>876</v>
      </c>
      <c r="AC61" s="63">
        <v>119504</v>
      </c>
      <c r="AD61" s="176">
        <v>210904</v>
      </c>
      <c r="AE61" s="63">
        <v>24070</v>
      </c>
      <c r="AF61" s="63">
        <v>2677</v>
      </c>
      <c r="AG61" s="63">
        <v>7445</v>
      </c>
      <c r="AH61" s="63">
        <v>11015</v>
      </c>
      <c r="AI61" s="63">
        <v>8140</v>
      </c>
      <c r="AJ61" s="63">
        <v>10879</v>
      </c>
      <c r="AK61" s="63">
        <v>735</v>
      </c>
      <c r="AL61" s="63">
        <v>3750</v>
      </c>
      <c r="AM61" s="63">
        <v>3181</v>
      </c>
      <c r="AN61" s="63">
        <v>4653</v>
      </c>
      <c r="AO61" s="63">
        <v>5104</v>
      </c>
      <c r="AP61" s="63">
        <v>460</v>
      </c>
      <c r="AQ61" s="63">
        <v>3624</v>
      </c>
      <c r="AR61" s="63">
        <v>2042</v>
      </c>
      <c r="AS61" s="63">
        <v>4318</v>
      </c>
      <c r="AT61" s="63">
        <v>92093</v>
      </c>
      <c r="AU61" s="63">
        <v>39780</v>
      </c>
      <c r="AV61" s="63">
        <v>3541</v>
      </c>
      <c r="AW61" s="63">
        <v>18446</v>
      </c>
      <c r="AX61" s="63">
        <v>21209</v>
      </c>
      <c r="AY61" s="63">
        <v>18952</v>
      </c>
      <c r="AZ61" s="63">
        <v>1593</v>
      </c>
      <c r="BA61" s="63">
        <v>131</v>
      </c>
      <c r="BB61" s="63">
        <v>1303</v>
      </c>
      <c r="BC61" s="63">
        <v>1111</v>
      </c>
      <c r="BD61" s="63">
        <v>816</v>
      </c>
      <c r="BE61" s="63">
        <v>106882</v>
      </c>
      <c r="BF61" s="176">
        <v>198975</v>
      </c>
      <c r="BG61" s="63">
        <v>21671</v>
      </c>
      <c r="BH61" s="63">
        <v>2569</v>
      </c>
      <c r="BI61" s="63">
        <v>6766</v>
      </c>
      <c r="BJ61" s="63">
        <v>10274</v>
      </c>
      <c r="BK61" s="63">
        <v>7596</v>
      </c>
      <c r="BL61" s="63">
        <v>9472</v>
      </c>
      <c r="BM61" s="63">
        <v>651</v>
      </c>
      <c r="BN61" s="63">
        <v>3344</v>
      </c>
      <c r="BO61" s="63">
        <v>3013</v>
      </c>
      <c r="BP61" s="63">
        <v>3994</v>
      </c>
      <c r="BQ61" s="63">
        <v>4895</v>
      </c>
      <c r="BR61" s="63">
        <v>418</v>
      </c>
      <c r="BS61" s="63">
        <v>3289</v>
      </c>
      <c r="BT61" s="63">
        <v>2149</v>
      </c>
      <c r="BU61" s="63">
        <v>4134</v>
      </c>
      <c r="BV61" s="63">
        <v>84235</v>
      </c>
      <c r="BW61" s="63">
        <v>32642</v>
      </c>
      <c r="BX61" s="63">
        <v>3217</v>
      </c>
      <c r="BY61" s="63">
        <v>16326</v>
      </c>
      <c r="BZ61" s="63">
        <v>18678</v>
      </c>
      <c r="CA61" s="63">
        <v>17591</v>
      </c>
      <c r="CB61" s="63">
        <v>1276</v>
      </c>
      <c r="CC61" s="63">
        <v>143</v>
      </c>
      <c r="CD61" s="63">
        <v>1199</v>
      </c>
      <c r="CE61" s="63">
        <v>1135</v>
      </c>
      <c r="CF61" s="63">
        <v>876</v>
      </c>
      <c r="CG61" s="63">
        <v>93083</v>
      </c>
      <c r="CH61" s="176">
        <v>177318</v>
      </c>
    </row>
    <row r="62" spans="1:86" ht="15" hidden="1" customHeight="1" x14ac:dyDescent="0.3">
      <c r="A62" s="159"/>
      <c r="B62" s="145" t="s">
        <v>273</v>
      </c>
      <c r="C62" s="63">
        <v>463</v>
      </c>
      <c r="D62" s="63">
        <v>33</v>
      </c>
      <c r="E62" s="63">
        <v>166</v>
      </c>
      <c r="F62" s="63">
        <v>125</v>
      </c>
      <c r="G62" s="63">
        <v>143</v>
      </c>
      <c r="H62" s="63">
        <v>392</v>
      </c>
      <c r="I62" s="63">
        <v>20</v>
      </c>
      <c r="J62" s="63">
        <v>228</v>
      </c>
      <c r="K62" s="63">
        <v>115</v>
      </c>
      <c r="L62" s="63">
        <v>236</v>
      </c>
      <c r="M62" s="63">
        <v>249</v>
      </c>
      <c r="N62" s="63">
        <v>21</v>
      </c>
      <c r="O62" s="63">
        <v>375</v>
      </c>
      <c r="P62" s="63">
        <v>121</v>
      </c>
      <c r="Q62" s="63">
        <v>357</v>
      </c>
      <c r="R62" s="63">
        <v>3044</v>
      </c>
      <c r="S62" s="63">
        <v>1367</v>
      </c>
      <c r="T62" s="63">
        <v>126</v>
      </c>
      <c r="U62" s="63">
        <v>1267</v>
      </c>
      <c r="V62" s="63">
        <v>1081</v>
      </c>
      <c r="W62" s="63">
        <v>863</v>
      </c>
      <c r="X62" s="63">
        <v>48</v>
      </c>
      <c r="Y62" s="63">
        <v>4</v>
      </c>
      <c r="Z62" s="63">
        <v>92</v>
      </c>
      <c r="AA62" s="63">
        <v>35</v>
      </c>
      <c r="AB62" s="63">
        <v>59</v>
      </c>
      <c r="AC62" s="63">
        <v>4942</v>
      </c>
      <c r="AD62" s="176">
        <v>7986</v>
      </c>
      <c r="AE62" s="63">
        <v>376</v>
      </c>
      <c r="AF62" s="63">
        <v>27</v>
      </c>
      <c r="AG62" s="63">
        <v>156</v>
      </c>
      <c r="AH62" s="63">
        <v>122</v>
      </c>
      <c r="AI62" s="63">
        <v>171</v>
      </c>
      <c r="AJ62" s="63">
        <v>285</v>
      </c>
      <c r="AK62" s="63">
        <v>22</v>
      </c>
      <c r="AL62" s="63">
        <v>211</v>
      </c>
      <c r="AM62" s="63">
        <v>92</v>
      </c>
      <c r="AN62" s="63">
        <v>210</v>
      </c>
      <c r="AO62" s="63">
        <v>251</v>
      </c>
      <c r="AP62" s="63">
        <v>16</v>
      </c>
      <c r="AQ62" s="63">
        <v>299</v>
      </c>
      <c r="AR62" s="63">
        <v>314</v>
      </c>
      <c r="AS62" s="63">
        <v>310</v>
      </c>
      <c r="AT62" s="63">
        <v>2862</v>
      </c>
      <c r="AU62" s="63">
        <v>1340</v>
      </c>
      <c r="AV62" s="63">
        <v>87</v>
      </c>
      <c r="AW62" s="63">
        <v>1306</v>
      </c>
      <c r="AX62" s="63">
        <v>1034</v>
      </c>
      <c r="AY62" s="63">
        <v>817</v>
      </c>
      <c r="AZ62" s="63">
        <v>47</v>
      </c>
      <c r="BA62" s="63">
        <v>6</v>
      </c>
      <c r="BB62" s="63">
        <v>93</v>
      </c>
      <c r="BC62" s="63">
        <v>44</v>
      </c>
      <c r="BD62" s="63">
        <v>59</v>
      </c>
      <c r="BE62" s="63">
        <v>4833</v>
      </c>
      <c r="BF62" s="176">
        <v>7695</v>
      </c>
      <c r="BG62" s="63">
        <v>345</v>
      </c>
      <c r="BH62" s="63">
        <v>17</v>
      </c>
      <c r="BI62" s="63">
        <v>156</v>
      </c>
      <c r="BJ62" s="63">
        <v>100</v>
      </c>
      <c r="BK62" s="63">
        <v>151</v>
      </c>
      <c r="BL62" s="63">
        <v>279</v>
      </c>
      <c r="BM62" s="63">
        <v>18</v>
      </c>
      <c r="BN62" s="63">
        <v>193</v>
      </c>
      <c r="BO62" s="63">
        <v>82</v>
      </c>
      <c r="BP62" s="63">
        <v>197</v>
      </c>
      <c r="BQ62" s="63">
        <v>244</v>
      </c>
      <c r="BR62" s="63">
        <v>19</v>
      </c>
      <c r="BS62" s="63">
        <v>306</v>
      </c>
      <c r="BT62" s="63">
        <v>291</v>
      </c>
      <c r="BU62" s="63">
        <v>323</v>
      </c>
      <c r="BV62" s="63">
        <v>2721</v>
      </c>
      <c r="BW62" s="63">
        <v>1052</v>
      </c>
      <c r="BX62" s="63">
        <v>71</v>
      </c>
      <c r="BY62" s="63">
        <v>1153</v>
      </c>
      <c r="BZ62" s="63">
        <v>846</v>
      </c>
      <c r="CA62" s="63">
        <v>659</v>
      </c>
      <c r="CB62" s="63">
        <v>42</v>
      </c>
      <c r="CC62" s="63">
        <v>7</v>
      </c>
      <c r="CD62" s="63">
        <v>107</v>
      </c>
      <c r="CE62" s="63">
        <v>49</v>
      </c>
      <c r="CF62" s="63">
        <v>54</v>
      </c>
      <c r="CG62" s="63">
        <v>4040</v>
      </c>
      <c r="CH62" s="176">
        <v>6761</v>
      </c>
    </row>
    <row r="63" spans="1:86" ht="15" hidden="1" customHeight="1" x14ac:dyDescent="0.3">
      <c r="A63" s="159"/>
      <c r="B63" s="145" t="s">
        <v>7</v>
      </c>
      <c r="C63" s="63">
        <v>25259</v>
      </c>
      <c r="D63" s="63">
        <v>2626</v>
      </c>
      <c r="E63" s="63">
        <v>7541</v>
      </c>
      <c r="F63" s="63">
        <v>10080</v>
      </c>
      <c r="G63" s="63">
        <v>7161</v>
      </c>
      <c r="H63" s="63">
        <v>11548</v>
      </c>
      <c r="I63" s="63">
        <v>744</v>
      </c>
      <c r="J63" s="63">
        <v>4198</v>
      </c>
      <c r="K63" s="63">
        <v>3419</v>
      </c>
      <c r="L63" s="63">
        <v>4805</v>
      </c>
      <c r="M63" s="63">
        <v>5433</v>
      </c>
      <c r="N63" s="63">
        <v>416</v>
      </c>
      <c r="O63" s="63">
        <v>4097</v>
      </c>
      <c r="P63" s="63">
        <v>2068</v>
      </c>
      <c r="Q63" s="63">
        <v>5049</v>
      </c>
      <c r="R63" s="63">
        <v>94444</v>
      </c>
      <c r="S63" s="63">
        <v>45407</v>
      </c>
      <c r="T63" s="63">
        <v>4406</v>
      </c>
      <c r="U63" s="63">
        <v>21970</v>
      </c>
      <c r="V63" s="63">
        <v>25555</v>
      </c>
      <c r="W63" s="63">
        <v>22380</v>
      </c>
      <c r="X63" s="63">
        <v>1541</v>
      </c>
      <c r="Y63" s="63">
        <v>114</v>
      </c>
      <c r="Z63" s="63">
        <v>1240</v>
      </c>
      <c r="AA63" s="63">
        <v>898</v>
      </c>
      <c r="AB63" s="63">
        <v>935</v>
      </c>
      <c r="AC63" s="63">
        <v>124446</v>
      </c>
      <c r="AD63" s="176">
        <v>218890</v>
      </c>
      <c r="AE63" s="63">
        <v>24446</v>
      </c>
      <c r="AF63" s="63">
        <v>2704</v>
      </c>
      <c r="AG63" s="63">
        <v>7601</v>
      </c>
      <c r="AH63" s="63">
        <v>11137</v>
      </c>
      <c r="AI63" s="63">
        <v>8311</v>
      </c>
      <c r="AJ63" s="63">
        <v>11164</v>
      </c>
      <c r="AK63" s="63">
        <v>757</v>
      </c>
      <c r="AL63" s="63">
        <v>3961</v>
      </c>
      <c r="AM63" s="63">
        <v>3273</v>
      </c>
      <c r="AN63" s="63">
        <v>4863</v>
      </c>
      <c r="AO63" s="63">
        <v>5355</v>
      </c>
      <c r="AP63" s="63">
        <v>476</v>
      </c>
      <c r="AQ63" s="63">
        <v>3923</v>
      </c>
      <c r="AR63" s="63">
        <v>2356</v>
      </c>
      <c r="AS63" s="63">
        <v>4628</v>
      </c>
      <c r="AT63" s="63">
        <v>94955</v>
      </c>
      <c r="AU63" s="63">
        <v>41120</v>
      </c>
      <c r="AV63" s="63">
        <v>3628</v>
      </c>
      <c r="AW63" s="63">
        <v>19752</v>
      </c>
      <c r="AX63" s="63">
        <v>22243</v>
      </c>
      <c r="AY63" s="63">
        <v>19769</v>
      </c>
      <c r="AZ63" s="63">
        <v>1640</v>
      </c>
      <c r="BA63" s="63">
        <v>137</v>
      </c>
      <c r="BB63" s="63">
        <v>1396</v>
      </c>
      <c r="BC63" s="63">
        <v>1155</v>
      </c>
      <c r="BD63" s="63">
        <v>875</v>
      </c>
      <c r="BE63" s="63">
        <v>111715</v>
      </c>
      <c r="BF63" s="176">
        <v>206670</v>
      </c>
      <c r="BG63" s="63">
        <v>22016</v>
      </c>
      <c r="BH63" s="63">
        <v>2586</v>
      </c>
      <c r="BI63" s="63">
        <v>6922</v>
      </c>
      <c r="BJ63" s="63">
        <v>10374</v>
      </c>
      <c r="BK63" s="63">
        <v>7747</v>
      </c>
      <c r="BL63" s="63">
        <v>9751</v>
      </c>
      <c r="BM63" s="63">
        <v>669</v>
      </c>
      <c r="BN63" s="63">
        <v>3537</v>
      </c>
      <c r="BO63" s="63">
        <v>3095</v>
      </c>
      <c r="BP63" s="63">
        <v>4191</v>
      </c>
      <c r="BQ63" s="63">
        <v>5139</v>
      </c>
      <c r="BR63" s="63">
        <v>437</v>
      </c>
      <c r="BS63" s="63">
        <v>3595</v>
      </c>
      <c r="BT63" s="63">
        <v>2440</v>
      </c>
      <c r="BU63" s="63">
        <v>4457</v>
      </c>
      <c r="BV63" s="63">
        <v>86956</v>
      </c>
      <c r="BW63" s="63">
        <v>33694</v>
      </c>
      <c r="BX63" s="63">
        <v>3288</v>
      </c>
      <c r="BY63" s="63">
        <v>17479</v>
      </c>
      <c r="BZ63" s="63">
        <v>19524</v>
      </c>
      <c r="CA63" s="63">
        <v>18250</v>
      </c>
      <c r="CB63" s="63">
        <v>1318</v>
      </c>
      <c r="CC63" s="63">
        <v>150</v>
      </c>
      <c r="CD63" s="63">
        <v>1306</v>
      </c>
      <c r="CE63" s="63">
        <v>1184</v>
      </c>
      <c r="CF63" s="63">
        <v>930</v>
      </c>
      <c r="CG63" s="63">
        <v>97123</v>
      </c>
      <c r="CH63" s="176">
        <v>184079</v>
      </c>
    </row>
    <row r="64" spans="1:86" ht="15" hidden="1" customHeight="1" x14ac:dyDescent="0.3">
      <c r="A64" s="177" t="s">
        <v>68</v>
      </c>
      <c r="B64" s="158"/>
      <c r="C64" s="63">
        <v>39594</v>
      </c>
      <c r="D64" s="63">
        <v>3712</v>
      </c>
      <c r="E64" s="63">
        <v>11821</v>
      </c>
      <c r="F64" s="63">
        <v>13676</v>
      </c>
      <c r="G64" s="63">
        <v>11373</v>
      </c>
      <c r="H64" s="63">
        <v>19253</v>
      </c>
      <c r="I64" s="63">
        <v>1167</v>
      </c>
      <c r="J64" s="63">
        <v>7179</v>
      </c>
      <c r="K64" s="63">
        <v>5054</v>
      </c>
      <c r="L64" s="63">
        <v>8258</v>
      </c>
      <c r="M64" s="63">
        <v>8998</v>
      </c>
      <c r="N64" s="63">
        <v>632</v>
      </c>
      <c r="O64" s="63">
        <v>7418</v>
      </c>
      <c r="P64" s="63">
        <v>3013</v>
      </c>
      <c r="Q64" s="63">
        <v>8558</v>
      </c>
      <c r="R64" s="63">
        <v>149706</v>
      </c>
      <c r="S64" s="63">
        <v>78256</v>
      </c>
      <c r="T64" s="63">
        <v>7109</v>
      </c>
      <c r="U64" s="63">
        <v>36961</v>
      </c>
      <c r="V64" s="63">
        <v>37736</v>
      </c>
      <c r="W64" s="63">
        <v>33279</v>
      </c>
      <c r="X64" s="63">
        <v>2259</v>
      </c>
      <c r="Y64" s="63">
        <v>148</v>
      </c>
      <c r="Z64" s="63">
        <v>1804</v>
      </c>
      <c r="AA64" s="63">
        <v>1128</v>
      </c>
      <c r="AB64" s="63">
        <v>1309</v>
      </c>
      <c r="AC64" s="63">
        <v>199989</v>
      </c>
      <c r="AD64" s="176">
        <v>349695</v>
      </c>
      <c r="AE64" s="63">
        <v>37854</v>
      </c>
      <c r="AF64" s="63">
        <v>3656</v>
      </c>
      <c r="AG64" s="63">
        <v>11506</v>
      </c>
      <c r="AH64" s="63">
        <v>14649</v>
      </c>
      <c r="AI64" s="63">
        <v>13248</v>
      </c>
      <c r="AJ64" s="63">
        <v>18307</v>
      </c>
      <c r="AK64" s="63">
        <v>1217</v>
      </c>
      <c r="AL64" s="63">
        <v>6638</v>
      </c>
      <c r="AM64" s="63">
        <v>4930</v>
      </c>
      <c r="AN64" s="63">
        <v>8246</v>
      </c>
      <c r="AO64" s="63">
        <v>8801</v>
      </c>
      <c r="AP64" s="63">
        <v>706</v>
      </c>
      <c r="AQ64" s="63">
        <v>6906</v>
      </c>
      <c r="AR64" s="63">
        <v>3854</v>
      </c>
      <c r="AS64" s="63">
        <v>7592</v>
      </c>
      <c r="AT64" s="63">
        <v>148110</v>
      </c>
      <c r="AU64" s="63">
        <v>70666</v>
      </c>
      <c r="AV64" s="63">
        <v>5772</v>
      </c>
      <c r="AW64" s="63">
        <v>33375</v>
      </c>
      <c r="AX64" s="63">
        <v>32726</v>
      </c>
      <c r="AY64" s="63">
        <v>29787</v>
      </c>
      <c r="AZ64" s="63">
        <v>2286</v>
      </c>
      <c r="BA64" s="63">
        <v>189</v>
      </c>
      <c r="BB64" s="63">
        <v>1910</v>
      </c>
      <c r="BC64" s="63">
        <v>1390</v>
      </c>
      <c r="BD64" s="63">
        <v>1172</v>
      </c>
      <c r="BE64" s="63">
        <v>179273</v>
      </c>
      <c r="BF64" s="176">
        <v>327383</v>
      </c>
      <c r="BG64" s="63">
        <v>35059</v>
      </c>
      <c r="BH64" s="63">
        <v>3600</v>
      </c>
      <c r="BI64" s="63">
        <v>10924</v>
      </c>
      <c r="BJ64" s="63">
        <v>14089</v>
      </c>
      <c r="BK64" s="63">
        <v>12650</v>
      </c>
      <c r="BL64" s="63">
        <v>16373</v>
      </c>
      <c r="BM64" s="63">
        <v>1112</v>
      </c>
      <c r="BN64" s="63">
        <v>6077</v>
      </c>
      <c r="BO64" s="63">
        <v>4789</v>
      </c>
      <c r="BP64" s="63">
        <v>7241</v>
      </c>
      <c r="BQ64" s="63">
        <v>8710</v>
      </c>
      <c r="BR64" s="63">
        <v>657</v>
      </c>
      <c r="BS64" s="63">
        <v>6709</v>
      </c>
      <c r="BT64" s="63">
        <v>4084</v>
      </c>
      <c r="BU64" s="63">
        <v>7606</v>
      </c>
      <c r="BV64" s="63">
        <v>139680</v>
      </c>
      <c r="BW64" s="63">
        <v>59060</v>
      </c>
      <c r="BX64" s="63">
        <v>5277</v>
      </c>
      <c r="BY64" s="63">
        <v>30035</v>
      </c>
      <c r="BZ64" s="63">
        <v>29856</v>
      </c>
      <c r="CA64" s="63">
        <v>28445</v>
      </c>
      <c r="CB64" s="63">
        <v>1938</v>
      </c>
      <c r="CC64" s="63">
        <v>199</v>
      </c>
      <c r="CD64" s="63">
        <v>1861</v>
      </c>
      <c r="CE64" s="63">
        <v>1455</v>
      </c>
      <c r="CF64" s="63">
        <v>1299</v>
      </c>
      <c r="CG64" s="63">
        <v>159425</v>
      </c>
      <c r="CH64" s="176">
        <v>299105</v>
      </c>
    </row>
    <row r="65" spans="1:87" ht="15" hidden="1" customHeight="1" x14ac:dyDescent="0.3">
      <c r="A65" s="191" t="s">
        <v>281</v>
      </c>
      <c r="B65" s="192"/>
      <c r="C65" s="63">
        <v>80020</v>
      </c>
      <c r="D65" s="63">
        <v>8670</v>
      </c>
      <c r="E65" s="63">
        <v>24628</v>
      </c>
      <c r="F65" s="63">
        <v>28230</v>
      </c>
      <c r="G65" s="63">
        <v>29701</v>
      </c>
      <c r="H65" s="63">
        <v>40655</v>
      </c>
      <c r="I65" s="63">
        <v>2818</v>
      </c>
      <c r="J65" s="63">
        <v>13304</v>
      </c>
      <c r="K65" s="63">
        <v>9921</v>
      </c>
      <c r="L65" s="63">
        <v>19445</v>
      </c>
      <c r="M65" s="63">
        <v>14623</v>
      </c>
      <c r="N65" s="63">
        <v>919</v>
      </c>
      <c r="O65" s="63">
        <v>10189</v>
      </c>
      <c r="P65" s="63">
        <v>4732</v>
      </c>
      <c r="Q65" s="63">
        <v>14588</v>
      </c>
      <c r="R65" s="63">
        <v>302443</v>
      </c>
      <c r="S65" s="63">
        <v>209840</v>
      </c>
      <c r="T65" s="63">
        <v>19873</v>
      </c>
      <c r="U65" s="63">
        <v>89038</v>
      </c>
      <c r="V65" s="63">
        <v>120829</v>
      </c>
      <c r="W65" s="63">
        <v>101627</v>
      </c>
      <c r="X65" s="63">
        <v>3132</v>
      </c>
      <c r="Y65" s="63">
        <v>190</v>
      </c>
      <c r="Z65" s="63">
        <v>2349</v>
      </c>
      <c r="AA65" s="63">
        <v>1512</v>
      </c>
      <c r="AB65" s="63">
        <v>2067</v>
      </c>
      <c r="AC65" s="63">
        <v>550457</v>
      </c>
      <c r="AD65" s="176">
        <v>852900</v>
      </c>
      <c r="AE65" s="63">
        <v>80443</v>
      </c>
      <c r="AF65" s="63">
        <v>9030</v>
      </c>
      <c r="AG65" s="63">
        <v>24775</v>
      </c>
      <c r="AH65" s="63">
        <v>30775</v>
      </c>
      <c r="AI65" s="63">
        <v>34023</v>
      </c>
      <c r="AJ65" s="63">
        <v>42269</v>
      </c>
      <c r="AK65" s="63">
        <v>3679</v>
      </c>
      <c r="AL65" s="63">
        <v>12731</v>
      </c>
      <c r="AM65" s="63">
        <v>10517</v>
      </c>
      <c r="AN65" s="63">
        <v>22731</v>
      </c>
      <c r="AO65" s="63">
        <v>14429</v>
      </c>
      <c r="AP65" s="63">
        <v>1075</v>
      </c>
      <c r="AQ65" s="63">
        <v>9830</v>
      </c>
      <c r="AR65" s="63">
        <v>5959</v>
      </c>
      <c r="AS65" s="63">
        <v>13081</v>
      </c>
      <c r="AT65" s="63">
        <v>315347</v>
      </c>
      <c r="AU65" s="63">
        <v>193493</v>
      </c>
      <c r="AV65" s="63">
        <v>17993</v>
      </c>
      <c r="AW65" s="63">
        <v>86016</v>
      </c>
      <c r="AX65" s="63">
        <v>117729</v>
      </c>
      <c r="AY65" s="63">
        <v>97212</v>
      </c>
      <c r="AZ65" s="63">
        <v>3176</v>
      </c>
      <c r="BA65" s="63">
        <v>227</v>
      </c>
      <c r="BB65" s="63">
        <v>2495</v>
      </c>
      <c r="BC65" s="63">
        <v>1770</v>
      </c>
      <c r="BD65" s="63">
        <v>1834</v>
      </c>
      <c r="BE65" s="63">
        <v>521945</v>
      </c>
      <c r="BF65" s="176">
        <v>837292</v>
      </c>
      <c r="BG65" s="63">
        <v>74952</v>
      </c>
      <c r="BH65" s="63">
        <v>9267</v>
      </c>
      <c r="BI65" s="63">
        <v>24781</v>
      </c>
      <c r="BJ65" s="63">
        <v>31399</v>
      </c>
      <c r="BK65" s="63">
        <v>33752</v>
      </c>
      <c r="BL65" s="63">
        <v>35598</v>
      </c>
      <c r="BM65" s="63">
        <v>3135</v>
      </c>
      <c r="BN65" s="63">
        <v>11793</v>
      </c>
      <c r="BO65" s="63">
        <v>9928</v>
      </c>
      <c r="BP65" s="63">
        <v>19504</v>
      </c>
      <c r="BQ65" s="63">
        <v>14528</v>
      </c>
      <c r="BR65" s="63">
        <v>1049</v>
      </c>
      <c r="BS65" s="63">
        <v>10079</v>
      </c>
      <c r="BT65" s="63">
        <v>6719</v>
      </c>
      <c r="BU65" s="63">
        <v>13452</v>
      </c>
      <c r="BV65" s="63">
        <v>299936</v>
      </c>
      <c r="BW65" s="63">
        <v>163047</v>
      </c>
      <c r="BX65" s="63">
        <v>15914</v>
      </c>
      <c r="BY65" s="63">
        <v>77301</v>
      </c>
      <c r="BZ65" s="63">
        <v>103361</v>
      </c>
      <c r="CA65" s="63">
        <v>89969</v>
      </c>
      <c r="CB65" s="63">
        <v>2712</v>
      </c>
      <c r="CC65" s="63">
        <v>245</v>
      </c>
      <c r="CD65" s="63">
        <v>2482</v>
      </c>
      <c r="CE65" s="63">
        <v>1862</v>
      </c>
      <c r="CF65" s="63">
        <v>1913</v>
      </c>
      <c r="CG65" s="63">
        <v>458806</v>
      </c>
      <c r="CH65" s="176">
        <v>758742</v>
      </c>
      <c r="CI65" s="139">
        <f>BV65+CG65</f>
        <v>758742</v>
      </c>
    </row>
    <row r="66" spans="1:87" ht="15" hidden="1" customHeight="1" x14ac:dyDescent="0.3">
      <c r="A66" s="160" t="s">
        <v>144</v>
      </c>
      <c r="B66" s="188" t="s">
        <v>297</v>
      </c>
      <c r="C66" s="161">
        <f>C65/$AD$65</f>
        <v>9.3821081017704297E-2</v>
      </c>
      <c r="D66" s="161">
        <f t="shared" ref="D66:AD66" si="59">D65/$AD$65</f>
        <v>1.0165318325712276E-2</v>
      </c>
      <c r="E66" s="161">
        <f t="shared" si="59"/>
        <v>2.8875600891077501E-2</v>
      </c>
      <c r="F66" s="161">
        <f t="shared" si="59"/>
        <v>3.3098839254308829E-2</v>
      </c>
      <c r="G66" s="161">
        <f t="shared" si="59"/>
        <v>3.482354320553406E-2</v>
      </c>
      <c r="H66" s="161">
        <f t="shared" si="59"/>
        <v>4.7666783913706177E-2</v>
      </c>
      <c r="I66" s="161">
        <f t="shared" si="59"/>
        <v>3.3040215734552701E-3</v>
      </c>
      <c r="J66" s="161">
        <f t="shared" si="59"/>
        <v>1.5598546136710047E-2</v>
      </c>
      <c r="K66" s="161">
        <f t="shared" si="59"/>
        <v>1.1632078790010552E-2</v>
      </c>
      <c r="L66" s="161">
        <f t="shared" si="59"/>
        <v>2.2798686833157462E-2</v>
      </c>
      <c r="M66" s="161">
        <f t="shared" si="59"/>
        <v>1.7145034587876657E-2</v>
      </c>
      <c r="N66" s="161">
        <f t="shared" si="59"/>
        <v>1.0775002931175989E-3</v>
      </c>
      <c r="O66" s="161">
        <f t="shared" si="59"/>
        <v>1.1946300855903388E-2</v>
      </c>
      <c r="P66" s="161">
        <f t="shared" si="59"/>
        <v>5.5481299097197793E-3</v>
      </c>
      <c r="Q66" s="161">
        <f t="shared" si="59"/>
        <v>1.7103998124047368E-2</v>
      </c>
      <c r="R66" s="161">
        <f t="shared" si="59"/>
        <v>0.35460546371204127</v>
      </c>
      <c r="S66" s="161">
        <f t="shared" si="59"/>
        <v>0.24603118771251026</v>
      </c>
      <c r="T66" s="161">
        <f t="shared" si="59"/>
        <v>2.3300504162269902E-2</v>
      </c>
      <c r="U66" s="161">
        <f t="shared" si="59"/>
        <v>0.10439441904091921</v>
      </c>
      <c r="V66" s="161">
        <f t="shared" si="59"/>
        <v>0.14166842537225935</v>
      </c>
      <c r="W66" s="161">
        <f t="shared" si="59"/>
        <v>0.11915464884511666</v>
      </c>
      <c r="X66" s="161">
        <f t="shared" si="59"/>
        <v>3.6721772775237427E-3</v>
      </c>
      <c r="Y66" s="161">
        <f t="shared" si="59"/>
        <v>2.227693750732794E-4</v>
      </c>
      <c r="Z66" s="161">
        <f t="shared" si="59"/>
        <v>2.7541329581428067E-3</v>
      </c>
      <c r="AA66" s="161">
        <f t="shared" si="59"/>
        <v>1.7727752374252551E-3</v>
      </c>
      <c r="AB66" s="161">
        <f t="shared" si="59"/>
        <v>2.4234963067182552E-3</v>
      </c>
      <c r="AC66" s="161">
        <f t="shared" si="59"/>
        <v>0.64539453628795873</v>
      </c>
      <c r="AD66" s="173">
        <f t="shared" si="59"/>
        <v>1</v>
      </c>
      <c r="AE66" s="161">
        <f>AE65/$BF$65</f>
        <v>9.6075204349259286E-2</v>
      </c>
      <c r="AF66" s="161">
        <f t="shared" ref="AF66:BF66" si="60">AF65/$BF$65</f>
        <v>1.0784768037912699E-2</v>
      </c>
      <c r="AG66" s="161">
        <f t="shared" si="60"/>
        <v>2.9589438332146969E-2</v>
      </c>
      <c r="AH66" s="161">
        <f t="shared" si="60"/>
        <v>3.6755397161324845E-2</v>
      </c>
      <c r="AI66" s="161">
        <f t="shared" si="60"/>
        <v>4.0634569540853128E-2</v>
      </c>
      <c r="AJ66" s="161">
        <f t="shared" si="60"/>
        <v>5.0482985625086588E-2</v>
      </c>
      <c r="AK66" s="161">
        <f t="shared" si="60"/>
        <v>4.3939270887575661E-3</v>
      </c>
      <c r="AL66" s="161">
        <f t="shared" si="60"/>
        <v>1.5204970309043917E-2</v>
      </c>
      <c r="AM66" s="161">
        <f t="shared" si="60"/>
        <v>1.2560731501077282E-2</v>
      </c>
      <c r="AN66" s="161">
        <f t="shared" si="60"/>
        <v>2.7148235024340373E-2</v>
      </c>
      <c r="AO66" s="161">
        <f t="shared" si="60"/>
        <v>1.7232936657701255E-2</v>
      </c>
      <c r="AP66" s="161">
        <f t="shared" si="60"/>
        <v>1.283900956894369E-3</v>
      </c>
      <c r="AQ66" s="161">
        <f t="shared" si="60"/>
        <v>1.1740229215136415E-2</v>
      </c>
      <c r="AR66" s="161">
        <f t="shared" si="60"/>
        <v>7.1169914438451581E-3</v>
      </c>
      <c r="AS66" s="161">
        <f t="shared" si="60"/>
        <v>1.5622984574079294E-2</v>
      </c>
      <c r="AT66" s="161">
        <f t="shared" si="60"/>
        <v>0.37662726981745914</v>
      </c>
      <c r="AU66" s="161">
        <f t="shared" si="60"/>
        <v>0.23109381195568571</v>
      </c>
      <c r="AV66" s="161">
        <f t="shared" si="60"/>
        <v>2.1489516202232911E-2</v>
      </c>
      <c r="AW66" s="161">
        <f t="shared" si="60"/>
        <v>0.10273118577509399</v>
      </c>
      <c r="AX66" s="161">
        <f t="shared" si="60"/>
        <v>0.14060686116671364</v>
      </c>
      <c r="AY66" s="161">
        <f t="shared" si="60"/>
        <v>0.1161028649503399</v>
      </c>
      <c r="AZ66" s="161">
        <f t="shared" si="60"/>
        <v>3.7931808735781544E-3</v>
      </c>
      <c r="BA66" s="161">
        <f t="shared" si="60"/>
        <v>2.7111210903722955E-4</v>
      </c>
      <c r="BB66" s="161">
        <f t="shared" si="60"/>
        <v>2.9798445464664656E-3</v>
      </c>
      <c r="BC66" s="161">
        <f t="shared" si="60"/>
        <v>2.1139578546074725E-3</v>
      </c>
      <c r="BD66" s="161">
        <f t="shared" si="60"/>
        <v>2.1903947487853701E-3</v>
      </c>
      <c r="BE66" s="161">
        <f t="shared" si="60"/>
        <v>0.62337273018254091</v>
      </c>
      <c r="BF66" s="173">
        <f t="shared" si="60"/>
        <v>1</v>
      </c>
      <c r="BG66" s="161">
        <f>BG65/$CH$65</f>
        <v>9.8784567086045064E-2</v>
      </c>
      <c r="BH66" s="161">
        <f t="shared" ref="BH66:CH66" si="61">BH65/$CH$65</f>
        <v>1.2213637837367643E-2</v>
      </c>
      <c r="BI66" s="161">
        <f t="shared" si="61"/>
        <v>3.2660640902968337E-2</v>
      </c>
      <c r="BJ66" s="161">
        <f t="shared" si="61"/>
        <v>4.1382973395436132E-2</v>
      </c>
      <c r="BK66" s="161">
        <f t="shared" si="61"/>
        <v>4.4484159305798285E-2</v>
      </c>
      <c r="BL66" s="161">
        <f t="shared" si="61"/>
        <v>4.6917133887408369E-2</v>
      </c>
      <c r="BM66" s="161">
        <f t="shared" si="61"/>
        <v>4.1318392813367386E-3</v>
      </c>
      <c r="BN66" s="161">
        <f t="shared" si="61"/>
        <v>1.5542832741564327E-2</v>
      </c>
      <c r="BO66" s="161">
        <f t="shared" si="61"/>
        <v>1.3084816709764321E-2</v>
      </c>
      <c r="BP66" s="161">
        <f t="shared" si="61"/>
        <v>2.5705707605483814E-2</v>
      </c>
      <c r="BQ66" s="161">
        <f t="shared" si="61"/>
        <v>1.9147483597850127E-2</v>
      </c>
      <c r="BR66" s="161">
        <f t="shared" si="61"/>
        <v>1.3825516446960891E-3</v>
      </c>
      <c r="BS66" s="161">
        <f t="shared" si="61"/>
        <v>1.3283830340221051E-2</v>
      </c>
      <c r="BT66" s="161">
        <f t="shared" si="61"/>
        <v>8.8554475697931578E-3</v>
      </c>
      <c r="BU66" s="161">
        <f t="shared" si="61"/>
        <v>1.7729346734463098E-2</v>
      </c>
      <c r="BV66" s="161">
        <f t="shared" si="61"/>
        <v>0.39530696864019654</v>
      </c>
      <c r="BW66" s="161">
        <f t="shared" si="61"/>
        <v>0.21489122784820136</v>
      </c>
      <c r="BX66" s="161">
        <f t="shared" si="61"/>
        <v>2.097419149065163E-2</v>
      </c>
      <c r="BY66" s="161">
        <f t="shared" si="61"/>
        <v>0.1018804811121567</v>
      </c>
      <c r="BZ66" s="161">
        <f t="shared" si="61"/>
        <v>0.1362268070042254</v>
      </c>
      <c r="CA66" s="161">
        <f t="shared" si="61"/>
        <v>0.11857653853351996</v>
      </c>
      <c r="CB66" s="161">
        <f t="shared" si="61"/>
        <v>3.5743375218453702E-3</v>
      </c>
      <c r="CC66" s="161">
        <f t="shared" si="61"/>
        <v>3.2290291034370051E-4</v>
      </c>
      <c r="CD66" s="161">
        <f t="shared" si="61"/>
        <v>3.2712041774410803E-3</v>
      </c>
      <c r="CE66" s="161">
        <f t="shared" si="61"/>
        <v>2.4540621186121239E-3</v>
      </c>
      <c r="CF66" s="161">
        <f t="shared" si="61"/>
        <v>2.5212786428061187E-3</v>
      </c>
      <c r="CG66" s="161">
        <f t="shared" si="61"/>
        <v>0.60469303135980346</v>
      </c>
      <c r="CH66" s="173">
        <f t="shared" si="61"/>
        <v>1</v>
      </c>
    </row>
    <row r="67" spans="1:87" ht="15" hidden="1" customHeight="1" x14ac:dyDescent="0.3">
      <c r="A67" s="162" t="s">
        <v>145</v>
      </c>
      <c r="B67" s="189" t="s">
        <v>297</v>
      </c>
      <c r="C67" s="163">
        <f>C64/C65</f>
        <v>0.49480129967508124</v>
      </c>
      <c r="D67" s="163">
        <f t="shared" ref="D67:BO67" si="62">D64/D65</f>
        <v>0.4281430219146482</v>
      </c>
      <c r="E67" s="163">
        <f t="shared" si="62"/>
        <v>0.47998213415624491</v>
      </c>
      <c r="F67" s="163">
        <f t="shared" si="62"/>
        <v>0.48444916755224937</v>
      </c>
      <c r="G67" s="163">
        <f t="shared" si="62"/>
        <v>0.38291640012120803</v>
      </c>
      <c r="H67" s="163">
        <f t="shared" si="62"/>
        <v>0.47357028655761901</v>
      </c>
      <c r="I67" s="163">
        <f t="shared" si="62"/>
        <v>0.41412349183818309</v>
      </c>
      <c r="J67" s="163">
        <f t="shared" si="62"/>
        <v>0.53961214672279012</v>
      </c>
      <c r="K67" s="163">
        <f t="shared" si="62"/>
        <v>0.50942445318012297</v>
      </c>
      <c r="L67" s="163">
        <f t="shared" si="62"/>
        <v>0.42468500899974287</v>
      </c>
      <c r="M67" s="163">
        <f t="shared" si="62"/>
        <v>0.61533201121520886</v>
      </c>
      <c r="N67" s="163">
        <f t="shared" si="62"/>
        <v>0.68770402611534276</v>
      </c>
      <c r="O67" s="163">
        <f t="shared" si="62"/>
        <v>0.72804004318382565</v>
      </c>
      <c r="P67" s="163">
        <f t="shared" si="62"/>
        <v>0.63672865595942518</v>
      </c>
      <c r="Q67" s="163">
        <f t="shared" si="62"/>
        <v>0.58664655881546479</v>
      </c>
      <c r="R67" s="163">
        <f t="shared" si="62"/>
        <v>0.49498913844922843</v>
      </c>
      <c r="S67" s="163">
        <f t="shared" si="62"/>
        <v>0.37293175752954633</v>
      </c>
      <c r="T67" s="163">
        <f t="shared" si="62"/>
        <v>0.35772153172646304</v>
      </c>
      <c r="U67" s="163">
        <f t="shared" si="62"/>
        <v>0.41511489476403335</v>
      </c>
      <c r="V67" s="163">
        <f t="shared" si="62"/>
        <v>0.31230913108608033</v>
      </c>
      <c r="W67" s="163">
        <f t="shared" si="62"/>
        <v>0.3274621901659992</v>
      </c>
      <c r="X67" s="163">
        <f t="shared" si="62"/>
        <v>0.72126436781609193</v>
      </c>
      <c r="Y67" s="163">
        <f t="shared" si="62"/>
        <v>0.77894736842105261</v>
      </c>
      <c r="Z67" s="163">
        <f t="shared" si="62"/>
        <v>0.76798637718177953</v>
      </c>
      <c r="AA67" s="163">
        <f t="shared" si="62"/>
        <v>0.74603174603174605</v>
      </c>
      <c r="AB67" s="163">
        <f t="shared" si="62"/>
        <v>0.633284954039671</v>
      </c>
      <c r="AC67" s="163">
        <f t="shared" si="62"/>
        <v>0.36331448233013658</v>
      </c>
      <c r="AD67" s="163">
        <f t="shared" si="62"/>
        <v>0.41000703482237072</v>
      </c>
      <c r="AE67" s="163">
        <f t="shared" si="62"/>
        <v>0.47056922292803599</v>
      </c>
      <c r="AF67" s="163">
        <f t="shared" si="62"/>
        <v>0.40487264673311185</v>
      </c>
      <c r="AG67" s="163">
        <f t="shared" si="62"/>
        <v>0.46441977800201817</v>
      </c>
      <c r="AH67" s="163">
        <f t="shared" si="62"/>
        <v>0.47600324939073924</v>
      </c>
      <c r="AI67" s="163">
        <f t="shared" si="62"/>
        <v>0.38938365223525262</v>
      </c>
      <c r="AJ67" s="163">
        <f t="shared" si="62"/>
        <v>0.43310700513378597</v>
      </c>
      <c r="AK67" s="163">
        <f t="shared" si="62"/>
        <v>0.33079641206849686</v>
      </c>
      <c r="AL67" s="163">
        <f t="shared" si="62"/>
        <v>0.52140444584086088</v>
      </c>
      <c r="AM67" s="163">
        <f t="shared" si="62"/>
        <v>0.46876485689835506</v>
      </c>
      <c r="AN67" s="163">
        <f t="shared" si="62"/>
        <v>0.3627645066209142</v>
      </c>
      <c r="AO67" s="163">
        <f t="shared" si="62"/>
        <v>0.60995217963822856</v>
      </c>
      <c r="AP67" s="163">
        <f t="shared" si="62"/>
        <v>0.65674418604651164</v>
      </c>
      <c r="AQ67" s="163">
        <f t="shared" si="62"/>
        <v>0.70254323499491356</v>
      </c>
      <c r="AR67" s="163">
        <f t="shared" si="62"/>
        <v>0.6467528108743078</v>
      </c>
      <c r="AS67" s="163">
        <f t="shared" si="62"/>
        <v>0.58038376270927294</v>
      </c>
      <c r="AT67" s="163">
        <f t="shared" si="62"/>
        <v>0.46967309027832832</v>
      </c>
      <c r="AU67" s="163">
        <f t="shared" si="62"/>
        <v>0.36521217821833346</v>
      </c>
      <c r="AV67" s="163">
        <f t="shared" si="62"/>
        <v>0.32079141888512197</v>
      </c>
      <c r="AW67" s="163">
        <f t="shared" si="62"/>
        <v>0.3880092075892857</v>
      </c>
      <c r="AX67" s="163">
        <f t="shared" si="62"/>
        <v>0.27797738874873651</v>
      </c>
      <c r="AY67" s="163">
        <f t="shared" si="62"/>
        <v>0.30641278854462412</v>
      </c>
      <c r="AZ67" s="163">
        <f t="shared" si="62"/>
        <v>0.71977329974811088</v>
      </c>
      <c r="BA67" s="163">
        <f t="shared" si="62"/>
        <v>0.83259911894273131</v>
      </c>
      <c r="BB67" s="163">
        <f t="shared" si="62"/>
        <v>0.76553106212424848</v>
      </c>
      <c r="BC67" s="163">
        <f t="shared" si="62"/>
        <v>0.78531073446327682</v>
      </c>
      <c r="BD67" s="163">
        <f t="shared" si="62"/>
        <v>0.63904034896401307</v>
      </c>
      <c r="BE67" s="163">
        <f t="shared" si="62"/>
        <v>0.3434710553793982</v>
      </c>
      <c r="BF67" s="163">
        <f t="shared" si="62"/>
        <v>0.39100218322878993</v>
      </c>
      <c r="BG67" s="163">
        <f t="shared" si="62"/>
        <v>0.46775269505817058</v>
      </c>
      <c r="BH67" s="163">
        <f t="shared" si="62"/>
        <v>0.38847523470378764</v>
      </c>
      <c r="BI67" s="163">
        <f t="shared" si="62"/>
        <v>0.44082159719139663</v>
      </c>
      <c r="BJ67" s="163">
        <f t="shared" si="62"/>
        <v>0.44870855759737571</v>
      </c>
      <c r="BK67" s="163">
        <f t="shared" si="62"/>
        <v>0.37479260488267363</v>
      </c>
      <c r="BL67" s="163">
        <f t="shared" si="62"/>
        <v>0.45994156975110961</v>
      </c>
      <c r="BM67" s="163">
        <f t="shared" si="62"/>
        <v>0.35470494417862841</v>
      </c>
      <c r="BN67" s="163">
        <f t="shared" si="62"/>
        <v>0.51530568981599256</v>
      </c>
      <c r="BO67" s="163">
        <f t="shared" si="62"/>
        <v>0.48237308622078967</v>
      </c>
      <c r="BP67" s="163">
        <f t="shared" ref="BP67:CH67" si="63">BP64/BP65</f>
        <v>0.37125717801476621</v>
      </c>
      <c r="BQ67" s="163">
        <f t="shared" si="63"/>
        <v>0.59953193832599116</v>
      </c>
      <c r="BR67" s="163">
        <f t="shared" si="63"/>
        <v>0.62631077216396569</v>
      </c>
      <c r="BS67" s="163">
        <f t="shared" si="63"/>
        <v>0.66564143268181364</v>
      </c>
      <c r="BT67" s="163">
        <f t="shared" si="63"/>
        <v>0.60782854591457058</v>
      </c>
      <c r="BU67" s="163">
        <f t="shared" si="63"/>
        <v>0.5654177817424918</v>
      </c>
      <c r="BV67" s="163">
        <f t="shared" si="63"/>
        <v>0.46569934919449485</v>
      </c>
      <c r="BW67" s="163">
        <f t="shared" si="63"/>
        <v>0.36222684256686721</v>
      </c>
      <c r="BX67" s="163">
        <f t="shared" si="63"/>
        <v>0.33159482216915925</v>
      </c>
      <c r="BY67" s="163">
        <f t="shared" si="63"/>
        <v>0.38854607314265016</v>
      </c>
      <c r="BZ67" s="163">
        <f t="shared" si="63"/>
        <v>0.28885169454629889</v>
      </c>
      <c r="CA67" s="163">
        <f t="shared" si="63"/>
        <v>0.31616445664617815</v>
      </c>
      <c r="CB67" s="163">
        <f t="shared" si="63"/>
        <v>0.71460176991150437</v>
      </c>
      <c r="CC67" s="163">
        <f t="shared" si="63"/>
        <v>0.81224489795918364</v>
      </c>
      <c r="CD67" s="163">
        <f t="shared" si="63"/>
        <v>0.74979854955680902</v>
      </c>
      <c r="CE67" s="163">
        <f t="shared" si="63"/>
        <v>0.78141783029001077</v>
      </c>
      <c r="CF67" s="163">
        <f t="shared" si="63"/>
        <v>0.67903815995818084</v>
      </c>
      <c r="CG67" s="163">
        <f t="shared" si="63"/>
        <v>0.34747801903200914</v>
      </c>
      <c r="CH67" s="163">
        <f t="shared" si="63"/>
        <v>0.3942117346871532</v>
      </c>
    </row>
    <row r="68" spans="1:87" ht="15" hidden="1" customHeight="1" x14ac:dyDescent="0.3">
      <c r="A68" s="160" t="s">
        <v>146</v>
      </c>
      <c r="B68" s="190" t="s">
        <v>297</v>
      </c>
      <c r="C68" s="161">
        <f>(C65-C64)/C65</f>
        <v>0.50519870032491876</v>
      </c>
      <c r="D68" s="161">
        <f t="shared" ref="D68:BO68" si="64">(D65-D64)/D65</f>
        <v>0.57185697808535174</v>
      </c>
      <c r="E68" s="161">
        <f t="shared" si="64"/>
        <v>0.52001786584375509</v>
      </c>
      <c r="F68" s="161">
        <f t="shared" si="64"/>
        <v>0.51555083244775057</v>
      </c>
      <c r="G68" s="161">
        <f t="shared" si="64"/>
        <v>0.61708359987879191</v>
      </c>
      <c r="H68" s="161">
        <f t="shared" si="64"/>
        <v>0.52642971344238099</v>
      </c>
      <c r="I68" s="161">
        <f t="shared" si="64"/>
        <v>0.58587650816181691</v>
      </c>
      <c r="J68" s="161">
        <f t="shared" si="64"/>
        <v>0.46038785327720988</v>
      </c>
      <c r="K68" s="161">
        <f t="shared" si="64"/>
        <v>0.49057554681987703</v>
      </c>
      <c r="L68" s="161">
        <f t="shared" si="64"/>
        <v>0.57531499100025718</v>
      </c>
      <c r="M68" s="161">
        <f t="shared" si="64"/>
        <v>0.38466798878479108</v>
      </c>
      <c r="N68" s="161">
        <f t="shared" si="64"/>
        <v>0.31229597388465724</v>
      </c>
      <c r="O68" s="161">
        <f t="shared" si="64"/>
        <v>0.2719599568161743</v>
      </c>
      <c r="P68" s="161">
        <f t="shared" si="64"/>
        <v>0.36327134404057482</v>
      </c>
      <c r="Q68" s="161">
        <f t="shared" si="64"/>
        <v>0.41335344118453521</v>
      </c>
      <c r="R68" s="161">
        <f t="shared" si="64"/>
        <v>0.50501086155077157</v>
      </c>
      <c r="S68" s="161">
        <f t="shared" si="64"/>
        <v>0.62706824247045367</v>
      </c>
      <c r="T68" s="161">
        <f t="shared" si="64"/>
        <v>0.64227846827353696</v>
      </c>
      <c r="U68" s="161">
        <f t="shared" si="64"/>
        <v>0.58488510523596671</v>
      </c>
      <c r="V68" s="161">
        <f t="shared" si="64"/>
        <v>0.68769086891391962</v>
      </c>
      <c r="W68" s="161">
        <f t="shared" si="64"/>
        <v>0.6725378098340008</v>
      </c>
      <c r="X68" s="161">
        <f t="shared" si="64"/>
        <v>0.27873563218390807</v>
      </c>
      <c r="Y68" s="161">
        <f t="shared" si="64"/>
        <v>0.22105263157894736</v>
      </c>
      <c r="Z68" s="161">
        <f t="shared" si="64"/>
        <v>0.23201362281822052</v>
      </c>
      <c r="AA68" s="161">
        <f t="shared" si="64"/>
        <v>0.25396825396825395</v>
      </c>
      <c r="AB68" s="161">
        <f t="shared" si="64"/>
        <v>0.366715045960329</v>
      </c>
      <c r="AC68" s="161">
        <f t="shared" si="64"/>
        <v>0.63668551766986337</v>
      </c>
      <c r="AD68" s="173">
        <f t="shared" si="64"/>
        <v>0.58999296517762922</v>
      </c>
      <c r="AE68" s="161">
        <f t="shared" si="64"/>
        <v>0.52943077707196395</v>
      </c>
      <c r="AF68" s="161">
        <f t="shared" si="64"/>
        <v>0.59512735326688815</v>
      </c>
      <c r="AG68" s="161">
        <f t="shared" si="64"/>
        <v>0.53558022199798183</v>
      </c>
      <c r="AH68" s="161">
        <f t="shared" si="64"/>
        <v>0.52399675060926076</v>
      </c>
      <c r="AI68" s="161">
        <f t="shared" si="64"/>
        <v>0.61061634776474738</v>
      </c>
      <c r="AJ68" s="161">
        <f t="shared" si="64"/>
        <v>0.56689299486621403</v>
      </c>
      <c r="AK68" s="161">
        <f t="shared" si="64"/>
        <v>0.66920358793150314</v>
      </c>
      <c r="AL68" s="161">
        <f t="shared" si="64"/>
        <v>0.47859555415913912</v>
      </c>
      <c r="AM68" s="161">
        <f t="shared" si="64"/>
        <v>0.53123514310164499</v>
      </c>
      <c r="AN68" s="161">
        <f t="shared" si="64"/>
        <v>0.6372354933790858</v>
      </c>
      <c r="AO68" s="161">
        <f t="shared" si="64"/>
        <v>0.39004782036177144</v>
      </c>
      <c r="AP68" s="161">
        <f t="shared" si="64"/>
        <v>0.34325581395348836</v>
      </c>
      <c r="AQ68" s="161">
        <f t="shared" si="64"/>
        <v>0.29745676500508644</v>
      </c>
      <c r="AR68" s="161">
        <f t="shared" si="64"/>
        <v>0.35324718912569225</v>
      </c>
      <c r="AS68" s="161">
        <f t="shared" si="64"/>
        <v>0.419616237290727</v>
      </c>
      <c r="AT68" s="161">
        <f t="shared" si="64"/>
        <v>0.53032690972167174</v>
      </c>
      <c r="AU68" s="161">
        <f t="shared" si="64"/>
        <v>0.63478782178166648</v>
      </c>
      <c r="AV68" s="161">
        <f t="shared" si="64"/>
        <v>0.67920858111487803</v>
      </c>
      <c r="AW68" s="161">
        <f t="shared" si="64"/>
        <v>0.6119907924107143</v>
      </c>
      <c r="AX68" s="161">
        <f t="shared" si="64"/>
        <v>0.72202261125126355</v>
      </c>
      <c r="AY68" s="161">
        <f t="shared" si="64"/>
        <v>0.69358721145537583</v>
      </c>
      <c r="AZ68" s="161">
        <f t="shared" si="64"/>
        <v>0.28022670025188917</v>
      </c>
      <c r="BA68" s="161">
        <f t="shared" si="64"/>
        <v>0.16740088105726872</v>
      </c>
      <c r="BB68" s="161">
        <f t="shared" si="64"/>
        <v>0.23446893787575152</v>
      </c>
      <c r="BC68" s="161">
        <f t="shared" si="64"/>
        <v>0.21468926553672316</v>
      </c>
      <c r="BD68" s="161">
        <f t="shared" si="64"/>
        <v>0.36095965103598693</v>
      </c>
      <c r="BE68" s="161">
        <f t="shared" si="64"/>
        <v>0.65652894462060174</v>
      </c>
      <c r="BF68" s="173">
        <f t="shared" si="64"/>
        <v>0.60899781677121001</v>
      </c>
      <c r="BG68" s="161">
        <f t="shared" si="64"/>
        <v>0.53224730494182948</v>
      </c>
      <c r="BH68" s="161">
        <f t="shared" si="64"/>
        <v>0.61152476529621236</v>
      </c>
      <c r="BI68" s="161">
        <f t="shared" si="64"/>
        <v>0.55917840280860331</v>
      </c>
      <c r="BJ68" s="161">
        <f t="shared" si="64"/>
        <v>0.55129144240262429</v>
      </c>
      <c r="BK68" s="161">
        <f t="shared" si="64"/>
        <v>0.62520739511732637</v>
      </c>
      <c r="BL68" s="161">
        <f t="shared" si="64"/>
        <v>0.54005843024889044</v>
      </c>
      <c r="BM68" s="161">
        <f t="shared" si="64"/>
        <v>0.64529505582137159</v>
      </c>
      <c r="BN68" s="161">
        <f t="shared" si="64"/>
        <v>0.48469431018400744</v>
      </c>
      <c r="BO68" s="161">
        <f t="shared" si="64"/>
        <v>0.51762691377921033</v>
      </c>
      <c r="BP68" s="161">
        <f t="shared" ref="BP68:CH68" si="65">(BP65-BP64)/BP65</f>
        <v>0.62874282198523379</v>
      </c>
      <c r="BQ68" s="161">
        <f t="shared" si="65"/>
        <v>0.40046806167400884</v>
      </c>
      <c r="BR68" s="161">
        <f t="shared" si="65"/>
        <v>0.37368922783603431</v>
      </c>
      <c r="BS68" s="161">
        <f t="shared" si="65"/>
        <v>0.33435856731818631</v>
      </c>
      <c r="BT68" s="161">
        <f t="shared" si="65"/>
        <v>0.39217145408542936</v>
      </c>
      <c r="BU68" s="161">
        <f t="shared" si="65"/>
        <v>0.4345822182575082</v>
      </c>
      <c r="BV68" s="161">
        <f t="shared" si="65"/>
        <v>0.53430065080550515</v>
      </c>
      <c r="BW68" s="161">
        <f t="shared" si="65"/>
        <v>0.63777315743313279</v>
      </c>
      <c r="BX68" s="161">
        <f t="shared" si="65"/>
        <v>0.66840517783084075</v>
      </c>
      <c r="BY68" s="161">
        <f t="shared" si="65"/>
        <v>0.61145392685734989</v>
      </c>
      <c r="BZ68" s="161">
        <f t="shared" si="65"/>
        <v>0.71114830545370111</v>
      </c>
      <c r="CA68" s="161">
        <f t="shared" si="65"/>
        <v>0.68383554335382191</v>
      </c>
      <c r="CB68" s="161">
        <f t="shared" si="65"/>
        <v>0.28539823008849557</v>
      </c>
      <c r="CC68" s="161">
        <f t="shared" si="65"/>
        <v>0.18775510204081633</v>
      </c>
      <c r="CD68" s="161">
        <f t="shared" si="65"/>
        <v>0.25020145044319098</v>
      </c>
      <c r="CE68" s="161">
        <f t="shared" si="65"/>
        <v>0.21858216970998925</v>
      </c>
      <c r="CF68" s="161">
        <f t="shared" si="65"/>
        <v>0.32096184004181916</v>
      </c>
      <c r="CG68" s="161">
        <f t="shared" si="65"/>
        <v>0.65252198096799086</v>
      </c>
      <c r="CH68" s="173">
        <f t="shared" si="65"/>
        <v>0.6057882653128468</v>
      </c>
    </row>
    <row r="69" spans="1:87" hidden="1" x14ac:dyDescent="0.3"/>
    <row r="70" spans="1:87" ht="15" hidden="1" customHeight="1" x14ac:dyDescent="0.3">
      <c r="B70" s="144"/>
    </row>
    <row r="71" spans="1:87" hidden="1" x14ac:dyDescent="0.3"/>
    <row r="72" spans="1:87" ht="15" hidden="1" customHeight="1" x14ac:dyDescent="0.25">
      <c r="B72" s="152"/>
      <c r="C72" s="443" t="s">
        <v>292</v>
      </c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</row>
    <row r="73" spans="1:87" ht="15" hidden="1" customHeight="1" x14ac:dyDescent="0.25">
      <c r="B73" s="178" t="s">
        <v>68</v>
      </c>
      <c r="C73" s="435" t="s">
        <v>61</v>
      </c>
      <c r="D73" s="435"/>
      <c r="E73" s="435"/>
      <c r="F73" s="435"/>
      <c r="G73" s="435"/>
      <c r="H73" s="435"/>
      <c r="I73" s="435" t="s">
        <v>62</v>
      </c>
      <c r="J73" s="435"/>
      <c r="K73" s="435"/>
      <c r="L73" s="435"/>
      <c r="M73" s="435"/>
      <c r="N73" s="435"/>
      <c r="O73" s="435" t="s">
        <v>63</v>
      </c>
      <c r="P73" s="435"/>
      <c r="Q73" s="435"/>
      <c r="R73" s="435"/>
      <c r="S73" s="435"/>
      <c r="T73" s="435"/>
    </row>
    <row r="74" spans="1:87" ht="15" hidden="1" customHeight="1" x14ac:dyDescent="0.25">
      <c r="B74" s="179" t="s">
        <v>293</v>
      </c>
      <c r="C74" s="180" t="s">
        <v>166</v>
      </c>
      <c r="D74" s="180" t="s">
        <v>272</v>
      </c>
      <c r="E74" s="180" t="s">
        <v>274</v>
      </c>
      <c r="F74" s="180" t="s">
        <v>170</v>
      </c>
      <c r="G74" s="180" t="s">
        <v>273</v>
      </c>
      <c r="H74" s="180" t="s">
        <v>7</v>
      </c>
      <c r="I74" s="180" t="s">
        <v>166</v>
      </c>
      <c r="J74" s="180" t="s">
        <v>272</v>
      </c>
      <c r="K74" s="180" t="s">
        <v>274</v>
      </c>
      <c r="L74" s="180" t="s">
        <v>170</v>
      </c>
      <c r="M74" s="180" t="s">
        <v>273</v>
      </c>
      <c r="N74" s="180" t="s">
        <v>7</v>
      </c>
      <c r="O74" s="180" t="s">
        <v>166</v>
      </c>
      <c r="P74" s="180" t="s">
        <v>272</v>
      </c>
      <c r="Q74" s="180" t="s">
        <v>274</v>
      </c>
      <c r="R74" s="180" t="s">
        <v>170</v>
      </c>
      <c r="S74" s="180" t="s">
        <v>273</v>
      </c>
      <c r="T74" s="180" t="s">
        <v>7</v>
      </c>
    </row>
    <row r="75" spans="1:87" ht="15" hidden="1" customHeight="1" x14ac:dyDescent="0.3">
      <c r="B75" s="145" t="s">
        <v>39</v>
      </c>
      <c r="C75" s="171">
        <v>342669</v>
      </c>
      <c r="D75" s="171">
        <v>115896</v>
      </c>
      <c r="E75" s="171">
        <v>21723</v>
      </c>
      <c r="F75" s="171">
        <v>217871</v>
      </c>
      <c r="G75" s="171">
        <v>3773</v>
      </c>
      <c r="H75" s="171">
        <v>701932</v>
      </c>
      <c r="I75" s="171">
        <v>318672</v>
      </c>
      <c r="J75" s="171">
        <v>110387</v>
      </c>
      <c r="K75" s="171">
        <v>21341</v>
      </c>
      <c r="L75" s="171">
        <v>181139</v>
      </c>
      <c r="M75" s="171">
        <v>3453</v>
      </c>
      <c r="N75" s="171">
        <v>634992</v>
      </c>
      <c r="O75" s="171">
        <v>316093</v>
      </c>
      <c r="P75" s="171">
        <v>112848</v>
      </c>
      <c r="Q75" s="171">
        <v>18234</v>
      </c>
      <c r="R75" s="171">
        <v>168462</v>
      </c>
      <c r="S75" s="171">
        <v>3297</v>
      </c>
      <c r="T75" s="171">
        <v>618934</v>
      </c>
    </row>
    <row r="76" spans="1:87" ht="15" hidden="1" customHeight="1" x14ac:dyDescent="0.3">
      <c r="B76" s="145" t="s">
        <v>40</v>
      </c>
      <c r="C76" s="171">
        <v>43354</v>
      </c>
      <c r="D76" s="171">
        <v>8998</v>
      </c>
      <c r="E76" s="171">
        <v>1635</v>
      </c>
      <c r="F76" s="171">
        <v>24530</v>
      </c>
      <c r="G76" s="171">
        <v>276</v>
      </c>
      <c r="H76" s="171">
        <v>78793</v>
      </c>
      <c r="I76" s="171">
        <v>45251</v>
      </c>
      <c r="J76" s="171">
        <v>9666</v>
      </c>
      <c r="K76" s="171">
        <v>1667</v>
      </c>
      <c r="L76" s="171">
        <v>19429</v>
      </c>
      <c r="M76" s="171">
        <v>278</v>
      </c>
      <c r="N76" s="171">
        <v>76291</v>
      </c>
      <c r="O76" s="171">
        <v>43727</v>
      </c>
      <c r="P76" s="171">
        <v>9639</v>
      </c>
      <c r="Q76" s="171">
        <v>1457</v>
      </c>
      <c r="R76" s="171">
        <v>17795</v>
      </c>
      <c r="S76" s="171">
        <v>325</v>
      </c>
      <c r="T76" s="171">
        <v>72943</v>
      </c>
    </row>
    <row r="77" spans="1:87" ht="15" hidden="1" customHeight="1" x14ac:dyDescent="0.3">
      <c r="B77" s="145" t="s">
        <v>294</v>
      </c>
      <c r="C77" s="171">
        <v>77180</v>
      </c>
      <c r="D77" s="171">
        <v>29490</v>
      </c>
      <c r="E77" s="171">
        <v>21457</v>
      </c>
      <c r="F77" s="171">
        <v>88957</v>
      </c>
      <c r="G77" s="171">
        <v>2581</v>
      </c>
      <c r="H77" s="171">
        <v>219665</v>
      </c>
      <c r="I77" s="171">
        <v>71126</v>
      </c>
      <c r="J77" s="171">
        <v>27267</v>
      </c>
      <c r="K77" s="171">
        <v>18366</v>
      </c>
      <c r="L77" s="171">
        <v>67695</v>
      </c>
      <c r="M77" s="171">
        <v>2179</v>
      </c>
      <c r="N77" s="171">
        <v>186633</v>
      </c>
      <c r="O77" s="171">
        <v>69393</v>
      </c>
      <c r="P77" s="171">
        <v>26609</v>
      </c>
      <c r="Q77" s="171">
        <v>15041</v>
      </c>
      <c r="R77" s="171">
        <v>69642</v>
      </c>
      <c r="S77" s="171">
        <v>2523</v>
      </c>
      <c r="T77" s="171">
        <v>183208</v>
      </c>
    </row>
    <row r="78" spans="1:87" ht="15" hidden="1" customHeight="1" x14ac:dyDescent="0.3">
      <c r="B78" s="145" t="s">
        <v>42</v>
      </c>
      <c r="C78" s="171">
        <v>120097</v>
      </c>
      <c r="D78" s="171">
        <v>28762</v>
      </c>
      <c r="E78" s="171">
        <v>6798</v>
      </c>
      <c r="F78" s="171">
        <v>108837</v>
      </c>
      <c r="G78" s="171">
        <v>1947</v>
      </c>
      <c r="H78" s="171">
        <v>266441</v>
      </c>
      <c r="I78" s="171">
        <v>119946</v>
      </c>
      <c r="J78" s="171">
        <v>28907</v>
      </c>
      <c r="K78" s="171">
        <v>7074</v>
      </c>
      <c r="L78" s="171">
        <v>86218</v>
      </c>
      <c r="M78" s="171">
        <v>2057</v>
      </c>
      <c r="N78" s="171">
        <v>244202</v>
      </c>
      <c r="O78" s="171">
        <v>115844</v>
      </c>
      <c r="P78" s="171">
        <v>28790</v>
      </c>
      <c r="Q78" s="171">
        <v>6170</v>
      </c>
      <c r="R78" s="171">
        <v>84095</v>
      </c>
      <c r="S78" s="171">
        <v>2284</v>
      </c>
      <c r="T78" s="171">
        <v>237183</v>
      </c>
    </row>
    <row r="79" spans="1:87" ht="15" hidden="1" customHeight="1" x14ac:dyDescent="0.3">
      <c r="B79" s="145" t="s">
        <v>291</v>
      </c>
      <c r="C79" s="171">
        <v>88711</v>
      </c>
      <c r="D79" s="171">
        <v>41065</v>
      </c>
      <c r="E79" s="171">
        <v>19221</v>
      </c>
      <c r="F79" s="171">
        <v>78827</v>
      </c>
      <c r="G79" s="171">
        <v>1796</v>
      </c>
      <c r="H79" s="171">
        <v>229620</v>
      </c>
      <c r="I79" s="171">
        <v>90384</v>
      </c>
      <c r="J79" s="171">
        <v>42777</v>
      </c>
      <c r="K79" s="171">
        <v>17446</v>
      </c>
      <c r="L79" s="171">
        <v>65119</v>
      </c>
      <c r="M79" s="171">
        <v>1628</v>
      </c>
      <c r="N79" s="171">
        <v>217354</v>
      </c>
      <c r="O79" s="171">
        <v>103265</v>
      </c>
      <c r="P79" s="171">
        <v>43820</v>
      </c>
      <c r="Q79" s="171">
        <v>13936</v>
      </c>
      <c r="R79" s="171">
        <v>73321</v>
      </c>
      <c r="S79" s="171">
        <v>1580</v>
      </c>
      <c r="T79" s="171">
        <v>235922</v>
      </c>
    </row>
    <row r="80" spans="1:87" ht="15" hidden="1" customHeight="1" x14ac:dyDescent="0.3">
      <c r="B80" s="145" t="s">
        <v>19</v>
      </c>
      <c r="C80" s="171">
        <v>672011</v>
      </c>
      <c r="D80" s="171">
        <v>224211</v>
      </c>
      <c r="E80" s="171">
        <v>70834</v>
      </c>
      <c r="F80" s="171">
        <v>519022</v>
      </c>
      <c r="G80" s="171">
        <v>10373</v>
      </c>
      <c r="H80" s="171">
        <v>1496451</v>
      </c>
      <c r="I80" s="171">
        <v>645379</v>
      </c>
      <c r="J80" s="171">
        <v>219004</v>
      </c>
      <c r="K80" s="171">
        <v>65894</v>
      </c>
      <c r="L80" s="171">
        <v>419600</v>
      </c>
      <c r="M80" s="171">
        <v>9595</v>
      </c>
      <c r="N80" s="171">
        <v>1359472</v>
      </c>
      <c r="O80" s="171">
        <v>648322</v>
      </c>
      <c r="P80" s="171">
        <v>221706</v>
      </c>
      <c r="Q80" s="171">
        <v>54838</v>
      </c>
      <c r="R80" s="171">
        <v>413315</v>
      </c>
      <c r="S80" s="171">
        <v>10009</v>
      </c>
      <c r="T80" s="171">
        <v>1348190</v>
      </c>
    </row>
    <row r="81" spans="2:20" ht="15" hidden="1" customHeight="1" x14ac:dyDescent="0.25"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2:20" ht="15" hidden="1" customHeight="1" x14ac:dyDescent="0.25">
      <c r="B82" s="152"/>
      <c r="C82" s="443" t="s">
        <v>292</v>
      </c>
      <c r="D82" s="443"/>
      <c r="E82" s="443"/>
      <c r="F82" s="443"/>
      <c r="G82" s="443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</row>
    <row r="83" spans="2:20" ht="15" hidden="1" customHeight="1" x14ac:dyDescent="0.25">
      <c r="B83" s="181" t="s">
        <v>298</v>
      </c>
      <c r="C83" s="435" t="s">
        <v>61</v>
      </c>
      <c r="D83" s="435"/>
      <c r="E83" s="435"/>
      <c r="F83" s="435"/>
      <c r="G83" s="435"/>
      <c r="H83" s="435"/>
      <c r="I83" s="435" t="s">
        <v>62</v>
      </c>
      <c r="J83" s="435"/>
      <c r="K83" s="435"/>
      <c r="L83" s="435"/>
      <c r="M83" s="435"/>
      <c r="N83" s="435"/>
      <c r="O83" s="435" t="s">
        <v>63</v>
      </c>
      <c r="P83" s="435"/>
      <c r="Q83" s="435"/>
      <c r="R83" s="435"/>
      <c r="S83" s="435"/>
      <c r="T83" s="435"/>
    </row>
    <row r="84" spans="2:20" ht="15" hidden="1" customHeight="1" x14ac:dyDescent="0.25">
      <c r="B84" s="179" t="s">
        <v>293</v>
      </c>
      <c r="C84" s="180" t="s">
        <v>166</v>
      </c>
      <c r="D84" s="180" t="s">
        <v>272</v>
      </c>
      <c r="E84" s="180" t="s">
        <v>274</v>
      </c>
      <c r="F84" s="180" t="s">
        <v>170</v>
      </c>
      <c r="G84" s="180" t="s">
        <v>273</v>
      </c>
      <c r="H84" s="180" t="s">
        <v>7</v>
      </c>
      <c r="I84" s="180" t="s">
        <v>166</v>
      </c>
      <c r="J84" s="180" t="s">
        <v>272</v>
      </c>
      <c r="K84" s="180" t="s">
        <v>274</v>
      </c>
      <c r="L84" s="180" t="s">
        <v>170</v>
      </c>
      <c r="M84" s="180" t="s">
        <v>273</v>
      </c>
      <c r="N84" s="180" t="s">
        <v>7</v>
      </c>
      <c r="O84" s="180" t="s">
        <v>166</v>
      </c>
      <c r="P84" s="180" t="s">
        <v>272</v>
      </c>
      <c r="Q84" s="180" t="s">
        <v>274</v>
      </c>
      <c r="R84" s="180" t="s">
        <v>170</v>
      </c>
      <c r="S84" s="180" t="s">
        <v>273</v>
      </c>
      <c r="T84" s="180" t="s">
        <v>7</v>
      </c>
    </row>
    <row r="85" spans="2:20" ht="15" hidden="1" customHeight="1" x14ac:dyDescent="0.3">
      <c r="B85" s="145" t="s">
        <v>39</v>
      </c>
      <c r="C85" s="171">
        <v>2410717</v>
      </c>
      <c r="D85" s="171">
        <v>973329</v>
      </c>
      <c r="E85" s="171">
        <v>104783</v>
      </c>
      <c r="F85" s="171">
        <v>1390628</v>
      </c>
      <c r="G85" s="171">
        <v>15830</v>
      </c>
      <c r="H85" s="171">
        <v>4895287</v>
      </c>
      <c r="I85" s="171">
        <v>2326111</v>
      </c>
      <c r="J85" s="171">
        <v>931998</v>
      </c>
      <c r="K85" s="171">
        <v>106986</v>
      </c>
      <c r="L85" s="171">
        <v>1242534</v>
      </c>
      <c r="M85" s="171">
        <v>15366</v>
      </c>
      <c r="N85" s="171">
        <v>4622995</v>
      </c>
      <c r="O85" s="171">
        <v>2195621</v>
      </c>
      <c r="P85" s="171">
        <v>890026</v>
      </c>
      <c r="Q85" s="171">
        <v>91656</v>
      </c>
      <c r="R85" s="171">
        <v>1110312</v>
      </c>
      <c r="S85" s="171">
        <v>14350</v>
      </c>
      <c r="T85" s="171">
        <v>4301965</v>
      </c>
    </row>
    <row r="86" spans="2:20" ht="15" hidden="1" customHeight="1" x14ac:dyDescent="0.3">
      <c r="B86" s="145" t="s">
        <v>40</v>
      </c>
      <c r="C86" s="171">
        <v>343916</v>
      </c>
      <c r="D86" s="171">
        <v>97910</v>
      </c>
      <c r="E86" s="171">
        <v>9219</v>
      </c>
      <c r="F86" s="171">
        <v>175791</v>
      </c>
      <c r="G86" s="171">
        <v>1140</v>
      </c>
      <c r="H86" s="171">
        <v>627976</v>
      </c>
      <c r="I86" s="171">
        <v>345383</v>
      </c>
      <c r="J86" s="171">
        <v>96793</v>
      </c>
      <c r="K86" s="171">
        <v>9866</v>
      </c>
      <c r="L86" s="171">
        <v>158279</v>
      </c>
      <c r="M86" s="171">
        <v>1183</v>
      </c>
      <c r="N86" s="171">
        <v>611504</v>
      </c>
      <c r="O86" s="171">
        <v>335191</v>
      </c>
      <c r="P86" s="171">
        <v>98077</v>
      </c>
      <c r="Q86" s="171">
        <v>8947</v>
      </c>
      <c r="R86" s="171">
        <v>136786</v>
      </c>
      <c r="S86" s="171">
        <v>1194</v>
      </c>
      <c r="T86" s="171">
        <v>580195</v>
      </c>
    </row>
    <row r="87" spans="2:20" ht="15" hidden="1" customHeight="1" x14ac:dyDescent="0.3">
      <c r="B87" s="145" t="s">
        <v>294</v>
      </c>
      <c r="C87" s="171">
        <v>488756</v>
      </c>
      <c r="D87" s="171">
        <v>181138</v>
      </c>
      <c r="E87" s="171">
        <v>74397</v>
      </c>
      <c r="F87" s="171">
        <v>460262</v>
      </c>
      <c r="G87" s="171">
        <v>9034</v>
      </c>
      <c r="H87" s="171">
        <v>1213587</v>
      </c>
      <c r="I87" s="171">
        <v>478282</v>
      </c>
      <c r="J87" s="171">
        <v>175971</v>
      </c>
      <c r="K87" s="171">
        <v>74713</v>
      </c>
      <c r="L87" s="171">
        <v>411781</v>
      </c>
      <c r="M87" s="171">
        <v>8513</v>
      </c>
      <c r="N87" s="171">
        <v>1149260</v>
      </c>
      <c r="O87" s="171">
        <v>449066</v>
      </c>
      <c r="P87" s="171">
        <v>166767</v>
      </c>
      <c r="Q87" s="171">
        <v>62702</v>
      </c>
      <c r="R87" s="171">
        <v>386718</v>
      </c>
      <c r="S87" s="171">
        <v>8436</v>
      </c>
      <c r="T87" s="171">
        <v>1073689</v>
      </c>
    </row>
    <row r="88" spans="2:20" ht="15" hidden="1" customHeight="1" x14ac:dyDescent="0.3">
      <c r="B88" s="145" t="s">
        <v>42</v>
      </c>
      <c r="C88" s="171">
        <v>724240</v>
      </c>
      <c r="D88" s="171">
        <v>191987</v>
      </c>
      <c r="E88" s="171">
        <v>30323</v>
      </c>
      <c r="F88" s="171">
        <v>843736</v>
      </c>
      <c r="G88" s="171">
        <v>7111</v>
      </c>
      <c r="H88" s="171">
        <v>1797397</v>
      </c>
      <c r="I88" s="171">
        <v>733433</v>
      </c>
      <c r="J88" s="171">
        <v>197416</v>
      </c>
      <c r="K88" s="171">
        <v>34709</v>
      </c>
      <c r="L88" s="171">
        <v>764865</v>
      </c>
      <c r="M88" s="171">
        <v>7374</v>
      </c>
      <c r="N88" s="171">
        <v>1737797</v>
      </c>
      <c r="O88" s="171">
        <v>716714</v>
      </c>
      <c r="P88" s="171">
        <v>198211</v>
      </c>
      <c r="Q88" s="171">
        <v>30888</v>
      </c>
      <c r="R88" s="171">
        <v>702969</v>
      </c>
      <c r="S88" s="171">
        <v>7824</v>
      </c>
      <c r="T88" s="171">
        <v>1656606</v>
      </c>
    </row>
    <row r="89" spans="2:20" ht="15" hidden="1" customHeight="1" x14ac:dyDescent="0.3">
      <c r="B89" s="145" t="s">
        <v>291</v>
      </c>
      <c r="C89" s="171">
        <v>856403</v>
      </c>
      <c r="D89" s="171">
        <v>466144</v>
      </c>
      <c r="E89" s="171">
        <v>122902</v>
      </c>
      <c r="F89" s="171">
        <v>629271</v>
      </c>
      <c r="G89" s="171">
        <v>8413</v>
      </c>
      <c r="H89" s="171">
        <v>2083133</v>
      </c>
      <c r="I89" s="171">
        <v>921211</v>
      </c>
      <c r="J89" s="171">
        <v>495803</v>
      </c>
      <c r="K89" s="171">
        <v>121874</v>
      </c>
      <c r="L89" s="171">
        <v>600211</v>
      </c>
      <c r="M89" s="171">
        <v>7047</v>
      </c>
      <c r="N89" s="171">
        <v>2146146</v>
      </c>
      <c r="O89" s="171">
        <v>1003600</v>
      </c>
      <c r="P89" s="171">
        <v>528091</v>
      </c>
      <c r="Q89" s="171">
        <v>102021</v>
      </c>
      <c r="R89" s="171">
        <v>634196</v>
      </c>
      <c r="S89" s="171">
        <v>6766</v>
      </c>
      <c r="T89" s="171">
        <v>2274674</v>
      </c>
    </row>
    <row r="90" spans="2:20" ht="15" hidden="1" customHeight="1" x14ac:dyDescent="0.3">
      <c r="B90" s="145" t="s">
        <v>19</v>
      </c>
      <c r="C90" s="171">
        <v>4824032</v>
      </c>
      <c r="D90" s="171">
        <v>1910508</v>
      </c>
      <c r="E90" s="171">
        <v>341624</v>
      </c>
      <c r="F90" s="171">
        <v>3499688</v>
      </c>
      <c r="G90" s="171">
        <v>41528</v>
      </c>
      <c r="H90" s="171">
        <v>10617380</v>
      </c>
      <c r="I90" s="171">
        <v>4804420</v>
      </c>
      <c r="J90" s="171">
        <v>1897981</v>
      </c>
      <c r="K90" s="171">
        <v>348148</v>
      </c>
      <c r="L90" s="171">
        <v>3177670</v>
      </c>
      <c r="M90" s="171">
        <v>39483</v>
      </c>
      <c r="N90" s="171">
        <v>10267702</v>
      </c>
      <c r="O90" s="171">
        <v>4700192</v>
      </c>
      <c r="P90" s="171">
        <v>1881172</v>
      </c>
      <c r="Q90" s="171">
        <v>296214</v>
      </c>
      <c r="R90" s="171">
        <v>2970981</v>
      </c>
      <c r="S90" s="171">
        <v>38570</v>
      </c>
      <c r="T90" s="171">
        <v>9887129</v>
      </c>
    </row>
    <row r="91" spans="2:20" ht="15" hidden="1" customHeight="1" x14ac:dyDescent="0.25">
      <c r="B91" s="152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</row>
    <row r="92" spans="2:20" ht="15" hidden="1" customHeight="1" x14ac:dyDescent="0.25">
      <c r="B92" s="182" t="s">
        <v>295</v>
      </c>
      <c r="C92" s="435" t="s">
        <v>61</v>
      </c>
      <c r="D92" s="435"/>
      <c r="E92" s="435"/>
      <c r="F92" s="435"/>
      <c r="G92" s="435"/>
      <c r="H92" s="435"/>
      <c r="I92" s="435" t="s">
        <v>62</v>
      </c>
      <c r="J92" s="435"/>
      <c r="K92" s="435"/>
      <c r="L92" s="435"/>
      <c r="M92" s="435"/>
      <c r="N92" s="435"/>
      <c r="O92" s="435" t="s">
        <v>63</v>
      </c>
      <c r="P92" s="435"/>
      <c r="Q92" s="435"/>
      <c r="R92" s="435"/>
      <c r="S92" s="435"/>
      <c r="T92" s="435"/>
    </row>
    <row r="93" spans="2:20" ht="15" hidden="1" customHeight="1" x14ac:dyDescent="0.25">
      <c r="B93" s="179" t="s">
        <v>293</v>
      </c>
      <c r="C93" s="180" t="s">
        <v>166</v>
      </c>
      <c r="D93" s="180" t="s">
        <v>272</v>
      </c>
      <c r="E93" s="180" t="s">
        <v>274</v>
      </c>
      <c r="F93" s="180" t="s">
        <v>170</v>
      </c>
      <c r="G93" s="180" t="s">
        <v>273</v>
      </c>
      <c r="H93" s="180" t="s">
        <v>7</v>
      </c>
      <c r="I93" s="180" t="s">
        <v>166</v>
      </c>
      <c r="J93" s="180" t="s">
        <v>272</v>
      </c>
      <c r="K93" s="180" t="s">
        <v>274</v>
      </c>
      <c r="L93" s="180" t="s">
        <v>170</v>
      </c>
      <c r="M93" s="180" t="s">
        <v>273</v>
      </c>
      <c r="N93" s="180" t="s">
        <v>7</v>
      </c>
      <c r="O93" s="180" t="s">
        <v>166</v>
      </c>
      <c r="P93" s="180" t="s">
        <v>272</v>
      </c>
      <c r="Q93" s="180" t="s">
        <v>274</v>
      </c>
      <c r="R93" s="180" t="s">
        <v>170</v>
      </c>
      <c r="S93" s="180" t="s">
        <v>273</v>
      </c>
      <c r="T93" s="180" t="s">
        <v>7</v>
      </c>
    </row>
    <row r="94" spans="2:20" ht="15" hidden="1" customHeight="1" x14ac:dyDescent="0.25">
      <c r="B94" s="145" t="s">
        <v>39</v>
      </c>
      <c r="C94" s="183">
        <f t="shared" ref="C94:D97" si="66">C75/C85</f>
        <v>0.14214401773414301</v>
      </c>
      <c r="D94" s="183">
        <f t="shared" si="66"/>
        <v>0.11907176299072564</v>
      </c>
      <c r="E94" s="183"/>
      <c r="F94" s="183">
        <f>F75/F85</f>
        <v>0.15667094291212316</v>
      </c>
      <c r="G94" s="183"/>
      <c r="H94" s="183">
        <f t="shared" ref="H94:J97" si="67">H75/H85</f>
        <v>0.14338934571149761</v>
      </c>
      <c r="I94" s="183">
        <f t="shared" si="67"/>
        <v>0.13699776149977366</v>
      </c>
      <c r="J94" s="183">
        <f t="shared" si="67"/>
        <v>0.11844124129021737</v>
      </c>
      <c r="K94" s="183"/>
      <c r="L94" s="183">
        <f>L75/L85</f>
        <v>0.14578192628934097</v>
      </c>
      <c r="M94" s="183"/>
      <c r="N94" s="183">
        <f t="shared" ref="N94:P97" si="68">N75/N85</f>
        <v>0.13735511286514479</v>
      </c>
      <c r="O94" s="183">
        <f t="shared" si="68"/>
        <v>0.14396519253550591</v>
      </c>
      <c r="P94" s="183">
        <f t="shared" si="68"/>
        <v>0.12679180158781878</v>
      </c>
      <c r="Q94" s="183"/>
      <c r="R94" s="183">
        <f>R75/R85</f>
        <v>0.15172492056286882</v>
      </c>
      <c r="S94" s="183"/>
      <c r="T94" s="183">
        <f>T75/T85</f>
        <v>0.14387239319706227</v>
      </c>
    </row>
    <row r="95" spans="2:20" ht="15" hidden="1" customHeight="1" x14ac:dyDescent="0.25">
      <c r="B95" s="145" t="s">
        <v>40</v>
      </c>
      <c r="C95" s="183">
        <f t="shared" si="66"/>
        <v>0.12605985182428267</v>
      </c>
      <c r="D95" s="183">
        <f t="shared" si="66"/>
        <v>9.1900725155755286E-2</v>
      </c>
      <c r="E95" s="183"/>
      <c r="F95" s="183">
        <f>F76/F86</f>
        <v>0.13954070458669671</v>
      </c>
      <c r="G95" s="183"/>
      <c r="H95" s="183">
        <f t="shared" si="67"/>
        <v>0.12547135559320738</v>
      </c>
      <c r="I95" s="183">
        <f t="shared" si="67"/>
        <v>0.13101687112567786</v>
      </c>
      <c r="J95" s="183">
        <f t="shared" si="67"/>
        <v>9.9862593369355226E-2</v>
      </c>
      <c r="K95" s="183"/>
      <c r="L95" s="183">
        <f>L76/L86</f>
        <v>0.12275159686376588</v>
      </c>
      <c r="M95" s="183"/>
      <c r="N95" s="183">
        <f t="shared" si="68"/>
        <v>0.12475960909495278</v>
      </c>
      <c r="O95" s="183">
        <f t="shared" si="68"/>
        <v>0.13045397996962926</v>
      </c>
      <c r="P95" s="183">
        <f t="shared" si="68"/>
        <v>9.8279922917707513E-2</v>
      </c>
      <c r="Q95" s="183"/>
      <c r="R95" s="183">
        <f>R76/R86</f>
        <v>0.13009372304183175</v>
      </c>
      <c r="S95" s="183"/>
      <c r="T95" s="183">
        <f>T76/T86</f>
        <v>0.12572152465981265</v>
      </c>
    </row>
    <row r="96" spans="2:20" ht="15" hidden="1" customHeight="1" x14ac:dyDescent="0.25">
      <c r="B96" s="145" t="s">
        <v>294</v>
      </c>
      <c r="C96" s="183">
        <f t="shared" si="66"/>
        <v>0.15791110492761215</v>
      </c>
      <c r="D96" s="183">
        <f t="shared" si="66"/>
        <v>0.1628040499508662</v>
      </c>
      <c r="E96" s="183"/>
      <c r="F96" s="183">
        <f>F77/F87</f>
        <v>0.19327470006213851</v>
      </c>
      <c r="G96" s="183"/>
      <c r="H96" s="183">
        <f t="shared" si="67"/>
        <v>0.181004740492441</v>
      </c>
      <c r="I96" s="183">
        <f t="shared" si="67"/>
        <v>0.14871142965865328</v>
      </c>
      <c r="J96" s="183">
        <f t="shared" si="67"/>
        <v>0.15495166817259662</v>
      </c>
      <c r="K96" s="183"/>
      <c r="L96" s="183">
        <f>L77/L87</f>
        <v>0.1643956374869166</v>
      </c>
      <c r="M96" s="183"/>
      <c r="N96" s="183">
        <f t="shared" si="68"/>
        <v>0.16239406226615388</v>
      </c>
      <c r="O96" s="183">
        <f t="shared" si="68"/>
        <v>0.1545273968637127</v>
      </c>
      <c r="P96" s="183">
        <f t="shared" si="68"/>
        <v>0.15955794611643789</v>
      </c>
      <c r="Q96" s="183"/>
      <c r="R96" s="183">
        <f>R77/R87</f>
        <v>0.18008471289156439</v>
      </c>
      <c r="S96" s="183"/>
      <c r="T96" s="183">
        <f>T77/T87</f>
        <v>0.17063414079868566</v>
      </c>
    </row>
    <row r="97" spans="2:60" ht="15" hidden="1" customHeight="1" x14ac:dyDescent="0.25">
      <c r="B97" s="145" t="s">
        <v>42</v>
      </c>
      <c r="C97" s="183">
        <f t="shared" si="66"/>
        <v>0.16582486468573954</v>
      </c>
      <c r="D97" s="183">
        <f t="shared" si="66"/>
        <v>0.14981222686952764</v>
      </c>
      <c r="E97" s="183"/>
      <c r="F97" s="183">
        <f>F78/F88</f>
        <v>0.12899414034721762</v>
      </c>
      <c r="G97" s="183"/>
      <c r="H97" s="183">
        <f t="shared" si="67"/>
        <v>0.14823714516047373</v>
      </c>
      <c r="I97" s="183">
        <f t="shared" si="67"/>
        <v>0.16354050063195957</v>
      </c>
      <c r="J97" s="183">
        <f t="shared" si="67"/>
        <v>0.14642683470438059</v>
      </c>
      <c r="K97" s="183"/>
      <c r="L97" s="183">
        <f>L78/L88</f>
        <v>0.11272316029626143</v>
      </c>
      <c r="M97" s="183"/>
      <c r="N97" s="183">
        <f t="shared" si="68"/>
        <v>0.14052389318199998</v>
      </c>
      <c r="O97" s="183">
        <f t="shared" si="68"/>
        <v>0.16163211546028122</v>
      </c>
      <c r="P97" s="183">
        <f t="shared" si="68"/>
        <v>0.14524925458223811</v>
      </c>
      <c r="Q97" s="183"/>
      <c r="R97" s="183">
        <f>R78/R88</f>
        <v>0.11962831931422296</v>
      </c>
      <c r="S97" s="183"/>
      <c r="T97" s="183">
        <f>T78/T88</f>
        <v>0.14317405587085885</v>
      </c>
    </row>
    <row r="98" spans="2:60" ht="15" hidden="1" customHeight="1" x14ac:dyDescent="0.25">
      <c r="B98" s="145" t="s">
        <v>291</v>
      </c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</row>
    <row r="99" spans="2:60" ht="15" hidden="1" customHeight="1" x14ac:dyDescent="0.25">
      <c r="B99" s="145" t="s">
        <v>19</v>
      </c>
      <c r="C99" s="183">
        <f>C80/C90</f>
        <v>0.13930483877387215</v>
      </c>
      <c r="D99" s="183">
        <f>D80/D90</f>
        <v>0.11735674490763713</v>
      </c>
      <c r="E99" s="183"/>
      <c r="F99" s="183">
        <f>F80/F90</f>
        <v>0.1483052203510713</v>
      </c>
      <c r="G99" s="183"/>
      <c r="H99" s="183">
        <f>H80/H90</f>
        <v>0.14094352844110317</v>
      </c>
      <c r="I99" s="183">
        <f>I80/I90</f>
        <v>0.13433026254990196</v>
      </c>
      <c r="J99" s="183">
        <f>J80/J90</f>
        <v>0.11538787796084365</v>
      </c>
      <c r="K99" s="183"/>
      <c r="L99" s="183">
        <f>L80/L90</f>
        <v>0.13204643653998055</v>
      </c>
      <c r="M99" s="183"/>
      <c r="N99" s="183">
        <f>N80/N90</f>
        <v>0.13240275185236189</v>
      </c>
      <c r="O99" s="183">
        <f>O80/O90</f>
        <v>0.13793521626350583</v>
      </c>
      <c r="P99" s="183">
        <f>P80/P90</f>
        <v>0.11785525193868503</v>
      </c>
      <c r="Q99" s="183"/>
      <c r="R99" s="183">
        <f>R80/R90</f>
        <v>0.13911734878142942</v>
      </c>
      <c r="S99" s="183"/>
      <c r="T99" s="183">
        <f>T80/T90</f>
        <v>0.13635808736793056</v>
      </c>
    </row>
    <row r="100" spans="2:60" hidden="1" x14ac:dyDescent="0.3"/>
    <row r="101" spans="2:60" hidden="1" x14ac:dyDescent="0.3"/>
    <row r="104" spans="2:60" x14ac:dyDescent="0.3">
      <c r="B104" s="196"/>
      <c r="C104" s="434" t="s">
        <v>300</v>
      </c>
      <c r="D104" s="434"/>
      <c r="E104" s="434"/>
      <c r="F104" s="434"/>
      <c r="G104" s="434"/>
      <c r="H104" s="434"/>
      <c r="I104" s="434"/>
      <c r="J104" s="434"/>
      <c r="K104" s="434"/>
      <c r="L104" s="434"/>
      <c r="M104" s="434"/>
      <c r="N104" s="434"/>
      <c r="O104" s="434"/>
      <c r="P104" s="434"/>
      <c r="Q104" s="434"/>
      <c r="R104" s="434"/>
      <c r="S104" s="434"/>
      <c r="T104" s="434"/>
    </row>
    <row r="105" spans="2:60" x14ac:dyDescent="0.25">
      <c r="B105" s="205" t="s">
        <v>304</v>
      </c>
      <c r="C105" s="430" t="s">
        <v>82</v>
      </c>
      <c r="D105" s="430"/>
      <c r="E105" s="430"/>
      <c r="F105" s="430"/>
      <c r="G105" s="430"/>
      <c r="H105" s="430"/>
      <c r="I105" s="430" t="s">
        <v>83</v>
      </c>
      <c r="J105" s="430"/>
      <c r="K105" s="430"/>
      <c r="L105" s="430"/>
      <c r="M105" s="430"/>
      <c r="N105" s="430"/>
      <c r="O105" s="430" t="s">
        <v>261</v>
      </c>
      <c r="P105" s="430"/>
      <c r="Q105" s="430"/>
      <c r="R105" s="430"/>
      <c r="S105" s="430"/>
      <c r="T105" s="430"/>
      <c r="V105" s="202" t="s">
        <v>316</v>
      </c>
    </row>
    <row r="106" spans="2:60" x14ac:dyDescent="0.2">
      <c r="B106" s="75" t="s">
        <v>301</v>
      </c>
      <c r="C106" s="195" t="s">
        <v>166</v>
      </c>
      <c r="D106" s="195" t="s">
        <v>272</v>
      </c>
      <c r="E106" s="195" t="s">
        <v>274</v>
      </c>
      <c r="F106" s="195" t="s">
        <v>15</v>
      </c>
      <c r="G106" s="195" t="s">
        <v>138</v>
      </c>
      <c r="H106" s="195" t="s">
        <v>7</v>
      </c>
      <c r="I106" s="195" t="s">
        <v>166</v>
      </c>
      <c r="J106" s="195" t="s">
        <v>272</v>
      </c>
      <c r="K106" s="195" t="s">
        <v>274</v>
      </c>
      <c r="L106" s="195" t="s">
        <v>15</v>
      </c>
      <c r="M106" s="195" t="s">
        <v>138</v>
      </c>
      <c r="N106" s="195" t="s">
        <v>7</v>
      </c>
      <c r="O106" s="195" t="s">
        <v>166</v>
      </c>
      <c r="P106" s="195" t="s">
        <v>272</v>
      </c>
      <c r="Q106" s="195" t="s">
        <v>274</v>
      </c>
      <c r="R106" s="195" t="s">
        <v>15</v>
      </c>
      <c r="S106" s="195" t="s">
        <v>138</v>
      </c>
      <c r="T106" s="195" t="s">
        <v>7</v>
      </c>
      <c r="V106" s="211" t="s">
        <v>301</v>
      </c>
      <c r="W106" s="212" t="s">
        <v>166</v>
      </c>
      <c r="X106" s="212" t="s">
        <v>272</v>
      </c>
      <c r="Y106" s="212" t="s">
        <v>274</v>
      </c>
      <c r="Z106" s="212" t="s">
        <v>15</v>
      </c>
      <c r="AA106" s="212" t="s">
        <v>138</v>
      </c>
      <c r="AB106" s="212" t="s">
        <v>7</v>
      </c>
      <c r="AC106" s="212" t="s">
        <v>166</v>
      </c>
      <c r="AD106" s="212" t="s">
        <v>272</v>
      </c>
      <c r="AE106" s="212" t="s">
        <v>274</v>
      </c>
      <c r="AF106" s="212" t="s">
        <v>15</v>
      </c>
      <c r="AG106" s="212" t="s">
        <v>138</v>
      </c>
      <c r="AH106" s="212" t="s">
        <v>7</v>
      </c>
      <c r="AI106" s="212" t="s">
        <v>166</v>
      </c>
      <c r="AJ106" s="212" t="s">
        <v>272</v>
      </c>
      <c r="AK106" s="212" t="s">
        <v>274</v>
      </c>
      <c r="AL106" s="212" t="s">
        <v>15</v>
      </c>
      <c r="AM106" s="212" t="s">
        <v>138</v>
      </c>
      <c r="AN106" s="212" t="s">
        <v>7</v>
      </c>
    </row>
    <row r="107" spans="2:60" x14ac:dyDescent="0.3">
      <c r="B107" s="194" t="s">
        <v>287</v>
      </c>
      <c r="C107" s="63">
        <v>116872</v>
      </c>
      <c r="D107" s="63">
        <v>43402</v>
      </c>
      <c r="E107" s="63">
        <v>11769</v>
      </c>
      <c r="F107" s="63">
        <v>164389</v>
      </c>
      <c r="G107" s="63">
        <v>3540</v>
      </c>
      <c r="H107" s="63">
        <v>339972</v>
      </c>
      <c r="I107" s="63">
        <v>109650</v>
      </c>
      <c r="J107" s="63">
        <v>40056</v>
      </c>
      <c r="K107" s="63">
        <v>11205</v>
      </c>
      <c r="L107" s="63">
        <v>137984</v>
      </c>
      <c r="M107" s="63">
        <v>3425</v>
      </c>
      <c r="N107" s="63">
        <v>302320</v>
      </c>
      <c r="O107" s="63">
        <v>101500</v>
      </c>
      <c r="P107" s="63">
        <v>36195</v>
      </c>
      <c r="Q107" s="63">
        <v>11299</v>
      </c>
      <c r="R107" s="63">
        <v>122012</v>
      </c>
      <c r="S107" s="63">
        <v>2924</v>
      </c>
      <c r="T107" s="63">
        <v>273930</v>
      </c>
      <c r="V107" s="213" t="s">
        <v>287</v>
      </c>
      <c r="W107" s="210">
        <v>116872</v>
      </c>
      <c r="X107" s="210">
        <v>43402</v>
      </c>
      <c r="Y107" s="210">
        <v>11769</v>
      </c>
      <c r="Z107" s="210">
        <v>164389</v>
      </c>
      <c r="AA107" s="210">
        <v>3540</v>
      </c>
      <c r="AB107" s="210">
        <v>339972</v>
      </c>
      <c r="AC107" s="210">
        <v>109650</v>
      </c>
      <c r="AD107" s="210">
        <v>40056</v>
      </c>
      <c r="AE107" s="210">
        <v>11205</v>
      </c>
      <c r="AF107" s="210">
        <v>137984</v>
      </c>
      <c r="AG107" s="210">
        <v>3425</v>
      </c>
      <c r="AH107" s="210">
        <v>302320</v>
      </c>
      <c r="AI107" s="210">
        <v>101500</v>
      </c>
      <c r="AJ107" s="210">
        <v>36195</v>
      </c>
      <c r="AK107" s="210">
        <v>11299</v>
      </c>
      <c r="AL107" s="210">
        <v>122012</v>
      </c>
      <c r="AM107" s="210">
        <v>2924</v>
      </c>
      <c r="AN107" s="210">
        <v>273930</v>
      </c>
      <c r="AQ107" s="146" t="str">
        <f t="shared" ref="AQ107:AZ112" si="69">IF(W107=C107,"True","False")</f>
        <v>True</v>
      </c>
      <c r="AR107" s="199" t="str">
        <f t="shared" si="69"/>
        <v>True</v>
      </c>
      <c r="AS107" s="199" t="str">
        <f t="shared" si="69"/>
        <v>True</v>
      </c>
      <c r="AT107" s="199" t="str">
        <f t="shared" si="69"/>
        <v>True</v>
      </c>
      <c r="AU107" s="199" t="str">
        <f t="shared" si="69"/>
        <v>True</v>
      </c>
      <c r="AV107" s="199" t="str">
        <f t="shared" si="69"/>
        <v>True</v>
      </c>
      <c r="AW107" s="199" t="str">
        <f t="shared" si="69"/>
        <v>True</v>
      </c>
      <c r="AX107" s="199" t="str">
        <f t="shared" si="69"/>
        <v>True</v>
      </c>
      <c r="AY107" s="199" t="str">
        <f t="shared" si="69"/>
        <v>True</v>
      </c>
      <c r="AZ107" s="199" t="str">
        <f t="shared" si="69"/>
        <v>True</v>
      </c>
      <c r="BA107" s="199" t="str">
        <f t="shared" ref="BA107:BH112" si="70">IF(AG107=M107,"True","False")</f>
        <v>True</v>
      </c>
      <c r="BB107" s="199" t="str">
        <f t="shared" si="70"/>
        <v>True</v>
      </c>
      <c r="BC107" s="199" t="str">
        <f t="shared" si="70"/>
        <v>True</v>
      </c>
      <c r="BD107" s="199" t="str">
        <f t="shared" si="70"/>
        <v>True</v>
      </c>
      <c r="BE107" s="199" t="str">
        <f t="shared" si="70"/>
        <v>True</v>
      </c>
      <c r="BF107" s="199" t="str">
        <f t="shared" si="70"/>
        <v>True</v>
      </c>
      <c r="BG107" s="199" t="str">
        <f t="shared" si="70"/>
        <v>True</v>
      </c>
      <c r="BH107" s="199" t="str">
        <f t="shared" si="70"/>
        <v>True</v>
      </c>
    </row>
    <row r="108" spans="2:60" x14ac:dyDescent="0.3">
      <c r="B108" s="194" t="s">
        <v>288</v>
      </c>
      <c r="C108" s="63">
        <v>15438</v>
      </c>
      <c r="D108" s="63">
        <v>3354</v>
      </c>
      <c r="E108" s="63">
        <v>954</v>
      </c>
      <c r="F108" s="63">
        <v>22883</v>
      </c>
      <c r="G108" s="63">
        <v>240</v>
      </c>
      <c r="H108" s="63">
        <v>42869</v>
      </c>
      <c r="I108" s="63">
        <v>15382</v>
      </c>
      <c r="J108" s="63">
        <v>3460</v>
      </c>
      <c r="K108" s="63">
        <v>981</v>
      </c>
      <c r="L108" s="63">
        <v>19024</v>
      </c>
      <c r="M108" s="63">
        <v>286</v>
      </c>
      <c r="N108" s="63">
        <v>39133</v>
      </c>
      <c r="O108" s="63">
        <v>14491</v>
      </c>
      <c r="P108" s="63">
        <v>2996</v>
      </c>
      <c r="Q108" s="63">
        <v>943</v>
      </c>
      <c r="R108" s="63">
        <v>16808</v>
      </c>
      <c r="S108" s="63">
        <v>317</v>
      </c>
      <c r="T108" s="63">
        <v>35555</v>
      </c>
      <c r="V108" s="213" t="s">
        <v>288</v>
      </c>
      <c r="W108" s="210">
        <v>15438</v>
      </c>
      <c r="X108" s="210">
        <v>3354</v>
      </c>
      <c r="Y108" s="210">
        <v>954</v>
      </c>
      <c r="Z108" s="210">
        <v>22883</v>
      </c>
      <c r="AA108" s="210">
        <v>240</v>
      </c>
      <c r="AB108" s="210">
        <v>42869</v>
      </c>
      <c r="AC108" s="210">
        <v>15382</v>
      </c>
      <c r="AD108" s="210">
        <v>3460</v>
      </c>
      <c r="AE108" s="210">
        <v>981</v>
      </c>
      <c r="AF108" s="210">
        <v>19024</v>
      </c>
      <c r="AG108" s="210">
        <v>286</v>
      </c>
      <c r="AH108" s="210">
        <v>39133</v>
      </c>
      <c r="AI108" s="210">
        <v>14491</v>
      </c>
      <c r="AJ108" s="210">
        <v>2996</v>
      </c>
      <c r="AK108" s="210">
        <v>943</v>
      </c>
      <c r="AL108" s="210">
        <v>16808</v>
      </c>
      <c r="AM108" s="210">
        <v>317</v>
      </c>
      <c r="AN108" s="210">
        <v>35555</v>
      </c>
      <c r="AQ108" s="199" t="str">
        <f t="shared" si="69"/>
        <v>True</v>
      </c>
      <c r="AR108" s="199" t="str">
        <f t="shared" si="69"/>
        <v>True</v>
      </c>
      <c r="AS108" s="199" t="str">
        <f t="shared" si="69"/>
        <v>True</v>
      </c>
      <c r="AT108" s="199" t="str">
        <f t="shared" si="69"/>
        <v>True</v>
      </c>
      <c r="AU108" s="199" t="str">
        <f t="shared" si="69"/>
        <v>True</v>
      </c>
      <c r="AV108" s="199" t="str">
        <f t="shared" si="69"/>
        <v>True</v>
      </c>
      <c r="AW108" s="199" t="str">
        <f t="shared" si="69"/>
        <v>True</v>
      </c>
      <c r="AX108" s="199" t="str">
        <f t="shared" si="69"/>
        <v>True</v>
      </c>
      <c r="AY108" s="199" t="str">
        <f t="shared" si="69"/>
        <v>True</v>
      </c>
      <c r="AZ108" s="199" t="str">
        <f t="shared" si="69"/>
        <v>True</v>
      </c>
      <c r="BA108" s="199" t="str">
        <f t="shared" si="70"/>
        <v>True</v>
      </c>
      <c r="BB108" s="199" t="str">
        <f t="shared" si="70"/>
        <v>True</v>
      </c>
      <c r="BC108" s="199" t="str">
        <f t="shared" si="70"/>
        <v>True</v>
      </c>
      <c r="BD108" s="199" t="str">
        <f t="shared" si="70"/>
        <v>True</v>
      </c>
      <c r="BE108" s="199" t="str">
        <f t="shared" si="70"/>
        <v>True</v>
      </c>
      <c r="BF108" s="199" t="str">
        <f t="shared" si="70"/>
        <v>True</v>
      </c>
      <c r="BG108" s="199" t="str">
        <f t="shared" si="70"/>
        <v>True</v>
      </c>
      <c r="BH108" s="199" t="str">
        <f t="shared" si="70"/>
        <v>True</v>
      </c>
    </row>
    <row r="109" spans="2:60" x14ac:dyDescent="0.3">
      <c r="B109" s="194" t="s">
        <v>289</v>
      </c>
      <c r="C109" s="63">
        <v>28140</v>
      </c>
      <c r="D109" s="63">
        <v>12138</v>
      </c>
      <c r="E109" s="63">
        <v>9371</v>
      </c>
      <c r="F109" s="63">
        <v>60294</v>
      </c>
      <c r="G109" s="63">
        <v>2406</v>
      </c>
      <c r="H109" s="63">
        <v>112349</v>
      </c>
      <c r="I109" s="63">
        <v>26896</v>
      </c>
      <c r="J109" s="63">
        <v>11348</v>
      </c>
      <c r="K109" s="63">
        <v>8488</v>
      </c>
      <c r="L109" s="63">
        <v>51586</v>
      </c>
      <c r="M109" s="63">
        <v>2523</v>
      </c>
      <c r="N109" s="63">
        <v>100841</v>
      </c>
      <c r="O109" s="63">
        <v>25649</v>
      </c>
      <c r="P109" s="63">
        <v>10186</v>
      </c>
      <c r="Q109" s="63">
        <v>8310</v>
      </c>
      <c r="R109" s="63">
        <v>47448</v>
      </c>
      <c r="S109" s="63">
        <v>2480</v>
      </c>
      <c r="T109" s="63">
        <v>94073</v>
      </c>
      <c r="V109" s="213" t="s">
        <v>289</v>
      </c>
      <c r="W109" s="210">
        <v>28140</v>
      </c>
      <c r="X109" s="210">
        <v>12138</v>
      </c>
      <c r="Y109" s="210">
        <v>9371</v>
      </c>
      <c r="Z109" s="210">
        <v>60294</v>
      </c>
      <c r="AA109" s="210">
        <v>2406</v>
      </c>
      <c r="AB109" s="210">
        <v>112349</v>
      </c>
      <c r="AC109" s="210">
        <v>26896</v>
      </c>
      <c r="AD109" s="210">
        <v>11348</v>
      </c>
      <c r="AE109" s="210">
        <v>8488</v>
      </c>
      <c r="AF109" s="210">
        <v>51586</v>
      </c>
      <c r="AG109" s="210">
        <v>2523</v>
      </c>
      <c r="AH109" s="210">
        <v>100841</v>
      </c>
      <c r="AI109" s="210">
        <v>25649</v>
      </c>
      <c r="AJ109" s="210">
        <v>10186</v>
      </c>
      <c r="AK109" s="210">
        <v>8310</v>
      </c>
      <c r="AL109" s="210">
        <v>47448</v>
      </c>
      <c r="AM109" s="210">
        <v>2480</v>
      </c>
      <c r="AN109" s="210">
        <v>94073</v>
      </c>
      <c r="AQ109" s="199" t="str">
        <f t="shared" si="69"/>
        <v>True</v>
      </c>
      <c r="AR109" s="199" t="str">
        <f t="shared" si="69"/>
        <v>True</v>
      </c>
      <c r="AS109" s="199" t="str">
        <f t="shared" si="69"/>
        <v>True</v>
      </c>
      <c r="AT109" s="199" t="str">
        <f t="shared" si="69"/>
        <v>True</v>
      </c>
      <c r="AU109" s="199" t="str">
        <f t="shared" si="69"/>
        <v>True</v>
      </c>
      <c r="AV109" s="199" t="str">
        <f t="shared" si="69"/>
        <v>True</v>
      </c>
      <c r="AW109" s="199" t="str">
        <f t="shared" si="69"/>
        <v>True</v>
      </c>
      <c r="AX109" s="199" t="str">
        <f t="shared" si="69"/>
        <v>True</v>
      </c>
      <c r="AY109" s="199" t="str">
        <f t="shared" si="69"/>
        <v>True</v>
      </c>
      <c r="AZ109" s="199" t="str">
        <f t="shared" si="69"/>
        <v>True</v>
      </c>
      <c r="BA109" s="199" t="str">
        <f t="shared" si="70"/>
        <v>True</v>
      </c>
      <c r="BB109" s="199" t="str">
        <f t="shared" si="70"/>
        <v>True</v>
      </c>
      <c r="BC109" s="199" t="str">
        <f t="shared" si="70"/>
        <v>True</v>
      </c>
      <c r="BD109" s="199" t="str">
        <f t="shared" si="70"/>
        <v>True</v>
      </c>
      <c r="BE109" s="199" t="str">
        <f t="shared" si="70"/>
        <v>True</v>
      </c>
      <c r="BF109" s="199" t="str">
        <f t="shared" si="70"/>
        <v>True</v>
      </c>
      <c r="BG109" s="199" t="str">
        <f t="shared" si="70"/>
        <v>True</v>
      </c>
      <c r="BH109" s="199" t="str">
        <f t="shared" si="70"/>
        <v>True</v>
      </c>
    </row>
    <row r="110" spans="2:60" x14ac:dyDescent="0.3">
      <c r="B110" s="194" t="s">
        <v>290</v>
      </c>
      <c r="C110" s="63">
        <v>41748</v>
      </c>
      <c r="D110" s="63">
        <v>10733</v>
      </c>
      <c r="E110" s="63">
        <v>4169</v>
      </c>
      <c r="F110" s="63">
        <v>83413</v>
      </c>
      <c r="G110" s="63">
        <v>1686</v>
      </c>
      <c r="H110" s="63">
        <v>141749</v>
      </c>
      <c r="I110" s="63">
        <v>42727</v>
      </c>
      <c r="J110" s="63">
        <v>10501</v>
      </c>
      <c r="K110" s="63">
        <v>5146</v>
      </c>
      <c r="L110" s="63">
        <v>67973</v>
      </c>
      <c r="M110" s="63">
        <v>1956</v>
      </c>
      <c r="N110" s="63">
        <v>128303</v>
      </c>
      <c r="O110" s="63">
        <v>39885</v>
      </c>
      <c r="P110" s="63">
        <v>9902</v>
      </c>
      <c r="Q110" s="63">
        <v>5514</v>
      </c>
      <c r="R110" s="63">
        <v>62264</v>
      </c>
      <c r="S110" s="63">
        <v>2061</v>
      </c>
      <c r="T110" s="63">
        <v>119626</v>
      </c>
      <c r="V110" s="213" t="s">
        <v>290</v>
      </c>
      <c r="W110" s="210">
        <v>41748</v>
      </c>
      <c r="X110" s="210">
        <v>10733</v>
      </c>
      <c r="Y110" s="210">
        <v>4169</v>
      </c>
      <c r="Z110" s="210">
        <v>83413</v>
      </c>
      <c r="AA110" s="210">
        <v>1686</v>
      </c>
      <c r="AB110" s="210">
        <v>141749</v>
      </c>
      <c r="AC110" s="210">
        <v>42727</v>
      </c>
      <c r="AD110" s="210">
        <v>10501</v>
      </c>
      <c r="AE110" s="210">
        <v>5146</v>
      </c>
      <c r="AF110" s="210">
        <v>67973</v>
      </c>
      <c r="AG110" s="210">
        <v>1956</v>
      </c>
      <c r="AH110" s="210">
        <v>128303</v>
      </c>
      <c r="AI110" s="210">
        <v>39885</v>
      </c>
      <c r="AJ110" s="210">
        <v>9902</v>
      </c>
      <c r="AK110" s="210">
        <v>5514</v>
      </c>
      <c r="AL110" s="210">
        <v>62264</v>
      </c>
      <c r="AM110" s="210">
        <v>2061</v>
      </c>
      <c r="AN110" s="210">
        <v>119626</v>
      </c>
      <c r="AQ110" s="199" t="str">
        <f t="shared" si="69"/>
        <v>True</v>
      </c>
      <c r="AR110" s="199" t="str">
        <f t="shared" si="69"/>
        <v>True</v>
      </c>
      <c r="AS110" s="199" t="str">
        <f t="shared" si="69"/>
        <v>True</v>
      </c>
      <c r="AT110" s="199" t="str">
        <f t="shared" si="69"/>
        <v>True</v>
      </c>
      <c r="AU110" s="199" t="str">
        <f t="shared" si="69"/>
        <v>True</v>
      </c>
      <c r="AV110" s="199" t="str">
        <f t="shared" si="69"/>
        <v>True</v>
      </c>
      <c r="AW110" s="199" t="str">
        <f t="shared" si="69"/>
        <v>True</v>
      </c>
      <c r="AX110" s="199" t="str">
        <f t="shared" si="69"/>
        <v>True</v>
      </c>
      <c r="AY110" s="199" t="str">
        <f t="shared" si="69"/>
        <v>True</v>
      </c>
      <c r="AZ110" s="199" t="str">
        <f t="shared" si="69"/>
        <v>True</v>
      </c>
      <c r="BA110" s="199" t="str">
        <f t="shared" si="70"/>
        <v>True</v>
      </c>
      <c r="BB110" s="199" t="str">
        <f t="shared" si="70"/>
        <v>True</v>
      </c>
      <c r="BC110" s="199" t="str">
        <f t="shared" si="70"/>
        <v>True</v>
      </c>
      <c r="BD110" s="199" t="str">
        <f t="shared" si="70"/>
        <v>True</v>
      </c>
      <c r="BE110" s="199" t="str">
        <f t="shared" si="70"/>
        <v>True</v>
      </c>
      <c r="BF110" s="199" t="str">
        <f t="shared" si="70"/>
        <v>True</v>
      </c>
      <c r="BG110" s="199" t="str">
        <f t="shared" si="70"/>
        <v>True</v>
      </c>
      <c r="BH110" s="199" t="str">
        <f t="shared" si="70"/>
        <v>True</v>
      </c>
    </row>
    <row r="111" spans="2:60" hidden="1" x14ac:dyDescent="0.3">
      <c r="B111" s="194" t="s">
        <v>302</v>
      </c>
      <c r="C111" s="63">
        <v>28160</v>
      </c>
      <c r="D111" s="63">
        <v>13759</v>
      </c>
      <c r="E111" s="63">
        <v>9759</v>
      </c>
      <c r="F111" s="63">
        <v>62063</v>
      </c>
      <c r="G111" s="63">
        <v>1644</v>
      </c>
      <c r="H111" s="63">
        <v>115385</v>
      </c>
      <c r="I111" s="63">
        <v>30098</v>
      </c>
      <c r="J111" s="63">
        <v>13933</v>
      </c>
      <c r="K111" s="63">
        <v>8707</v>
      </c>
      <c r="L111" s="63">
        <v>54376</v>
      </c>
      <c r="M111" s="63">
        <v>1506</v>
      </c>
      <c r="N111" s="63">
        <v>108620</v>
      </c>
      <c r="O111" s="63">
        <v>30842</v>
      </c>
      <c r="P111" s="63">
        <v>12388</v>
      </c>
      <c r="Q111" s="63">
        <v>8888</v>
      </c>
      <c r="R111" s="63">
        <v>55380</v>
      </c>
      <c r="S111" s="63">
        <v>1630</v>
      </c>
      <c r="T111" s="63">
        <v>109128</v>
      </c>
      <c r="V111" s="213" t="s">
        <v>302</v>
      </c>
      <c r="W111" s="210">
        <v>28160</v>
      </c>
      <c r="X111" s="210">
        <v>13759</v>
      </c>
      <c r="Y111" s="210">
        <v>9759</v>
      </c>
      <c r="Z111" s="210">
        <v>62063</v>
      </c>
      <c r="AA111" s="210">
        <v>1644</v>
      </c>
      <c r="AB111" s="210">
        <v>115385</v>
      </c>
      <c r="AC111" s="210">
        <v>30098</v>
      </c>
      <c r="AD111" s="210">
        <v>13933</v>
      </c>
      <c r="AE111" s="210">
        <v>8707</v>
      </c>
      <c r="AF111" s="210">
        <v>54376</v>
      </c>
      <c r="AG111" s="210">
        <v>1506</v>
      </c>
      <c r="AH111" s="210">
        <v>108620</v>
      </c>
      <c r="AI111" s="210">
        <v>30842</v>
      </c>
      <c r="AJ111" s="210">
        <v>12388</v>
      </c>
      <c r="AK111" s="210">
        <v>8888</v>
      </c>
      <c r="AL111" s="210">
        <v>55380</v>
      </c>
      <c r="AM111" s="210">
        <v>1630</v>
      </c>
      <c r="AN111" s="210">
        <v>109128</v>
      </c>
      <c r="AQ111" s="199" t="str">
        <f t="shared" si="69"/>
        <v>True</v>
      </c>
      <c r="AR111" s="199" t="str">
        <f t="shared" si="69"/>
        <v>True</v>
      </c>
      <c r="AS111" s="199" t="str">
        <f t="shared" si="69"/>
        <v>True</v>
      </c>
      <c r="AT111" s="199" t="str">
        <f t="shared" si="69"/>
        <v>True</v>
      </c>
      <c r="AU111" s="199" t="str">
        <f t="shared" si="69"/>
        <v>True</v>
      </c>
      <c r="AV111" s="199" t="str">
        <f t="shared" si="69"/>
        <v>True</v>
      </c>
      <c r="AW111" s="199" t="str">
        <f t="shared" si="69"/>
        <v>True</v>
      </c>
      <c r="AX111" s="199" t="str">
        <f t="shared" si="69"/>
        <v>True</v>
      </c>
      <c r="AY111" s="199" t="str">
        <f t="shared" si="69"/>
        <v>True</v>
      </c>
      <c r="AZ111" s="199" t="str">
        <f t="shared" si="69"/>
        <v>True</v>
      </c>
      <c r="BA111" s="199" t="str">
        <f t="shared" si="70"/>
        <v>True</v>
      </c>
      <c r="BB111" s="199" t="str">
        <f t="shared" si="70"/>
        <v>True</v>
      </c>
      <c r="BC111" s="199" t="str">
        <f t="shared" si="70"/>
        <v>True</v>
      </c>
      <c r="BD111" s="199" t="str">
        <f t="shared" si="70"/>
        <v>True</v>
      </c>
      <c r="BE111" s="199" t="str">
        <f t="shared" si="70"/>
        <v>True</v>
      </c>
      <c r="BF111" s="199" t="str">
        <f t="shared" si="70"/>
        <v>True</v>
      </c>
      <c r="BG111" s="199" t="str">
        <f t="shared" si="70"/>
        <v>True</v>
      </c>
      <c r="BH111" s="199" t="str">
        <f t="shared" si="70"/>
        <v>True</v>
      </c>
    </row>
    <row r="112" spans="2:60" x14ac:dyDescent="0.3">
      <c r="B112" s="194" t="s">
        <v>19</v>
      </c>
      <c r="C112" s="63">
        <v>230358</v>
      </c>
      <c r="D112" s="63">
        <v>83386</v>
      </c>
      <c r="E112" s="63">
        <v>36022</v>
      </c>
      <c r="F112" s="63">
        <v>393042</v>
      </c>
      <c r="G112" s="63">
        <v>9516</v>
      </c>
      <c r="H112" s="63">
        <v>752324</v>
      </c>
      <c r="I112" s="63">
        <v>224753</v>
      </c>
      <c r="J112" s="63">
        <v>79298</v>
      </c>
      <c r="K112" s="63">
        <v>34527</v>
      </c>
      <c r="L112" s="63">
        <v>330943</v>
      </c>
      <c r="M112" s="63">
        <v>9696</v>
      </c>
      <c r="N112" s="63">
        <v>679217</v>
      </c>
      <c r="O112" s="63">
        <v>212367</v>
      </c>
      <c r="P112" s="63">
        <v>71667</v>
      </c>
      <c r="Q112" s="63">
        <v>34954</v>
      </c>
      <c r="R112" s="63">
        <v>303912</v>
      </c>
      <c r="S112" s="63">
        <v>9412</v>
      </c>
      <c r="T112" s="63">
        <v>632312</v>
      </c>
      <c r="V112" s="213" t="s">
        <v>19</v>
      </c>
      <c r="W112" s="210">
        <v>230358</v>
      </c>
      <c r="X112" s="210">
        <v>83386</v>
      </c>
      <c r="Y112" s="210">
        <v>36022</v>
      </c>
      <c r="Z112" s="210">
        <v>393042</v>
      </c>
      <c r="AA112" s="210">
        <v>9516</v>
      </c>
      <c r="AB112" s="210">
        <v>752324</v>
      </c>
      <c r="AC112" s="210">
        <v>224753</v>
      </c>
      <c r="AD112" s="210">
        <v>79298</v>
      </c>
      <c r="AE112" s="210">
        <v>34527</v>
      </c>
      <c r="AF112" s="210">
        <v>330943</v>
      </c>
      <c r="AG112" s="210">
        <v>9696</v>
      </c>
      <c r="AH112" s="210">
        <v>679217</v>
      </c>
      <c r="AI112" s="210">
        <v>212367</v>
      </c>
      <c r="AJ112" s="210">
        <v>71667</v>
      </c>
      <c r="AK112" s="210">
        <v>34954</v>
      </c>
      <c r="AL112" s="210">
        <v>303912</v>
      </c>
      <c r="AM112" s="210">
        <v>9412</v>
      </c>
      <c r="AN112" s="210">
        <v>632312</v>
      </c>
      <c r="AQ112" s="199" t="str">
        <f t="shared" si="69"/>
        <v>True</v>
      </c>
      <c r="AR112" s="199" t="str">
        <f t="shared" si="69"/>
        <v>True</v>
      </c>
      <c r="AS112" s="199" t="str">
        <f t="shared" si="69"/>
        <v>True</v>
      </c>
      <c r="AT112" s="199" t="str">
        <f t="shared" si="69"/>
        <v>True</v>
      </c>
      <c r="AU112" s="199" t="str">
        <f t="shared" si="69"/>
        <v>True</v>
      </c>
      <c r="AV112" s="199" t="str">
        <f t="shared" si="69"/>
        <v>True</v>
      </c>
      <c r="AW112" s="199" t="str">
        <f t="shared" si="69"/>
        <v>True</v>
      </c>
      <c r="AX112" s="199" t="str">
        <f t="shared" si="69"/>
        <v>True</v>
      </c>
      <c r="AY112" s="199" t="str">
        <f t="shared" si="69"/>
        <v>True</v>
      </c>
      <c r="AZ112" s="199" t="str">
        <f t="shared" si="69"/>
        <v>True</v>
      </c>
      <c r="BA112" s="199" t="str">
        <f t="shared" si="70"/>
        <v>True</v>
      </c>
      <c r="BB112" s="199" t="str">
        <f t="shared" si="70"/>
        <v>True</v>
      </c>
      <c r="BC112" s="199" t="str">
        <f t="shared" si="70"/>
        <v>True</v>
      </c>
      <c r="BD112" s="199" t="str">
        <f t="shared" si="70"/>
        <v>True</v>
      </c>
      <c r="BE112" s="199" t="str">
        <f t="shared" si="70"/>
        <v>True</v>
      </c>
      <c r="BF112" s="199" t="str">
        <f t="shared" si="70"/>
        <v>True</v>
      </c>
      <c r="BG112" s="199" t="str">
        <f t="shared" si="70"/>
        <v>True</v>
      </c>
      <c r="BH112" s="199" t="str">
        <f t="shared" si="70"/>
        <v>True</v>
      </c>
    </row>
    <row r="113" spans="2:60" x14ac:dyDescent="0.3">
      <c r="AQ113" s="199"/>
    </row>
    <row r="114" spans="2:60" x14ac:dyDescent="0.3">
      <c r="B114" s="196"/>
      <c r="C114" s="434" t="s">
        <v>300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4"/>
      <c r="O114" s="434"/>
      <c r="P114" s="434"/>
      <c r="Q114" s="434"/>
      <c r="R114" s="434"/>
      <c r="S114" s="434"/>
      <c r="T114" s="434"/>
    </row>
    <row r="115" spans="2:60" x14ac:dyDescent="0.3">
      <c r="B115" s="206" t="s">
        <v>305</v>
      </c>
      <c r="C115" s="430" t="s">
        <v>82</v>
      </c>
      <c r="D115" s="430"/>
      <c r="E115" s="430"/>
      <c r="F115" s="430"/>
      <c r="G115" s="430"/>
      <c r="H115" s="430"/>
      <c r="I115" s="430" t="s">
        <v>83</v>
      </c>
      <c r="J115" s="430"/>
      <c r="K115" s="430"/>
      <c r="L115" s="430"/>
      <c r="M115" s="430"/>
      <c r="N115" s="430"/>
      <c r="O115" s="430" t="s">
        <v>261</v>
      </c>
      <c r="P115" s="430"/>
      <c r="Q115" s="430"/>
      <c r="R115" s="430"/>
      <c r="S115" s="430"/>
      <c r="T115" s="430"/>
      <c r="V115" s="202" t="s">
        <v>316</v>
      </c>
      <c r="W115" s="445" t="s">
        <v>82</v>
      </c>
      <c r="X115" s="445"/>
      <c r="Y115" s="445"/>
      <c r="Z115" s="445"/>
      <c r="AA115" s="445"/>
      <c r="AB115" s="445"/>
      <c r="AC115" s="445" t="s">
        <v>83</v>
      </c>
      <c r="AD115" s="445"/>
      <c r="AE115" s="445"/>
      <c r="AF115" s="445"/>
      <c r="AG115" s="445"/>
      <c r="AH115" s="445"/>
      <c r="AI115" s="445" t="s">
        <v>261</v>
      </c>
      <c r="AJ115" s="445"/>
      <c r="AK115" s="445"/>
      <c r="AL115" s="445"/>
      <c r="AM115" s="445"/>
      <c r="AN115" s="445"/>
      <c r="AO115" s="203"/>
    </row>
    <row r="116" spans="2:60" x14ac:dyDescent="0.3">
      <c r="B116" s="75" t="s">
        <v>301</v>
      </c>
      <c r="C116" s="195" t="s">
        <v>166</v>
      </c>
      <c r="D116" s="195" t="s">
        <v>272</v>
      </c>
      <c r="E116" s="195" t="s">
        <v>274</v>
      </c>
      <c r="F116" s="195" t="s">
        <v>15</v>
      </c>
      <c r="G116" s="195" t="s">
        <v>138</v>
      </c>
      <c r="H116" s="195" t="s">
        <v>7</v>
      </c>
      <c r="I116" s="195" t="s">
        <v>166</v>
      </c>
      <c r="J116" s="195" t="s">
        <v>272</v>
      </c>
      <c r="K116" s="195" t="s">
        <v>274</v>
      </c>
      <c r="L116" s="195" t="s">
        <v>15</v>
      </c>
      <c r="M116" s="195" t="s">
        <v>138</v>
      </c>
      <c r="N116" s="195" t="s">
        <v>7</v>
      </c>
      <c r="O116" s="195" t="s">
        <v>166</v>
      </c>
      <c r="P116" s="195" t="s">
        <v>272</v>
      </c>
      <c r="Q116" s="195" t="s">
        <v>274</v>
      </c>
      <c r="R116" s="195" t="s">
        <v>15</v>
      </c>
      <c r="S116" s="195" t="s">
        <v>138</v>
      </c>
      <c r="T116" s="195" t="s">
        <v>7</v>
      </c>
      <c r="V116" s="211" t="s">
        <v>301</v>
      </c>
      <c r="W116" s="212" t="s">
        <v>166</v>
      </c>
      <c r="X116" s="212" t="s">
        <v>272</v>
      </c>
      <c r="Y116" s="212" t="s">
        <v>274</v>
      </c>
      <c r="Z116" s="212" t="s">
        <v>15</v>
      </c>
      <c r="AA116" s="212" t="s">
        <v>138</v>
      </c>
      <c r="AB116" s="212" t="s">
        <v>7</v>
      </c>
      <c r="AC116" s="212" t="s">
        <v>166</v>
      </c>
      <c r="AD116" s="212" t="s">
        <v>272</v>
      </c>
      <c r="AE116" s="212" t="s">
        <v>274</v>
      </c>
      <c r="AF116" s="212" t="s">
        <v>15</v>
      </c>
      <c r="AG116" s="212" t="s">
        <v>138</v>
      </c>
      <c r="AH116" s="212" t="s">
        <v>7</v>
      </c>
      <c r="AI116" s="212" t="s">
        <v>166</v>
      </c>
      <c r="AJ116" s="212" t="s">
        <v>272</v>
      </c>
      <c r="AK116" s="212" t="s">
        <v>274</v>
      </c>
      <c r="AL116" s="212" t="s">
        <v>15</v>
      </c>
      <c r="AM116" s="212" t="s">
        <v>138</v>
      </c>
      <c r="AN116" s="212" t="s">
        <v>7</v>
      </c>
      <c r="AO116" s="203"/>
    </row>
    <row r="117" spans="2:60" x14ac:dyDescent="0.3">
      <c r="B117" s="194" t="s">
        <v>287</v>
      </c>
      <c r="C117" s="63">
        <v>2425282</v>
      </c>
      <c r="D117" s="63">
        <v>1020640</v>
      </c>
      <c r="E117" s="63">
        <v>91880</v>
      </c>
      <c r="F117" s="63">
        <v>1497615</v>
      </c>
      <c r="G117" s="63">
        <v>27195</v>
      </c>
      <c r="H117" s="63">
        <v>5062612</v>
      </c>
      <c r="I117" s="63">
        <v>2304234</v>
      </c>
      <c r="J117" s="63">
        <v>959574</v>
      </c>
      <c r="K117" s="63">
        <v>92819</v>
      </c>
      <c r="L117" s="63">
        <v>1289158</v>
      </c>
      <c r="M117" s="63">
        <v>26349</v>
      </c>
      <c r="N117" s="63">
        <v>4672134</v>
      </c>
      <c r="O117" s="63">
        <v>2159712</v>
      </c>
      <c r="P117" s="63">
        <v>911258</v>
      </c>
      <c r="Q117" s="63">
        <v>88432</v>
      </c>
      <c r="R117" s="63">
        <v>1131237</v>
      </c>
      <c r="S117" s="63">
        <v>23314</v>
      </c>
      <c r="T117" s="63">
        <v>4313953</v>
      </c>
      <c r="V117" s="213" t="s">
        <v>287</v>
      </c>
      <c r="W117" s="210">
        <v>2425282</v>
      </c>
      <c r="X117" s="210">
        <v>1020640</v>
      </c>
      <c r="Y117" s="210">
        <v>91880</v>
      </c>
      <c r="Z117" s="210">
        <v>1497615</v>
      </c>
      <c r="AA117" s="210">
        <v>27195</v>
      </c>
      <c r="AB117" s="210">
        <v>5062612</v>
      </c>
      <c r="AC117" s="210">
        <v>2304234</v>
      </c>
      <c r="AD117" s="210">
        <v>959574</v>
      </c>
      <c r="AE117" s="210">
        <v>92819</v>
      </c>
      <c r="AF117" s="210">
        <v>1289158</v>
      </c>
      <c r="AG117" s="210">
        <v>26349</v>
      </c>
      <c r="AH117" s="210">
        <v>4672134</v>
      </c>
      <c r="AI117" s="210">
        <v>2159712</v>
      </c>
      <c r="AJ117" s="210">
        <v>911258</v>
      </c>
      <c r="AK117" s="210">
        <v>88432</v>
      </c>
      <c r="AL117" s="210">
        <v>1131237</v>
      </c>
      <c r="AM117" s="210">
        <v>23314</v>
      </c>
      <c r="AN117" s="210">
        <v>4313953</v>
      </c>
      <c r="AO117" s="203"/>
      <c r="AQ117" s="199" t="str">
        <f t="shared" ref="AQ117:AZ122" si="71">IF(W117=C117,"True","False")</f>
        <v>True</v>
      </c>
      <c r="AR117" s="199" t="str">
        <f t="shared" si="71"/>
        <v>True</v>
      </c>
      <c r="AS117" s="199" t="str">
        <f t="shared" si="71"/>
        <v>True</v>
      </c>
      <c r="AT117" s="199" t="str">
        <f t="shared" si="71"/>
        <v>True</v>
      </c>
      <c r="AU117" s="199" t="str">
        <f t="shared" si="71"/>
        <v>True</v>
      </c>
      <c r="AV117" s="199" t="str">
        <f t="shared" si="71"/>
        <v>True</v>
      </c>
      <c r="AW117" s="199" t="str">
        <f t="shared" si="71"/>
        <v>True</v>
      </c>
      <c r="AX117" s="199" t="str">
        <f t="shared" si="71"/>
        <v>True</v>
      </c>
      <c r="AY117" s="199" t="str">
        <f t="shared" si="71"/>
        <v>True</v>
      </c>
      <c r="AZ117" s="199" t="str">
        <f t="shared" si="71"/>
        <v>True</v>
      </c>
      <c r="BA117" s="199" t="str">
        <f t="shared" ref="BA117:BH122" si="72">IF(AG117=M117,"True","False")</f>
        <v>True</v>
      </c>
      <c r="BB117" s="199" t="str">
        <f t="shared" si="72"/>
        <v>True</v>
      </c>
      <c r="BC117" s="199" t="str">
        <f t="shared" si="72"/>
        <v>True</v>
      </c>
      <c r="BD117" s="199" t="str">
        <f t="shared" si="72"/>
        <v>True</v>
      </c>
      <c r="BE117" s="199" t="str">
        <f t="shared" si="72"/>
        <v>True</v>
      </c>
      <c r="BF117" s="199" t="str">
        <f t="shared" si="72"/>
        <v>True</v>
      </c>
      <c r="BG117" s="199" t="str">
        <f t="shared" si="72"/>
        <v>True</v>
      </c>
      <c r="BH117" s="199" t="str">
        <f t="shared" si="72"/>
        <v>True</v>
      </c>
    </row>
    <row r="118" spans="2:60" x14ac:dyDescent="0.3">
      <c r="B118" s="194" t="s">
        <v>288</v>
      </c>
      <c r="C118" s="63">
        <v>370020</v>
      </c>
      <c r="D118" s="63">
        <v>111947</v>
      </c>
      <c r="E118" s="63">
        <v>8427</v>
      </c>
      <c r="F118" s="63">
        <v>181862</v>
      </c>
      <c r="G118" s="63">
        <v>1410</v>
      </c>
      <c r="H118" s="63">
        <v>673666</v>
      </c>
      <c r="I118" s="63">
        <v>365352</v>
      </c>
      <c r="J118" s="63">
        <v>109383</v>
      </c>
      <c r="K118" s="63">
        <v>8845</v>
      </c>
      <c r="L118" s="63">
        <v>155279</v>
      </c>
      <c r="M118" s="63">
        <v>1511</v>
      </c>
      <c r="N118" s="63">
        <v>640370</v>
      </c>
      <c r="O118" s="63">
        <v>359102</v>
      </c>
      <c r="P118" s="63">
        <v>110667</v>
      </c>
      <c r="Q118" s="63">
        <v>8592</v>
      </c>
      <c r="R118" s="63">
        <v>136057</v>
      </c>
      <c r="S118" s="63">
        <v>1509</v>
      </c>
      <c r="T118" s="63">
        <v>615927</v>
      </c>
      <c r="V118" s="213" t="s">
        <v>288</v>
      </c>
      <c r="W118" s="210">
        <v>370020</v>
      </c>
      <c r="X118" s="210">
        <v>111947</v>
      </c>
      <c r="Y118" s="210">
        <v>8427</v>
      </c>
      <c r="Z118" s="210">
        <v>181862</v>
      </c>
      <c r="AA118" s="210">
        <v>1410</v>
      </c>
      <c r="AB118" s="210">
        <v>673666</v>
      </c>
      <c r="AC118" s="210">
        <v>365352</v>
      </c>
      <c r="AD118" s="210">
        <v>109383</v>
      </c>
      <c r="AE118" s="210">
        <v>8845</v>
      </c>
      <c r="AF118" s="210">
        <v>155279</v>
      </c>
      <c r="AG118" s="210">
        <v>1511</v>
      </c>
      <c r="AH118" s="210">
        <v>640370</v>
      </c>
      <c r="AI118" s="210">
        <v>359102</v>
      </c>
      <c r="AJ118" s="210">
        <v>110667</v>
      </c>
      <c r="AK118" s="210">
        <v>8592</v>
      </c>
      <c r="AL118" s="210">
        <v>136057</v>
      </c>
      <c r="AM118" s="210">
        <v>1509</v>
      </c>
      <c r="AN118" s="210">
        <v>615927</v>
      </c>
      <c r="AO118" s="203"/>
      <c r="AQ118" s="199" t="str">
        <f t="shared" si="71"/>
        <v>True</v>
      </c>
      <c r="AR118" s="199" t="str">
        <f t="shared" si="71"/>
        <v>True</v>
      </c>
      <c r="AS118" s="199" t="str">
        <f t="shared" si="71"/>
        <v>True</v>
      </c>
      <c r="AT118" s="199" t="str">
        <f t="shared" si="71"/>
        <v>True</v>
      </c>
      <c r="AU118" s="199" t="str">
        <f t="shared" si="71"/>
        <v>True</v>
      </c>
      <c r="AV118" s="199" t="str">
        <f t="shared" si="71"/>
        <v>True</v>
      </c>
      <c r="AW118" s="199" t="str">
        <f t="shared" si="71"/>
        <v>True</v>
      </c>
      <c r="AX118" s="199" t="str">
        <f t="shared" si="71"/>
        <v>True</v>
      </c>
      <c r="AY118" s="199" t="str">
        <f t="shared" si="71"/>
        <v>True</v>
      </c>
      <c r="AZ118" s="199" t="str">
        <f t="shared" si="71"/>
        <v>True</v>
      </c>
      <c r="BA118" s="199" t="str">
        <f t="shared" si="72"/>
        <v>True</v>
      </c>
      <c r="BB118" s="199" t="str">
        <f t="shared" si="72"/>
        <v>True</v>
      </c>
      <c r="BC118" s="199" t="str">
        <f t="shared" si="72"/>
        <v>True</v>
      </c>
      <c r="BD118" s="199" t="str">
        <f t="shared" si="72"/>
        <v>True</v>
      </c>
      <c r="BE118" s="199" t="str">
        <f t="shared" si="72"/>
        <v>True</v>
      </c>
      <c r="BF118" s="199" t="str">
        <f t="shared" si="72"/>
        <v>True</v>
      </c>
      <c r="BG118" s="199" t="str">
        <f t="shared" si="72"/>
        <v>True</v>
      </c>
      <c r="BH118" s="199" t="str">
        <f t="shared" si="72"/>
        <v>True</v>
      </c>
    </row>
    <row r="119" spans="2:60" x14ac:dyDescent="0.3">
      <c r="B119" s="194" t="s">
        <v>289</v>
      </c>
      <c r="C119" s="63">
        <v>452971</v>
      </c>
      <c r="D119" s="63">
        <v>176776</v>
      </c>
      <c r="E119" s="63">
        <v>59992</v>
      </c>
      <c r="F119" s="63">
        <v>470072</v>
      </c>
      <c r="G119" s="63">
        <v>11930</v>
      </c>
      <c r="H119" s="63">
        <v>1171741</v>
      </c>
      <c r="I119" s="63">
        <v>433228</v>
      </c>
      <c r="J119" s="63">
        <v>166945</v>
      </c>
      <c r="K119" s="63">
        <v>59027</v>
      </c>
      <c r="L119" s="63">
        <v>406389</v>
      </c>
      <c r="M119" s="63">
        <v>11802</v>
      </c>
      <c r="N119" s="63">
        <v>1077391</v>
      </c>
      <c r="O119" s="63">
        <v>407515</v>
      </c>
      <c r="P119" s="63">
        <v>156524</v>
      </c>
      <c r="Q119" s="63">
        <v>55330</v>
      </c>
      <c r="R119" s="63">
        <v>371069</v>
      </c>
      <c r="S119" s="63">
        <v>11265</v>
      </c>
      <c r="T119" s="63">
        <v>1001703</v>
      </c>
      <c r="V119" s="213" t="s">
        <v>289</v>
      </c>
      <c r="W119" s="210">
        <v>452971</v>
      </c>
      <c r="X119" s="210">
        <v>176776</v>
      </c>
      <c r="Y119" s="210">
        <v>59992</v>
      </c>
      <c r="Z119" s="210">
        <v>470072</v>
      </c>
      <c r="AA119" s="210">
        <v>11930</v>
      </c>
      <c r="AB119" s="210">
        <v>1171741</v>
      </c>
      <c r="AC119" s="210">
        <v>433228</v>
      </c>
      <c r="AD119" s="210">
        <v>166945</v>
      </c>
      <c r="AE119" s="210">
        <v>59027</v>
      </c>
      <c r="AF119" s="210">
        <v>406389</v>
      </c>
      <c r="AG119" s="210">
        <v>11802</v>
      </c>
      <c r="AH119" s="210">
        <v>1077391</v>
      </c>
      <c r="AI119" s="210">
        <v>407515</v>
      </c>
      <c r="AJ119" s="210">
        <v>156524</v>
      </c>
      <c r="AK119" s="210">
        <v>55330</v>
      </c>
      <c r="AL119" s="210">
        <v>371069</v>
      </c>
      <c r="AM119" s="210">
        <v>11265</v>
      </c>
      <c r="AN119" s="210">
        <v>1001703</v>
      </c>
      <c r="AO119" s="203"/>
      <c r="AQ119" s="199" t="str">
        <f t="shared" si="71"/>
        <v>True</v>
      </c>
      <c r="AR119" s="199" t="str">
        <f t="shared" si="71"/>
        <v>True</v>
      </c>
      <c r="AS119" s="199" t="str">
        <f t="shared" si="71"/>
        <v>True</v>
      </c>
      <c r="AT119" s="199" t="str">
        <f t="shared" si="71"/>
        <v>True</v>
      </c>
      <c r="AU119" s="199" t="str">
        <f t="shared" si="71"/>
        <v>True</v>
      </c>
      <c r="AV119" s="199" t="str">
        <f t="shared" si="71"/>
        <v>True</v>
      </c>
      <c r="AW119" s="199" t="str">
        <f t="shared" si="71"/>
        <v>True</v>
      </c>
      <c r="AX119" s="199" t="str">
        <f t="shared" si="71"/>
        <v>True</v>
      </c>
      <c r="AY119" s="199" t="str">
        <f t="shared" si="71"/>
        <v>True</v>
      </c>
      <c r="AZ119" s="199" t="str">
        <f t="shared" si="71"/>
        <v>True</v>
      </c>
      <c r="BA119" s="199" t="str">
        <f t="shared" si="72"/>
        <v>True</v>
      </c>
      <c r="BB119" s="199" t="str">
        <f t="shared" si="72"/>
        <v>True</v>
      </c>
      <c r="BC119" s="199" t="str">
        <f t="shared" si="72"/>
        <v>True</v>
      </c>
      <c r="BD119" s="199" t="str">
        <f t="shared" si="72"/>
        <v>True</v>
      </c>
      <c r="BE119" s="199" t="str">
        <f t="shared" si="72"/>
        <v>True</v>
      </c>
      <c r="BF119" s="199" t="str">
        <f t="shared" si="72"/>
        <v>True</v>
      </c>
      <c r="BG119" s="199" t="str">
        <f t="shared" si="72"/>
        <v>True</v>
      </c>
      <c r="BH119" s="199" t="str">
        <f t="shared" si="72"/>
        <v>True</v>
      </c>
    </row>
    <row r="120" spans="2:60" x14ac:dyDescent="0.3">
      <c r="B120" s="194" t="s">
        <v>290</v>
      </c>
      <c r="C120" s="63">
        <v>703172</v>
      </c>
      <c r="D120" s="63">
        <v>199567</v>
      </c>
      <c r="E120" s="63">
        <v>30078</v>
      </c>
      <c r="F120" s="63">
        <v>861102</v>
      </c>
      <c r="G120" s="63">
        <v>8002</v>
      </c>
      <c r="H120" s="63">
        <v>1801921</v>
      </c>
      <c r="I120" s="63">
        <v>697030</v>
      </c>
      <c r="J120" s="63">
        <v>198874</v>
      </c>
      <c r="K120" s="63">
        <v>38084</v>
      </c>
      <c r="L120" s="63">
        <v>744506</v>
      </c>
      <c r="M120" s="63">
        <v>8725</v>
      </c>
      <c r="N120" s="63">
        <v>1687219</v>
      </c>
      <c r="O120" s="63">
        <v>679232</v>
      </c>
      <c r="P120" s="63">
        <v>198115</v>
      </c>
      <c r="Q120" s="63">
        <v>38977</v>
      </c>
      <c r="R120" s="63">
        <v>678238</v>
      </c>
      <c r="S120" s="63">
        <v>9153</v>
      </c>
      <c r="T120" s="63">
        <v>1603715</v>
      </c>
      <c r="V120" s="213" t="s">
        <v>290</v>
      </c>
      <c r="W120" s="210">
        <v>703172</v>
      </c>
      <c r="X120" s="210">
        <v>199567</v>
      </c>
      <c r="Y120" s="210">
        <v>30078</v>
      </c>
      <c r="Z120" s="210">
        <v>861102</v>
      </c>
      <c r="AA120" s="210">
        <v>8002</v>
      </c>
      <c r="AB120" s="210">
        <v>1801921</v>
      </c>
      <c r="AC120" s="210">
        <v>697030</v>
      </c>
      <c r="AD120" s="210">
        <v>198874</v>
      </c>
      <c r="AE120" s="210">
        <v>38084</v>
      </c>
      <c r="AF120" s="210">
        <v>744506</v>
      </c>
      <c r="AG120" s="210">
        <v>8725</v>
      </c>
      <c r="AH120" s="210">
        <v>1687219</v>
      </c>
      <c r="AI120" s="210">
        <v>679232</v>
      </c>
      <c r="AJ120" s="210">
        <v>198115</v>
      </c>
      <c r="AK120" s="210">
        <v>38977</v>
      </c>
      <c r="AL120" s="210">
        <v>678238</v>
      </c>
      <c r="AM120" s="210">
        <v>9153</v>
      </c>
      <c r="AN120" s="210">
        <v>1603715</v>
      </c>
      <c r="AO120" s="203"/>
      <c r="AQ120" s="199" t="str">
        <f t="shared" si="71"/>
        <v>True</v>
      </c>
      <c r="AR120" s="199" t="str">
        <f t="shared" si="71"/>
        <v>True</v>
      </c>
      <c r="AS120" s="199" t="str">
        <f t="shared" si="71"/>
        <v>True</v>
      </c>
      <c r="AT120" s="199" t="str">
        <f t="shared" si="71"/>
        <v>True</v>
      </c>
      <c r="AU120" s="199" t="str">
        <f t="shared" si="71"/>
        <v>True</v>
      </c>
      <c r="AV120" s="199" t="str">
        <f t="shared" si="71"/>
        <v>True</v>
      </c>
      <c r="AW120" s="199" t="str">
        <f t="shared" si="71"/>
        <v>True</v>
      </c>
      <c r="AX120" s="199" t="str">
        <f t="shared" si="71"/>
        <v>True</v>
      </c>
      <c r="AY120" s="199" t="str">
        <f t="shared" si="71"/>
        <v>True</v>
      </c>
      <c r="AZ120" s="199" t="str">
        <f t="shared" si="71"/>
        <v>True</v>
      </c>
      <c r="BA120" s="199" t="str">
        <f t="shared" si="72"/>
        <v>True</v>
      </c>
      <c r="BB120" s="199" t="str">
        <f t="shared" si="72"/>
        <v>True</v>
      </c>
      <c r="BC120" s="199" t="str">
        <f t="shared" si="72"/>
        <v>True</v>
      </c>
      <c r="BD120" s="199" t="str">
        <f t="shared" si="72"/>
        <v>True</v>
      </c>
      <c r="BE120" s="199" t="str">
        <f t="shared" si="72"/>
        <v>True</v>
      </c>
      <c r="BF120" s="199" t="str">
        <f t="shared" si="72"/>
        <v>True</v>
      </c>
      <c r="BG120" s="199" t="str">
        <f t="shared" si="72"/>
        <v>True</v>
      </c>
      <c r="BH120" s="199" t="str">
        <f t="shared" si="72"/>
        <v>True</v>
      </c>
    </row>
    <row r="121" spans="2:60" hidden="1" x14ac:dyDescent="0.3">
      <c r="B121" s="194" t="s">
        <v>302</v>
      </c>
      <c r="C121" s="63">
        <v>884094</v>
      </c>
      <c r="D121" s="63">
        <v>470439</v>
      </c>
      <c r="E121" s="63">
        <v>123547</v>
      </c>
      <c r="F121" s="63">
        <v>665185</v>
      </c>
      <c r="G121" s="63">
        <v>13989</v>
      </c>
      <c r="H121" s="63">
        <v>2157254</v>
      </c>
      <c r="I121" s="63">
        <v>923995</v>
      </c>
      <c r="J121" s="63">
        <v>469987</v>
      </c>
      <c r="K121" s="63">
        <v>121243</v>
      </c>
      <c r="L121" s="63">
        <v>616183</v>
      </c>
      <c r="M121" s="63">
        <v>12406</v>
      </c>
      <c r="N121" s="63">
        <v>2143814</v>
      </c>
      <c r="O121" s="63">
        <v>1009692</v>
      </c>
      <c r="P121" s="63">
        <v>501351</v>
      </c>
      <c r="Q121" s="63">
        <v>116861</v>
      </c>
      <c r="R121" s="63">
        <v>634705</v>
      </c>
      <c r="S121" s="63">
        <v>12780</v>
      </c>
      <c r="T121" s="63">
        <v>2275389</v>
      </c>
      <c r="V121" s="213" t="s">
        <v>302</v>
      </c>
      <c r="W121" s="210">
        <v>884094</v>
      </c>
      <c r="X121" s="210">
        <v>470439</v>
      </c>
      <c r="Y121" s="210">
        <v>123547</v>
      </c>
      <c r="Z121" s="210">
        <v>665185</v>
      </c>
      <c r="AA121" s="210">
        <v>13989</v>
      </c>
      <c r="AB121" s="210">
        <v>2157254</v>
      </c>
      <c r="AC121" s="210">
        <v>923995</v>
      </c>
      <c r="AD121" s="210">
        <v>469987</v>
      </c>
      <c r="AE121" s="210">
        <v>121243</v>
      </c>
      <c r="AF121" s="210">
        <v>616183</v>
      </c>
      <c r="AG121" s="210">
        <v>12406</v>
      </c>
      <c r="AH121" s="210">
        <v>2143814</v>
      </c>
      <c r="AI121" s="210">
        <v>1009692</v>
      </c>
      <c r="AJ121" s="210">
        <v>501351</v>
      </c>
      <c r="AK121" s="210">
        <v>116861</v>
      </c>
      <c r="AL121" s="210">
        <v>634705</v>
      </c>
      <c r="AM121" s="210">
        <v>12780</v>
      </c>
      <c r="AN121" s="210">
        <v>2275389</v>
      </c>
      <c r="AO121" s="203"/>
      <c r="AQ121" s="199" t="str">
        <f t="shared" si="71"/>
        <v>True</v>
      </c>
      <c r="AR121" s="199" t="str">
        <f t="shared" si="71"/>
        <v>True</v>
      </c>
      <c r="AS121" s="199" t="str">
        <f t="shared" si="71"/>
        <v>True</v>
      </c>
      <c r="AT121" s="199" t="str">
        <f t="shared" si="71"/>
        <v>True</v>
      </c>
      <c r="AU121" s="199" t="str">
        <f t="shared" si="71"/>
        <v>True</v>
      </c>
      <c r="AV121" s="199" t="str">
        <f t="shared" si="71"/>
        <v>True</v>
      </c>
      <c r="AW121" s="199" t="str">
        <f t="shared" si="71"/>
        <v>True</v>
      </c>
      <c r="AX121" s="199" t="str">
        <f t="shared" si="71"/>
        <v>True</v>
      </c>
      <c r="AY121" s="199" t="str">
        <f t="shared" si="71"/>
        <v>True</v>
      </c>
      <c r="AZ121" s="199" t="str">
        <f t="shared" si="71"/>
        <v>True</v>
      </c>
      <c r="BA121" s="199" t="str">
        <f t="shared" si="72"/>
        <v>True</v>
      </c>
      <c r="BB121" s="199" t="str">
        <f t="shared" si="72"/>
        <v>True</v>
      </c>
      <c r="BC121" s="199" t="str">
        <f t="shared" si="72"/>
        <v>True</v>
      </c>
      <c r="BD121" s="199" t="str">
        <f t="shared" si="72"/>
        <v>True</v>
      </c>
      <c r="BE121" s="199" t="str">
        <f t="shared" si="72"/>
        <v>True</v>
      </c>
      <c r="BF121" s="199" t="str">
        <f t="shared" si="72"/>
        <v>True</v>
      </c>
      <c r="BG121" s="199" t="str">
        <f t="shared" si="72"/>
        <v>True</v>
      </c>
      <c r="BH121" s="199" t="str">
        <f t="shared" si="72"/>
        <v>True</v>
      </c>
    </row>
    <row r="122" spans="2:60" x14ac:dyDescent="0.3">
      <c r="B122" s="194" t="s">
        <v>19</v>
      </c>
      <c r="C122" s="63">
        <v>4835539</v>
      </c>
      <c r="D122" s="63">
        <v>1979369</v>
      </c>
      <c r="E122" s="63">
        <v>313924</v>
      </c>
      <c r="F122" s="63">
        <v>3675836</v>
      </c>
      <c r="G122" s="63">
        <v>62526</v>
      </c>
      <c r="H122" s="63">
        <v>10867194</v>
      </c>
      <c r="I122" s="63">
        <v>4723839</v>
      </c>
      <c r="J122" s="63">
        <v>1904763</v>
      </c>
      <c r="K122" s="63">
        <v>320018</v>
      </c>
      <c r="L122" s="63">
        <v>3211515</v>
      </c>
      <c r="M122" s="63">
        <v>60793</v>
      </c>
      <c r="N122" s="63">
        <v>10220928</v>
      </c>
      <c r="O122" s="63">
        <v>4615253</v>
      </c>
      <c r="P122" s="63">
        <v>1877915</v>
      </c>
      <c r="Q122" s="63">
        <v>308192</v>
      </c>
      <c r="R122" s="63">
        <v>2951306</v>
      </c>
      <c r="S122" s="63">
        <v>58021</v>
      </c>
      <c r="T122" s="63">
        <v>9810687</v>
      </c>
      <c r="V122" s="213" t="s">
        <v>19</v>
      </c>
      <c r="W122" s="210">
        <v>4835539</v>
      </c>
      <c r="X122" s="210">
        <v>1979369</v>
      </c>
      <c r="Y122" s="210">
        <v>313924</v>
      </c>
      <c r="Z122" s="210">
        <v>3675836</v>
      </c>
      <c r="AA122" s="210">
        <v>62526</v>
      </c>
      <c r="AB122" s="210">
        <v>10867194</v>
      </c>
      <c r="AC122" s="210">
        <v>4723839</v>
      </c>
      <c r="AD122" s="210">
        <v>1904763</v>
      </c>
      <c r="AE122" s="210">
        <v>320018</v>
      </c>
      <c r="AF122" s="210">
        <v>3211515</v>
      </c>
      <c r="AG122" s="210">
        <v>60793</v>
      </c>
      <c r="AH122" s="210">
        <v>10220928</v>
      </c>
      <c r="AI122" s="210">
        <v>4615253</v>
      </c>
      <c r="AJ122" s="210">
        <v>1877915</v>
      </c>
      <c r="AK122" s="210">
        <v>308192</v>
      </c>
      <c r="AL122" s="210">
        <v>2951306</v>
      </c>
      <c r="AM122" s="210">
        <v>58021</v>
      </c>
      <c r="AN122" s="210">
        <v>9810687</v>
      </c>
      <c r="AO122" s="203"/>
      <c r="AQ122" s="199" t="str">
        <f t="shared" si="71"/>
        <v>True</v>
      </c>
      <c r="AR122" s="199" t="str">
        <f t="shared" si="71"/>
        <v>True</v>
      </c>
      <c r="AS122" s="199" t="str">
        <f t="shared" si="71"/>
        <v>True</v>
      </c>
      <c r="AT122" s="199" t="str">
        <f t="shared" si="71"/>
        <v>True</v>
      </c>
      <c r="AU122" s="199" t="str">
        <f t="shared" si="71"/>
        <v>True</v>
      </c>
      <c r="AV122" s="199" t="str">
        <f t="shared" si="71"/>
        <v>True</v>
      </c>
      <c r="AW122" s="199" t="str">
        <f t="shared" si="71"/>
        <v>True</v>
      </c>
      <c r="AX122" s="199" t="str">
        <f t="shared" si="71"/>
        <v>True</v>
      </c>
      <c r="AY122" s="199" t="str">
        <f t="shared" si="71"/>
        <v>True</v>
      </c>
      <c r="AZ122" s="199" t="str">
        <f t="shared" si="71"/>
        <v>True</v>
      </c>
      <c r="BA122" s="199" t="str">
        <f t="shared" si="72"/>
        <v>True</v>
      </c>
      <c r="BB122" s="199" t="str">
        <f t="shared" si="72"/>
        <v>True</v>
      </c>
      <c r="BC122" s="199" t="str">
        <f t="shared" si="72"/>
        <v>True</v>
      </c>
      <c r="BD122" s="199" t="str">
        <f t="shared" si="72"/>
        <v>True</v>
      </c>
      <c r="BE122" s="199" t="str">
        <f t="shared" si="72"/>
        <v>True</v>
      </c>
      <c r="BF122" s="199" t="str">
        <f t="shared" si="72"/>
        <v>True</v>
      </c>
      <c r="BG122" s="199" t="str">
        <f t="shared" si="72"/>
        <v>True</v>
      </c>
      <c r="BH122" s="199" t="str">
        <f t="shared" si="72"/>
        <v>True</v>
      </c>
    </row>
    <row r="124" spans="2:60" x14ac:dyDescent="0.3">
      <c r="V124" s="202" t="s">
        <v>316</v>
      </c>
    </row>
    <row r="125" spans="2:60" x14ac:dyDescent="0.25">
      <c r="B125" s="207" t="s">
        <v>306</v>
      </c>
      <c r="C125" s="435" t="s">
        <v>82</v>
      </c>
      <c r="D125" s="435"/>
      <c r="E125" s="435"/>
      <c r="F125" s="435"/>
      <c r="G125" s="435"/>
      <c r="H125" s="435"/>
      <c r="I125" s="435" t="s">
        <v>83</v>
      </c>
      <c r="J125" s="435"/>
      <c r="K125" s="435"/>
      <c r="L125" s="435"/>
      <c r="M125" s="435"/>
      <c r="N125" s="435"/>
      <c r="O125" s="435" t="s">
        <v>261</v>
      </c>
      <c r="P125" s="435"/>
      <c r="Q125" s="435"/>
      <c r="R125" s="435"/>
      <c r="S125" s="435"/>
      <c r="T125" s="435"/>
      <c r="V125" s="207" t="s">
        <v>306</v>
      </c>
      <c r="W125" s="435" t="s">
        <v>82</v>
      </c>
      <c r="X125" s="435"/>
      <c r="Y125" s="435"/>
      <c r="Z125" s="435"/>
      <c r="AA125" s="435"/>
      <c r="AB125" s="435"/>
      <c r="AC125" s="435" t="s">
        <v>83</v>
      </c>
      <c r="AD125" s="435"/>
      <c r="AE125" s="435"/>
      <c r="AF125" s="435"/>
      <c r="AG125" s="435"/>
      <c r="AH125" s="435"/>
      <c r="AI125" s="435" t="s">
        <v>261</v>
      </c>
      <c r="AJ125" s="435"/>
      <c r="AK125" s="435"/>
      <c r="AL125" s="435"/>
      <c r="AM125" s="435"/>
      <c r="AN125" s="435"/>
    </row>
    <row r="126" spans="2:60" x14ac:dyDescent="0.25">
      <c r="B126" s="179" t="s">
        <v>293</v>
      </c>
      <c r="C126" s="197" t="s">
        <v>166</v>
      </c>
      <c r="D126" s="197" t="s">
        <v>272</v>
      </c>
      <c r="E126" s="214" t="s">
        <v>274</v>
      </c>
      <c r="F126" s="197" t="s">
        <v>170</v>
      </c>
      <c r="G126" s="197" t="s">
        <v>273</v>
      </c>
      <c r="H126" s="197" t="s">
        <v>276</v>
      </c>
      <c r="I126" s="197" t="s">
        <v>166</v>
      </c>
      <c r="J126" s="197" t="s">
        <v>272</v>
      </c>
      <c r="K126" s="197" t="s">
        <v>274</v>
      </c>
      <c r="L126" s="197" t="s">
        <v>170</v>
      </c>
      <c r="M126" s="197" t="s">
        <v>273</v>
      </c>
      <c r="N126" s="197" t="s">
        <v>276</v>
      </c>
      <c r="O126" s="197" t="s">
        <v>166</v>
      </c>
      <c r="P126" s="197" t="s">
        <v>272</v>
      </c>
      <c r="Q126" s="197" t="s">
        <v>274</v>
      </c>
      <c r="R126" s="197" t="s">
        <v>170</v>
      </c>
      <c r="S126" s="197" t="s">
        <v>273</v>
      </c>
      <c r="T126" s="197" t="s">
        <v>276</v>
      </c>
      <c r="V126" s="179" t="s">
        <v>293</v>
      </c>
      <c r="W126" s="204" t="s">
        <v>166</v>
      </c>
      <c r="X126" s="204" t="s">
        <v>272</v>
      </c>
      <c r="Y126" s="204" t="s">
        <v>274</v>
      </c>
      <c r="Z126" s="204" t="s">
        <v>170</v>
      </c>
      <c r="AA126" s="204" t="s">
        <v>273</v>
      </c>
      <c r="AB126" s="204" t="s">
        <v>276</v>
      </c>
      <c r="AC126" s="204" t="s">
        <v>166</v>
      </c>
      <c r="AD126" s="204" t="s">
        <v>272</v>
      </c>
      <c r="AE126" s="204" t="s">
        <v>274</v>
      </c>
      <c r="AF126" s="204" t="s">
        <v>170</v>
      </c>
      <c r="AG126" s="204" t="s">
        <v>273</v>
      </c>
      <c r="AH126" s="204" t="s">
        <v>276</v>
      </c>
      <c r="AI126" s="204" t="s">
        <v>166</v>
      </c>
      <c r="AJ126" s="204" t="s">
        <v>272</v>
      </c>
      <c r="AK126" s="204" t="s">
        <v>274</v>
      </c>
      <c r="AL126" s="204" t="s">
        <v>170</v>
      </c>
      <c r="AM126" s="204" t="s">
        <v>273</v>
      </c>
      <c r="AN126" s="204" t="s">
        <v>276</v>
      </c>
    </row>
    <row r="127" spans="2:60" x14ac:dyDescent="0.25">
      <c r="B127" s="193" t="s">
        <v>39</v>
      </c>
      <c r="C127" s="183">
        <f>C107/C117</f>
        <v>4.8189035336921641E-2</v>
      </c>
      <c r="D127" s="183">
        <f>D107/D117</f>
        <v>4.2524298479385485E-2</v>
      </c>
      <c r="E127" s="215">
        <f>E107/E117</f>
        <v>0.12809098824553766</v>
      </c>
      <c r="F127" s="183">
        <f t="shared" ref="F127:T127" si="73">F107/F117</f>
        <v>0.10976719650911616</v>
      </c>
      <c r="G127" s="183">
        <f t="shared" si="73"/>
        <v>0.13017098731384447</v>
      </c>
      <c r="H127" s="183">
        <f t="shared" si="73"/>
        <v>6.7153477295909703E-2</v>
      </c>
      <c r="I127" s="183">
        <f t="shared" si="73"/>
        <v>4.7586312848434661E-2</v>
      </c>
      <c r="J127" s="183">
        <f t="shared" si="73"/>
        <v>4.1743523688636833E-2</v>
      </c>
      <c r="K127" s="183">
        <f t="shared" si="73"/>
        <v>0.12071881834538187</v>
      </c>
      <c r="L127" s="183">
        <f t="shared" si="73"/>
        <v>0.107034203720568</v>
      </c>
      <c r="M127" s="183">
        <f t="shared" si="73"/>
        <v>0.12998595772135565</v>
      </c>
      <c r="N127" s="183">
        <f t="shared" si="73"/>
        <v>6.4707048213942492E-2</v>
      </c>
      <c r="O127" s="183">
        <f t="shared" si="73"/>
        <v>4.6997007008341855E-2</v>
      </c>
      <c r="P127" s="183">
        <f t="shared" si="73"/>
        <v>3.9719815902850786E-2</v>
      </c>
      <c r="Q127" s="183">
        <f t="shared" si="73"/>
        <v>0.12777049032024607</v>
      </c>
      <c r="R127" s="183">
        <f t="shared" si="73"/>
        <v>0.10785715106560341</v>
      </c>
      <c r="S127" s="183">
        <f t="shared" si="73"/>
        <v>0.12541820365445655</v>
      </c>
      <c r="T127" s="183">
        <f t="shared" si="73"/>
        <v>6.3498605571270711E-2</v>
      </c>
      <c r="V127" s="198" t="s">
        <v>39</v>
      </c>
      <c r="W127" s="174">
        <f t="shared" ref="W127:AN127" si="74">W107/W117</f>
        <v>4.8189035336921641E-2</v>
      </c>
      <c r="X127" s="174">
        <f t="shared" si="74"/>
        <v>4.2524298479385485E-2</v>
      </c>
      <c r="Y127" s="174">
        <f t="shared" si="74"/>
        <v>0.12809098824553766</v>
      </c>
      <c r="Z127" s="174">
        <f t="shared" si="74"/>
        <v>0.10976719650911616</v>
      </c>
      <c r="AA127" s="174">
        <f t="shared" si="74"/>
        <v>0.13017098731384447</v>
      </c>
      <c r="AB127" s="174">
        <f t="shared" si="74"/>
        <v>6.7153477295909703E-2</v>
      </c>
      <c r="AC127" s="174">
        <f t="shared" si="74"/>
        <v>4.7586312848434661E-2</v>
      </c>
      <c r="AD127" s="174">
        <f t="shared" si="74"/>
        <v>4.1743523688636833E-2</v>
      </c>
      <c r="AE127" s="174">
        <f t="shared" si="74"/>
        <v>0.12071881834538187</v>
      </c>
      <c r="AF127" s="174">
        <f t="shared" si="74"/>
        <v>0.107034203720568</v>
      </c>
      <c r="AG127" s="174">
        <f t="shared" si="74"/>
        <v>0.12998595772135565</v>
      </c>
      <c r="AH127" s="174">
        <f t="shared" si="74"/>
        <v>6.4707048213942492E-2</v>
      </c>
      <c r="AI127" s="174">
        <f t="shared" si="74"/>
        <v>4.6997007008341855E-2</v>
      </c>
      <c r="AJ127" s="174">
        <f t="shared" si="74"/>
        <v>3.9719815902850786E-2</v>
      </c>
      <c r="AK127" s="174">
        <f t="shared" si="74"/>
        <v>0.12777049032024607</v>
      </c>
      <c r="AL127" s="174">
        <f t="shared" si="74"/>
        <v>0.10785715106560341</v>
      </c>
      <c r="AM127" s="174">
        <f t="shared" si="74"/>
        <v>0.12541820365445655</v>
      </c>
      <c r="AN127" s="174">
        <f t="shared" si="74"/>
        <v>6.3498605571270711E-2</v>
      </c>
      <c r="AQ127" s="199" t="str">
        <f t="shared" ref="AQ127:AZ132" si="75">IF(W127=C127,"True","False")</f>
        <v>True</v>
      </c>
      <c r="AR127" s="199" t="str">
        <f t="shared" si="75"/>
        <v>True</v>
      </c>
      <c r="AS127" s="199" t="str">
        <f t="shared" si="75"/>
        <v>True</v>
      </c>
      <c r="AT127" s="199" t="str">
        <f t="shared" si="75"/>
        <v>True</v>
      </c>
      <c r="AU127" s="199" t="str">
        <f t="shared" si="75"/>
        <v>True</v>
      </c>
      <c r="AV127" s="199" t="str">
        <f t="shared" si="75"/>
        <v>True</v>
      </c>
      <c r="AW127" s="199" t="str">
        <f t="shared" si="75"/>
        <v>True</v>
      </c>
      <c r="AX127" s="199" t="str">
        <f t="shared" si="75"/>
        <v>True</v>
      </c>
      <c r="AY127" s="199" t="str">
        <f t="shared" si="75"/>
        <v>True</v>
      </c>
      <c r="AZ127" s="199" t="str">
        <f t="shared" si="75"/>
        <v>True</v>
      </c>
      <c r="BA127" s="199" t="str">
        <f t="shared" ref="BA127:BH132" si="76">IF(AG127=M127,"True","False")</f>
        <v>True</v>
      </c>
      <c r="BB127" s="199" t="str">
        <f t="shared" si="76"/>
        <v>True</v>
      </c>
      <c r="BC127" s="199" t="str">
        <f t="shared" si="76"/>
        <v>True</v>
      </c>
      <c r="BD127" s="199" t="str">
        <f t="shared" si="76"/>
        <v>True</v>
      </c>
      <c r="BE127" s="199" t="str">
        <f t="shared" si="76"/>
        <v>True</v>
      </c>
      <c r="BF127" s="199" t="str">
        <f t="shared" si="76"/>
        <v>True</v>
      </c>
      <c r="BG127" s="199" t="str">
        <f t="shared" si="76"/>
        <v>True</v>
      </c>
      <c r="BH127" s="199" t="str">
        <f t="shared" si="76"/>
        <v>True</v>
      </c>
    </row>
    <row r="128" spans="2:60" x14ac:dyDescent="0.25">
      <c r="B128" s="193" t="s">
        <v>40</v>
      </c>
      <c r="C128" s="183">
        <f t="shared" ref="C128:E130" si="77">C108/C118</f>
        <v>4.1722069077347171E-2</v>
      </c>
      <c r="D128" s="183">
        <f t="shared" si="77"/>
        <v>2.9960606358366011E-2</v>
      </c>
      <c r="E128" s="215">
        <f t="shared" si="77"/>
        <v>0.11320754716981132</v>
      </c>
      <c r="F128" s="183">
        <f t="shared" ref="F128:T130" si="78">F108/F118</f>
        <v>0.12582617589161013</v>
      </c>
      <c r="G128" s="183">
        <f t="shared" si="78"/>
        <v>0.1702127659574468</v>
      </c>
      <c r="H128" s="183">
        <f t="shared" si="78"/>
        <v>6.3635392019190523E-2</v>
      </c>
      <c r="I128" s="183">
        <f t="shared" si="78"/>
        <v>4.2101863408438987E-2</v>
      </c>
      <c r="J128" s="183">
        <f t="shared" si="78"/>
        <v>3.1631972061472072E-2</v>
      </c>
      <c r="K128" s="183">
        <f t="shared" si="78"/>
        <v>0.11091011871113624</v>
      </c>
      <c r="L128" s="183">
        <f t="shared" si="78"/>
        <v>0.12251495694846051</v>
      </c>
      <c r="M128" s="183">
        <f t="shared" si="78"/>
        <v>0.18927862342819324</v>
      </c>
      <c r="N128" s="183">
        <f t="shared" si="78"/>
        <v>6.1109983290909942E-2</v>
      </c>
      <c r="O128" s="183">
        <f t="shared" si="78"/>
        <v>4.0353437184978087E-2</v>
      </c>
      <c r="P128" s="183">
        <f t="shared" si="78"/>
        <v>2.7072207613832489E-2</v>
      </c>
      <c r="Q128" s="183">
        <f t="shared" si="78"/>
        <v>0.10975325884543762</v>
      </c>
      <c r="R128" s="183">
        <f t="shared" si="78"/>
        <v>0.12353645898410225</v>
      </c>
      <c r="S128" s="183">
        <f t="shared" si="78"/>
        <v>0.2100728959575878</v>
      </c>
      <c r="T128" s="183">
        <f t="shared" si="78"/>
        <v>5.7725996749614809E-2</v>
      </c>
      <c r="V128" s="198" t="s">
        <v>40</v>
      </c>
      <c r="W128" s="174">
        <f t="shared" ref="W128:AN128" si="79">W108/W118</f>
        <v>4.1722069077347171E-2</v>
      </c>
      <c r="X128" s="174">
        <f t="shared" si="79"/>
        <v>2.9960606358366011E-2</v>
      </c>
      <c r="Y128" s="174">
        <f t="shared" si="79"/>
        <v>0.11320754716981132</v>
      </c>
      <c r="Z128" s="174">
        <f t="shared" si="79"/>
        <v>0.12582617589161013</v>
      </c>
      <c r="AA128" s="174">
        <f t="shared" si="79"/>
        <v>0.1702127659574468</v>
      </c>
      <c r="AB128" s="174">
        <f t="shared" si="79"/>
        <v>6.3635392019190523E-2</v>
      </c>
      <c r="AC128" s="174">
        <f t="shared" si="79"/>
        <v>4.2101863408438987E-2</v>
      </c>
      <c r="AD128" s="174">
        <f t="shared" si="79"/>
        <v>3.1631972061472072E-2</v>
      </c>
      <c r="AE128" s="174">
        <f t="shared" si="79"/>
        <v>0.11091011871113624</v>
      </c>
      <c r="AF128" s="174">
        <f t="shared" si="79"/>
        <v>0.12251495694846051</v>
      </c>
      <c r="AG128" s="174">
        <f t="shared" si="79"/>
        <v>0.18927862342819324</v>
      </c>
      <c r="AH128" s="174">
        <f t="shared" si="79"/>
        <v>6.1109983290909942E-2</v>
      </c>
      <c r="AI128" s="174">
        <f t="shared" si="79"/>
        <v>4.0353437184978087E-2</v>
      </c>
      <c r="AJ128" s="174">
        <f t="shared" si="79"/>
        <v>2.7072207613832489E-2</v>
      </c>
      <c r="AK128" s="174">
        <f t="shared" si="79"/>
        <v>0.10975325884543762</v>
      </c>
      <c r="AL128" s="174">
        <f t="shared" si="79"/>
        <v>0.12353645898410225</v>
      </c>
      <c r="AM128" s="174">
        <f t="shared" si="79"/>
        <v>0.2100728959575878</v>
      </c>
      <c r="AN128" s="174">
        <f t="shared" si="79"/>
        <v>5.7725996749614809E-2</v>
      </c>
      <c r="AQ128" s="199" t="str">
        <f t="shared" si="75"/>
        <v>True</v>
      </c>
      <c r="AR128" s="199" t="str">
        <f t="shared" si="75"/>
        <v>True</v>
      </c>
      <c r="AS128" s="199" t="str">
        <f t="shared" si="75"/>
        <v>True</v>
      </c>
      <c r="AT128" s="199" t="str">
        <f t="shared" si="75"/>
        <v>True</v>
      </c>
      <c r="AU128" s="199" t="str">
        <f t="shared" si="75"/>
        <v>True</v>
      </c>
      <c r="AV128" s="199" t="str">
        <f t="shared" si="75"/>
        <v>True</v>
      </c>
      <c r="AW128" s="199" t="str">
        <f t="shared" si="75"/>
        <v>True</v>
      </c>
      <c r="AX128" s="199" t="str">
        <f t="shared" si="75"/>
        <v>True</v>
      </c>
      <c r="AY128" s="199" t="str">
        <f t="shared" si="75"/>
        <v>True</v>
      </c>
      <c r="AZ128" s="199" t="str">
        <f t="shared" si="75"/>
        <v>True</v>
      </c>
      <c r="BA128" s="199" t="str">
        <f t="shared" si="76"/>
        <v>True</v>
      </c>
      <c r="BB128" s="199" t="str">
        <f t="shared" si="76"/>
        <v>True</v>
      </c>
      <c r="BC128" s="199" t="str">
        <f t="shared" si="76"/>
        <v>True</v>
      </c>
      <c r="BD128" s="199" t="str">
        <f t="shared" si="76"/>
        <v>True</v>
      </c>
      <c r="BE128" s="199" t="str">
        <f t="shared" si="76"/>
        <v>True</v>
      </c>
      <c r="BF128" s="199" t="str">
        <f t="shared" si="76"/>
        <v>True</v>
      </c>
      <c r="BG128" s="199" t="str">
        <f t="shared" si="76"/>
        <v>True</v>
      </c>
      <c r="BH128" s="199" t="str">
        <f t="shared" si="76"/>
        <v>True</v>
      </c>
    </row>
    <row r="129" spans="2:60" x14ac:dyDescent="0.25">
      <c r="B129" s="193" t="s">
        <v>294</v>
      </c>
      <c r="C129" s="183">
        <f t="shared" si="77"/>
        <v>6.2123182278777229E-2</v>
      </c>
      <c r="D129" s="183">
        <f t="shared" si="77"/>
        <v>6.8663166945739235E-2</v>
      </c>
      <c r="E129" s="215">
        <f t="shared" si="77"/>
        <v>0.15620416055474062</v>
      </c>
      <c r="F129" s="183">
        <f t="shared" si="78"/>
        <v>0.12826545720655561</v>
      </c>
      <c r="G129" s="183">
        <f t="shared" si="78"/>
        <v>0.20167644593461861</v>
      </c>
      <c r="H129" s="183">
        <f t="shared" si="78"/>
        <v>9.588211046639146E-2</v>
      </c>
      <c r="I129" s="183">
        <f t="shared" si="78"/>
        <v>6.208278319960852E-2</v>
      </c>
      <c r="J129" s="183">
        <f t="shared" si="78"/>
        <v>6.7974482614034562E-2</v>
      </c>
      <c r="K129" s="183">
        <f t="shared" si="78"/>
        <v>0.14379860064038491</v>
      </c>
      <c r="L129" s="183">
        <f t="shared" si="78"/>
        <v>0.12693749092618156</v>
      </c>
      <c r="M129" s="183">
        <f t="shared" si="78"/>
        <v>0.21377732587697001</v>
      </c>
      <c r="N129" s="183">
        <f t="shared" si="78"/>
        <v>9.3597403356812894E-2</v>
      </c>
      <c r="O129" s="183">
        <f t="shared" si="78"/>
        <v>6.2940014477994674E-2</v>
      </c>
      <c r="P129" s="183">
        <f t="shared" si="78"/>
        <v>6.5076282231478877E-2</v>
      </c>
      <c r="Q129" s="183">
        <f t="shared" si="78"/>
        <v>0.15018977046810048</v>
      </c>
      <c r="R129" s="183">
        <f t="shared" si="78"/>
        <v>0.12786840183362125</v>
      </c>
      <c r="S129" s="183">
        <f t="shared" si="78"/>
        <v>0.22015090989791389</v>
      </c>
      <c r="T129" s="183">
        <f t="shared" si="78"/>
        <v>9.3913066048519372E-2</v>
      </c>
      <c r="V129" s="198" t="s">
        <v>294</v>
      </c>
      <c r="W129" s="174">
        <f t="shared" ref="W129:AN129" si="80">W109/W119</f>
        <v>6.2123182278777229E-2</v>
      </c>
      <c r="X129" s="174">
        <f t="shared" si="80"/>
        <v>6.8663166945739235E-2</v>
      </c>
      <c r="Y129" s="174">
        <f t="shared" si="80"/>
        <v>0.15620416055474062</v>
      </c>
      <c r="Z129" s="174">
        <f t="shared" si="80"/>
        <v>0.12826545720655561</v>
      </c>
      <c r="AA129" s="174">
        <f t="shared" si="80"/>
        <v>0.20167644593461861</v>
      </c>
      <c r="AB129" s="174">
        <f t="shared" si="80"/>
        <v>9.588211046639146E-2</v>
      </c>
      <c r="AC129" s="174">
        <f t="shared" si="80"/>
        <v>6.208278319960852E-2</v>
      </c>
      <c r="AD129" s="174">
        <f t="shared" si="80"/>
        <v>6.7974482614034562E-2</v>
      </c>
      <c r="AE129" s="174">
        <f t="shared" si="80"/>
        <v>0.14379860064038491</v>
      </c>
      <c r="AF129" s="174">
        <f t="shared" si="80"/>
        <v>0.12693749092618156</v>
      </c>
      <c r="AG129" s="174">
        <f t="shared" si="80"/>
        <v>0.21377732587697001</v>
      </c>
      <c r="AH129" s="174">
        <f t="shared" si="80"/>
        <v>9.3597403356812894E-2</v>
      </c>
      <c r="AI129" s="174">
        <f t="shared" si="80"/>
        <v>6.2940014477994674E-2</v>
      </c>
      <c r="AJ129" s="174">
        <f t="shared" si="80"/>
        <v>6.5076282231478877E-2</v>
      </c>
      <c r="AK129" s="174">
        <f t="shared" si="80"/>
        <v>0.15018977046810048</v>
      </c>
      <c r="AL129" s="174">
        <f t="shared" si="80"/>
        <v>0.12786840183362125</v>
      </c>
      <c r="AM129" s="174">
        <f t="shared" si="80"/>
        <v>0.22015090989791389</v>
      </c>
      <c r="AN129" s="174">
        <f t="shared" si="80"/>
        <v>9.3913066048519372E-2</v>
      </c>
      <c r="AQ129" s="199" t="str">
        <f t="shared" si="75"/>
        <v>True</v>
      </c>
      <c r="AR129" s="199" t="str">
        <f t="shared" si="75"/>
        <v>True</v>
      </c>
      <c r="AS129" s="199" t="str">
        <f t="shared" si="75"/>
        <v>True</v>
      </c>
      <c r="AT129" s="199" t="str">
        <f t="shared" si="75"/>
        <v>True</v>
      </c>
      <c r="AU129" s="199" t="str">
        <f t="shared" si="75"/>
        <v>True</v>
      </c>
      <c r="AV129" s="199" t="str">
        <f t="shared" si="75"/>
        <v>True</v>
      </c>
      <c r="AW129" s="199" t="str">
        <f t="shared" si="75"/>
        <v>True</v>
      </c>
      <c r="AX129" s="199" t="str">
        <f t="shared" si="75"/>
        <v>True</v>
      </c>
      <c r="AY129" s="199" t="str">
        <f t="shared" si="75"/>
        <v>True</v>
      </c>
      <c r="AZ129" s="199" t="str">
        <f t="shared" si="75"/>
        <v>True</v>
      </c>
      <c r="BA129" s="199" t="str">
        <f t="shared" si="76"/>
        <v>True</v>
      </c>
      <c r="BB129" s="199" t="str">
        <f t="shared" si="76"/>
        <v>True</v>
      </c>
      <c r="BC129" s="199" t="str">
        <f t="shared" si="76"/>
        <v>True</v>
      </c>
      <c r="BD129" s="199" t="str">
        <f t="shared" si="76"/>
        <v>True</v>
      </c>
      <c r="BE129" s="199" t="str">
        <f t="shared" si="76"/>
        <v>True</v>
      </c>
      <c r="BF129" s="199" t="str">
        <f t="shared" si="76"/>
        <v>True</v>
      </c>
      <c r="BG129" s="199" t="str">
        <f t="shared" si="76"/>
        <v>True</v>
      </c>
      <c r="BH129" s="199" t="str">
        <f t="shared" si="76"/>
        <v>True</v>
      </c>
    </row>
    <row r="130" spans="2:60" x14ac:dyDescent="0.25">
      <c r="B130" s="193" t="s">
        <v>42</v>
      </c>
      <c r="C130" s="183">
        <f t="shared" si="77"/>
        <v>5.9370964714180886E-2</v>
      </c>
      <c r="D130" s="183">
        <f t="shared" si="77"/>
        <v>5.3781436810695152E-2</v>
      </c>
      <c r="E130" s="215">
        <f t="shared" si="77"/>
        <v>0.13860629031185584</v>
      </c>
      <c r="F130" s="183">
        <f t="shared" si="78"/>
        <v>9.6867734600546734E-2</v>
      </c>
      <c r="G130" s="183">
        <f t="shared" si="78"/>
        <v>0.21069732566858285</v>
      </c>
      <c r="H130" s="183">
        <f t="shared" si="78"/>
        <v>7.8665490884450545E-2</v>
      </c>
      <c r="I130" s="183">
        <f t="shared" si="78"/>
        <v>6.1298652855687703E-2</v>
      </c>
      <c r="J130" s="183">
        <f t="shared" si="78"/>
        <v>5.2802276818488085E-2</v>
      </c>
      <c r="K130" s="183">
        <f t="shared" si="78"/>
        <v>0.13512236109652348</v>
      </c>
      <c r="L130" s="183">
        <f t="shared" si="78"/>
        <v>9.1299465685971637E-2</v>
      </c>
      <c r="M130" s="183">
        <f t="shared" si="78"/>
        <v>0.22418338108882521</v>
      </c>
      <c r="N130" s="183">
        <f t="shared" si="78"/>
        <v>7.6044070153311452E-2</v>
      </c>
      <c r="O130" s="183">
        <f t="shared" si="78"/>
        <v>5.8720731649863377E-2</v>
      </c>
      <c r="P130" s="183">
        <f t="shared" si="78"/>
        <v>4.9981071599828383E-2</v>
      </c>
      <c r="Q130" s="183">
        <f t="shared" si="78"/>
        <v>0.14146804525745954</v>
      </c>
      <c r="R130" s="183">
        <f t="shared" si="78"/>
        <v>9.1802582574258593E-2</v>
      </c>
      <c r="S130" s="183">
        <f t="shared" si="78"/>
        <v>0.22517207472959685</v>
      </c>
      <c r="T130" s="183">
        <f t="shared" si="78"/>
        <v>7.4593054252158272E-2</v>
      </c>
      <c r="V130" s="198" t="s">
        <v>42</v>
      </c>
      <c r="W130" s="174">
        <f t="shared" ref="W130:AN130" si="81">W110/W120</f>
        <v>5.9370964714180886E-2</v>
      </c>
      <c r="X130" s="174">
        <f t="shared" si="81"/>
        <v>5.3781436810695152E-2</v>
      </c>
      <c r="Y130" s="174">
        <f t="shared" si="81"/>
        <v>0.13860629031185584</v>
      </c>
      <c r="Z130" s="174">
        <f t="shared" si="81"/>
        <v>9.6867734600546734E-2</v>
      </c>
      <c r="AA130" s="174">
        <f t="shared" si="81"/>
        <v>0.21069732566858285</v>
      </c>
      <c r="AB130" s="174">
        <f t="shared" si="81"/>
        <v>7.8665490884450545E-2</v>
      </c>
      <c r="AC130" s="174">
        <f t="shared" si="81"/>
        <v>6.1298652855687703E-2</v>
      </c>
      <c r="AD130" s="174">
        <f t="shared" si="81"/>
        <v>5.2802276818488085E-2</v>
      </c>
      <c r="AE130" s="174">
        <f t="shared" si="81"/>
        <v>0.13512236109652348</v>
      </c>
      <c r="AF130" s="174">
        <f t="shared" si="81"/>
        <v>9.1299465685971637E-2</v>
      </c>
      <c r="AG130" s="174">
        <f t="shared" si="81"/>
        <v>0.22418338108882521</v>
      </c>
      <c r="AH130" s="174">
        <f t="shared" si="81"/>
        <v>7.6044070153311452E-2</v>
      </c>
      <c r="AI130" s="174">
        <f t="shared" si="81"/>
        <v>5.8720731649863377E-2</v>
      </c>
      <c r="AJ130" s="174">
        <f t="shared" si="81"/>
        <v>4.9981071599828383E-2</v>
      </c>
      <c r="AK130" s="174">
        <f t="shared" si="81"/>
        <v>0.14146804525745954</v>
      </c>
      <c r="AL130" s="174">
        <f t="shared" si="81"/>
        <v>9.1802582574258593E-2</v>
      </c>
      <c r="AM130" s="174">
        <f t="shared" si="81"/>
        <v>0.22517207472959685</v>
      </c>
      <c r="AN130" s="174">
        <f t="shared" si="81"/>
        <v>7.4593054252158272E-2</v>
      </c>
      <c r="AQ130" s="199" t="str">
        <f t="shared" si="75"/>
        <v>True</v>
      </c>
      <c r="AR130" s="199" t="str">
        <f t="shared" si="75"/>
        <v>True</v>
      </c>
      <c r="AS130" s="199" t="str">
        <f t="shared" si="75"/>
        <v>True</v>
      </c>
      <c r="AT130" s="199" t="str">
        <f t="shared" si="75"/>
        <v>True</v>
      </c>
      <c r="AU130" s="199" t="str">
        <f t="shared" si="75"/>
        <v>True</v>
      </c>
      <c r="AV130" s="199" t="str">
        <f t="shared" si="75"/>
        <v>True</v>
      </c>
      <c r="AW130" s="199" t="str">
        <f t="shared" si="75"/>
        <v>True</v>
      </c>
      <c r="AX130" s="199" t="str">
        <f t="shared" si="75"/>
        <v>True</v>
      </c>
      <c r="AY130" s="199" t="str">
        <f t="shared" si="75"/>
        <v>True</v>
      </c>
      <c r="AZ130" s="199" t="str">
        <f t="shared" si="75"/>
        <v>True</v>
      </c>
      <c r="BA130" s="199" t="str">
        <f t="shared" si="76"/>
        <v>True</v>
      </c>
      <c r="BB130" s="199" t="str">
        <f t="shared" si="76"/>
        <v>True</v>
      </c>
      <c r="BC130" s="199" t="str">
        <f t="shared" si="76"/>
        <v>True</v>
      </c>
      <c r="BD130" s="199" t="str">
        <f t="shared" si="76"/>
        <v>True</v>
      </c>
      <c r="BE130" s="199" t="str">
        <f t="shared" si="76"/>
        <v>True</v>
      </c>
      <c r="BF130" s="199" t="str">
        <f t="shared" si="76"/>
        <v>True</v>
      </c>
      <c r="BG130" s="199" t="str">
        <f t="shared" si="76"/>
        <v>True</v>
      </c>
      <c r="BH130" s="199" t="str">
        <f t="shared" si="76"/>
        <v>True</v>
      </c>
    </row>
    <row r="131" spans="2:60" x14ac:dyDescent="0.25">
      <c r="B131" s="193" t="s">
        <v>19</v>
      </c>
      <c r="C131" s="183">
        <f t="shared" ref="C131:T131" si="82">C112/C122</f>
        <v>4.7638536262451819E-2</v>
      </c>
      <c r="D131" s="183">
        <f t="shared" si="82"/>
        <v>4.2127566916527436E-2</v>
      </c>
      <c r="E131" s="215">
        <f t="shared" si="82"/>
        <v>0.11474751850766428</v>
      </c>
      <c r="F131" s="183">
        <f t="shared" si="82"/>
        <v>0.10692588026234032</v>
      </c>
      <c r="G131" s="183">
        <f t="shared" si="82"/>
        <v>0.1521926878418578</v>
      </c>
      <c r="H131" s="183">
        <f t="shared" si="82"/>
        <v>6.922891042526709E-2</v>
      </c>
      <c r="I131" s="183">
        <f t="shared" si="82"/>
        <v>4.7578463194871801E-2</v>
      </c>
      <c r="J131" s="183">
        <f t="shared" si="82"/>
        <v>4.1631426061930016E-2</v>
      </c>
      <c r="K131" s="183">
        <f t="shared" si="82"/>
        <v>0.1078908061421545</v>
      </c>
      <c r="L131" s="183">
        <f t="shared" si="82"/>
        <v>0.10304887257260202</v>
      </c>
      <c r="M131" s="183">
        <f t="shared" si="82"/>
        <v>0.15949204678170184</v>
      </c>
      <c r="N131" s="183">
        <f t="shared" si="82"/>
        <v>6.6453554902255449E-2</v>
      </c>
      <c r="O131" s="183">
        <f t="shared" si="82"/>
        <v>4.6014162170524564E-2</v>
      </c>
      <c r="P131" s="183">
        <f t="shared" si="82"/>
        <v>3.8163069148497139E-2</v>
      </c>
      <c r="Q131" s="183">
        <f t="shared" si="82"/>
        <v>0.11341631190945904</v>
      </c>
      <c r="R131" s="183">
        <f t="shared" si="82"/>
        <v>0.10297542850521091</v>
      </c>
      <c r="S131" s="183">
        <f t="shared" si="82"/>
        <v>0.1622171282811396</v>
      </c>
      <c r="T131" s="183">
        <f t="shared" si="82"/>
        <v>6.4451347800617842E-2</v>
      </c>
      <c r="V131" s="198" t="s">
        <v>19</v>
      </c>
      <c r="W131" s="174">
        <f t="shared" ref="W131:AN131" si="83">W112/W122</f>
        <v>4.7638536262451819E-2</v>
      </c>
      <c r="X131" s="174">
        <f t="shared" si="83"/>
        <v>4.2127566916527436E-2</v>
      </c>
      <c r="Y131" s="174">
        <f t="shared" si="83"/>
        <v>0.11474751850766428</v>
      </c>
      <c r="Z131" s="174">
        <f t="shared" si="83"/>
        <v>0.10692588026234032</v>
      </c>
      <c r="AA131" s="174">
        <f t="shared" si="83"/>
        <v>0.1521926878418578</v>
      </c>
      <c r="AB131" s="174">
        <f t="shared" si="83"/>
        <v>6.922891042526709E-2</v>
      </c>
      <c r="AC131" s="174">
        <f t="shared" si="83"/>
        <v>4.7578463194871801E-2</v>
      </c>
      <c r="AD131" s="174">
        <f t="shared" si="83"/>
        <v>4.1631426061930016E-2</v>
      </c>
      <c r="AE131" s="174">
        <f t="shared" si="83"/>
        <v>0.1078908061421545</v>
      </c>
      <c r="AF131" s="174">
        <f t="shared" si="83"/>
        <v>0.10304887257260202</v>
      </c>
      <c r="AG131" s="174">
        <f t="shared" si="83"/>
        <v>0.15949204678170184</v>
      </c>
      <c r="AH131" s="174">
        <f t="shared" si="83"/>
        <v>6.6453554902255449E-2</v>
      </c>
      <c r="AI131" s="174">
        <f t="shared" si="83"/>
        <v>4.6014162170524564E-2</v>
      </c>
      <c r="AJ131" s="174">
        <f t="shared" si="83"/>
        <v>3.8163069148497139E-2</v>
      </c>
      <c r="AK131" s="174">
        <f t="shared" si="83"/>
        <v>0.11341631190945904</v>
      </c>
      <c r="AL131" s="174">
        <f t="shared" si="83"/>
        <v>0.10297542850521091</v>
      </c>
      <c r="AM131" s="174">
        <f t="shared" si="83"/>
        <v>0.1622171282811396</v>
      </c>
      <c r="AN131" s="174">
        <f t="shared" si="83"/>
        <v>6.4451347800617842E-2</v>
      </c>
      <c r="AQ131" s="199" t="str">
        <f t="shared" si="75"/>
        <v>True</v>
      </c>
      <c r="AR131" s="199" t="str">
        <f t="shared" si="75"/>
        <v>True</v>
      </c>
      <c r="AS131" s="199" t="str">
        <f t="shared" si="75"/>
        <v>True</v>
      </c>
      <c r="AT131" s="199" t="str">
        <f t="shared" si="75"/>
        <v>True</v>
      </c>
      <c r="AU131" s="199" t="str">
        <f t="shared" si="75"/>
        <v>True</v>
      </c>
      <c r="AV131" s="199" t="str">
        <f t="shared" si="75"/>
        <v>True</v>
      </c>
      <c r="AW131" s="199" t="str">
        <f t="shared" si="75"/>
        <v>True</v>
      </c>
      <c r="AX131" s="199" t="str">
        <f t="shared" si="75"/>
        <v>True</v>
      </c>
      <c r="AY131" s="199" t="str">
        <f t="shared" si="75"/>
        <v>True</v>
      </c>
      <c r="AZ131" s="199" t="str">
        <f t="shared" si="75"/>
        <v>True</v>
      </c>
      <c r="BA131" s="199" t="str">
        <f t="shared" si="76"/>
        <v>True</v>
      </c>
      <c r="BB131" s="199" t="str">
        <f t="shared" si="76"/>
        <v>True</v>
      </c>
      <c r="BC131" s="199" t="str">
        <f t="shared" si="76"/>
        <v>True</v>
      </c>
      <c r="BD131" s="199" t="str">
        <f t="shared" si="76"/>
        <v>True</v>
      </c>
      <c r="BE131" s="199" t="str">
        <f t="shared" si="76"/>
        <v>True</v>
      </c>
      <c r="BF131" s="199" t="str">
        <f t="shared" si="76"/>
        <v>True</v>
      </c>
      <c r="BG131" s="199" t="str">
        <f t="shared" si="76"/>
        <v>True</v>
      </c>
      <c r="BH131" s="199" t="str">
        <f t="shared" si="76"/>
        <v>True</v>
      </c>
    </row>
    <row r="132" spans="2:60" hidden="1" x14ac:dyDescent="0.25">
      <c r="B132" s="193" t="s">
        <v>291</v>
      </c>
      <c r="C132" s="183">
        <f>C111/C121</f>
        <v>3.1851816662029152E-2</v>
      </c>
      <c r="D132" s="183">
        <f>D111/D121</f>
        <v>2.9247150002444527E-2</v>
      </c>
      <c r="E132" s="215">
        <f>F111/F121</f>
        <v>9.3301863391387352E-2</v>
      </c>
      <c r="F132" s="183">
        <f t="shared" ref="F132:T132" si="84">F111/F121</f>
        <v>9.3301863391387352E-2</v>
      </c>
      <c r="G132" s="183">
        <f t="shared" si="84"/>
        <v>0.11752090928586746</v>
      </c>
      <c r="H132" s="183">
        <f t="shared" si="84"/>
        <v>5.3486979280140401E-2</v>
      </c>
      <c r="I132" s="183">
        <f t="shared" si="84"/>
        <v>3.2573769338578674E-2</v>
      </c>
      <c r="J132" s="183">
        <f t="shared" si="84"/>
        <v>2.9645500833001763E-2</v>
      </c>
      <c r="K132" s="183">
        <f t="shared" si="84"/>
        <v>7.1814455267520602E-2</v>
      </c>
      <c r="L132" s="183">
        <f t="shared" si="84"/>
        <v>8.8246511182554527E-2</v>
      </c>
      <c r="M132" s="183">
        <f t="shared" si="84"/>
        <v>0.12139287441560535</v>
      </c>
      <c r="N132" s="183">
        <f t="shared" si="84"/>
        <v>5.0666708958892887E-2</v>
      </c>
      <c r="O132" s="183">
        <f t="shared" si="84"/>
        <v>3.0545948665533649E-2</v>
      </c>
      <c r="P132" s="183">
        <f t="shared" si="84"/>
        <v>2.4709235645286435E-2</v>
      </c>
      <c r="Q132" s="183">
        <f t="shared" si="84"/>
        <v>7.6056169295145512E-2</v>
      </c>
      <c r="R132" s="183">
        <f t="shared" si="84"/>
        <v>8.7253133345412431E-2</v>
      </c>
      <c r="S132" s="183">
        <f t="shared" si="84"/>
        <v>0.12754303599374023</v>
      </c>
      <c r="T132" s="183">
        <f t="shared" si="84"/>
        <v>4.796015098956706E-2</v>
      </c>
      <c r="V132" s="198" t="s">
        <v>291</v>
      </c>
      <c r="W132" s="174">
        <f t="shared" ref="W132:AN132" si="85">W111/W121</f>
        <v>3.1851816662029152E-2</v>
      </c>
      <c r="X132" s="174">
        <f t="shared" si="85"/>
        <v>2.9247150002444527E-2</v>
      </c>
      <c r="Y132" s="174">
        <f t="shared" si="85"/>
        <v>7.8990181874104587E-2</v>
      </c>
      <c r="Z132" s="174">
        <f t="shared" si="85"/>
        <v>9.3301863391387352E-2</v>
      </c>
      <c r="AA132" s="174">
        <f t="shared" si="85"/>
        <v>0.11752090928586746</v>
      </c>
      <c r="AB132" s="174">
        <f t="shared" si="85"/>
        <v>5.3486979280140401E-2</v>
      </c>
      <c r="AC132" s="174">
        <f t="shared" si="85"/>
        <v>3.2573769338578674E-2</v>
      </c>
      <c r="AD132" s="174">
        <f t="shared" si="85"/>
        <v>2.9645500833001763E-2</v>
      </c>
      <c r="AE132" s="174">
        <f t="shared" si="85"/>
        <v>7.1814455267520602E-2</v>
      </c>
      <c r="AF132" s="174">
        <f t="shared" si="85"/>
        <v>8.8246511182554527E-2</v>
      </c>
      <c r="AG132" s="174">
        <f t="shared" si="85"/>
        <v>0.12139287441560535</v>
      </c>
      <c r="AH132" s="174">
        <f t="shared" si="85"/>
        <v>5.0666708958892887E-2</v>
      </c>
      <c r="AI132" s="174">
        <f t="shared" si="85"/>
        <v>3.0545948665533649E-2</v>
      </c>
      <c r="AJ132" s="174">
        <f t="shared" si="85"/>
        <v>2.4709235645286435E-2</v>
      </c>
      <c r="AK132" s="174">
        <f t="shared" si="85"/>
        <v>7.6056169295145512E-2</v>
      </c>
      <c r="AL132" s="174">
        <f t="shared" si="85"/>
        <v>8.7253133345412431E-2</v>
      </c>
      <c r="AM132" s="174">
        <f t="shared" si="85"/>
        <v>0.12754303599374023</v>
      </c>
      <c r="AN132" s="174">
        <f t="shared" si="85"/>
        <v>4.796015098956706E-2</v>
      </c>
      <c r="AQ132" s="199" t="str">
        <f t="shared" si="75"/>
        <v>True</v>
      </c>
      <c r="AR132" s="199" t="str">
        <f t="shared" si="75"/>
        <v>True</v>
      </c>
      <c r="AS132" s="199" t="str">
        <f t="shared" si="75"/>
        <v>False</v>
      </c>
      <c r="AT132" s="199" t="str">
        <f t="shared" si="75"/>
        <v>True</v>
      </c>
      <c r="AU132" s="199" t="str">
        <f t="shared" si="75"/>
        <v>True</v>
      </c>
      <c r="AV132" s="199" t="str">
        <f t="shared" si="75"/>
        <v>True</v>
      </c>
      <c r="AW132" s="199" t="str">
        <f t="shared" si="75"/>
        <v>True</v>
      </c>
      <c r="AX132" s="199" t="str">
        <f t="shared" si="75"/>
        <v>True</v>
      </c>
      <c r="AY132" s="199" t="str">
        <f t="shared" si="75"/>
        <v>True</v>
      </c>
      <c r="AZ132" s="199" t="str">
        <f t="shared" si="75"/>
        <v>True</v>
      </c>
      <c r="BA132" s="199" t="str">
        <f t="shared" si="76"/>
        <v>True</v>
      </c>
      <c r="BB132" s="199" t="str">
        <f t="shared" si="76"/>
        <v>True</v>
      </c>
      <c r="BC132" s="199" t="str">
        <f t="shared" si="76"/>
        <v>True</v>
      </c>
      <c r="BD132" s="199" t="str">
        <f t="shared" si="76"/>
        <v>True</v>
      </c>
      <c r="BE132" s="199" t="str">
        <f t="shared" si="76"/>
        <v>True</v>
      </c>
      <c r="BF132" s="199" t="str">
        <f t="shared" si="76"/>
        <v>True</v>
      </c>
      <c r="BG132" s="199" t="str">
        <f t="shared" si="76"/>
        <v>True</v>
      </c>
      <c r="BH132" s="199" t="str">
        <f t="shared" si="76"/>
        <v>True</v>
      </c>
    </row>
    <row r="134" spans="2:60" x14ac:dyDescent="0.3">
      <c r="X134" s="202" t="s">
        <v>316</v>
      </c>
    </row>
    <row r="135" spans="2:60" x14ac:dyDescent="0.3">
      <c r="B135" s="207" t="s">
        <v>306</v>
      </c>
      <c r="C135" s="444" t="s">
        <v>82</v>
      </c>
      <c r="D135" s="444"/>
      <c r="E135" s="444"/>
      <c r="F135" s="444"/>
      <c r="G135" s="444" t="s">
        <v>83</v>
      </c>
      <c r="H135" s="444"/>
      <c r="I135" s="444"/>
      <c r="J135" s="444"/>
      <c r="K135" s="444" t="s">
        <v>261</v>
      </c>
      <c r="L135" s="444"/>
      <c r="M135" s="444"/>
      <c r="N135" s="444"/>
      <c r="O135" s="196" t="s">
        <v>265</v>
      </c>
      <c r="P135" s="196"/>
      <c r="Q135" s="196"/>
      <c r="R135" s="196"/>
      <c r="S135" s="196" t="s">
        <v>266</v>
      </c>
      <c r="T135" s="196"/>
      <c r="U135" s="196"/>
      <c r="V135" s="196"/>
      <c r="X135" s="199" t="s">
        <v>306</v>
      </c>
      <c r="Y135" s="444" t="s">
        <v>82</v>
      </c>
      <c r="Z135" s="444"/>
      <c r="AA135" s="444"/>
      <c r="AB135" s="444"/>
      <c r="AC135" s="444"/>
      <c r="AD135" s="444"/>
      <c r="AE135" s="444" t="s">
        <v>83</v>
      </c>
      <c r="AF135" s="444"/>
      <c r="AG135" s="444"/>
      <c r="AH135" s="444"/>
      <c r="AI135" s="444"/>
      <c r="AJ135" s="444"/>
      <c r="AK135" s="444" t="s">
        <v>261</v>
      </c>
      <c r="AL135" s="444"/>
      <c r="AM135" s="444"/>
      <c r="AN135" s="444"/>
      <c r="AO135" s="444"/>
      <c r="AP135" s="444"/>
      <c r="AR135" s="444" t="s">
        <v>312</v>
      </c>
      <c r="AS135" s="444"/>
      <c r="AT135" s="444"/>
      <c r="AU135" s="444"/>
      <c r="AV135" s="444" t="s">
        <v>313</v>
      </c>
      <c r="AW135" s="444"/>
      <c r="AX135" s="444"/>
      <c r="AY135" s="444"/>
    </row>
    <row r="136" spans="2:60" x14ac:dyDescent="0.3">
      <c r="B136" s="146" t="s">
        <v>293</v>
      </c>
      <c r="C136" s="146" t="s">
        <v>166</v>
      </c>
      <c r="D136" s="146" t="s">
        <v>272</v>
      </c>
      <c r="E136" s="146" t="s">
        <v>170</v>
      </c>
      <c r="F136" s="146" t="s">
        <v>276</v>
      </c>
      <c r="G136" s="146" t="s">
        <v>166</v>
      </c>
      <c r="H136" s="146" t="s">
        <v>272</v>
      </c>
      <c r="I136" s="174" t="s">
        <v>170</v>
      </c>
      <c r="J136" s="174" t="s">
        <v>276</v>
      </c>
      <c r="K136" s="146" t="s">
        <v>166</v>
      </c>
      <c r="L136" s="146" t="s">
        <v>272</v>
      </c>
      <c r="M136" s="146" t="s">
        <v>170</v>
      </c>
      <c r="N136" s="146" t="s">
        <v>276</v>
      </c>
      <c r="O136" s="196" t="s">
        <v>166</v>
      </c>
      <c r="P136" s="196" t="s">
        <v>272</v>
      </c>
      <c r="Q136" s="196" t="s">
        <v>170</v>
      </c>
      <c r="R136" s="196" t="s">
        <v>7</v>
      </c>
      <c r="S136" s="196" t="s">
        <v>166</v>
      </c>
      <c r="T136" s="196" t="s">
        <v>272</v>
      </c>
      <c r="U136" s="196" t="s">
        <v>170</v>
      </c>
      <c r="V136" s="196" t="s">
        <v>7</v>
      </c>
      <c r="X136" s="199" t="s">
        <v>293</v>
      </c>
      <c r="Y136" s="199" t="s">
        <v>166</v>
      </c>
      <c r="Z136" s="199" t="s">
        <v>272</v>
      </c>
      <c r="AA136" s="199" t="s">
        <v>274</v>
      </c>
      <c r="AB136" s="199" t="s">
        <v>170</v>
      </c>
      <c r="AC136" s="199" t="s">
        <v>273</v>
      </c>
      <c r="AD136" s="199" t="s">
        <v>276</v>
      </c>
      <c r="AE136" s="199" t="s">
        <v>166</v>
      </c>
      <c r="AF136" s="199" t="s">
        <v>272</v>
      </c>
      <c r="AG136" s="199" t="s">
        <v>274</v>
      </c>
      <c r="AH136" s="199" t="s">
        <v>170</v>
      </c>
      <c r="AI136" s="199" t="s">
        <v>273</v>
      </c>
      <c r="AJ136" s="199" t="s">
        <v>276</v>
      </c>
      <c r="AK136" s="199" t="s">
        <v>166</v>
      </c>
      <c r="AL136" s="199" t="s">
        <v>272</v>
      </c>
      <c r="AM136" s="199" t="s">
        <v>274</v>
      </c>
      <c r="AN136" s="199" t="s">
        <v>170</v>
      </c>
      <c r="AO136" s="199" t="s">
        <v>273</v>
      </c>
      <c r="AP136" s="199" t="s">
        <v>276</v>
      </c>
      <c r="AR136" s="203" t="s">
        <v>166</v>
      </c>
      <c r="AS136" s="203" t="s">
        <v>272</v>
      </c>
      <c r="AT136" s="203" t="s">
        <v>170</v>
      </c>
      <c r="AU136" s="203" t="s">
        <v>7</v>
      </c>
      <c r="AV136" s="203" t="s">
        <v>166</v>
      </c>
      <c r="AW136" s="203" t="s">
        <v>272</v>
      </c>
      <c r="AX136" s="203" t="s">
        <v>170</v>
      </c>
      <c r="AY136" s="203" t="s">
        <v>7</v>
      </c>
    </row>
    <row r="137" spans="2:60" x14ac:dyDescent="0.3">
      <c r="B137" s="146" t="s">
        <v>39</v>
      </c>
      <c r="C137" s="146">
        <v>4.8189035336921641E-2</v>
      </c>
      <c r="D137" s="146">
        <v>4.2524298479385485E-2</v>
      </c>
      <c r="E137" s="146">
        <v>0.10976719650911616</v>
      </c>
      <c r="F137" s="146">
        <v>6.7153477295909703E-2</v>
      </c>
      <c r="G137" s="146">
        <v>4.7586312848434661E-2</v>
      </c>
      <c r="H137" s="146">
        <v>4.1743523688636833E-2</v>
      </c>
      <c r="I137" s="208">
        <v>0.107034203720568</v>
      </c>
      <c r="J137" s="208">
        <v>6.4707048213942492E-2</v>
      </c>
      <c r="K137" s="146">
        <v>4.6997007008341855E-2</v>
      </c>
      <c r="L137" s="146">
        <v>3.9719815902850786E-2</v>
      </c>
      <c r="M137" s="146">
        <v>0.10785715106560341</v>
      </c>
      <c r="N137" s="146">
        <v>6.3498605571270711E-2</v>
      </c>
      <c r="O137" s="196">
        <f t="shared" ref="O137:U141" si="86">G137-C137</f>
        <v>-6.0272248848698001E-4</v>
      </c>
      <c r="P137" s="196">
        <f t="shared" si="86"/>
        <v>-7.8077479074865203E-4</v>
      </c>
      <c r="Q137" s="196">
        <f t="shared" si="86"/>
        <v>-2.7329927885481609E-3</v>
      </c>
      <c r="R137" s="196">
        <f t="shared" si="86"/>
        <v>-2.4464290819672108E-3</v>
      </c>
      <c r="S137" s="196">
        <f t="shared" si="86"/>
        <v>-5.8930584009280612E-4</v>
      </c>
      <c r="T137" s="196">
        <f t="shared" si="86"/>
        <v>-2.0237077857860469E-3</v>
      </c>
      <c r="U137" s="196">
        <f t="shared" si="86"/>
        <v>8.2294734503540745E-4</v>
      </c>
      <c r="V137" s="196">
        <f>N137-J137</f>
        <v>-1.2084426426717809E-3</v>
      </c>
      <c r="X137" s="199" t="s">
        <v>39</v>
      </c>
      <c r="Y137" s="199">
        <v>4.8189035336921641E-2</v>
      </c>
      <c r="Z137" s="199">
        <v>4.2524298479385485E-2</v>
      </c>
      <c r="AA137" s="199">
        <v>0.12809098824553766</v>
      </c>
      <c r="AB137" s="199">
        <v>0.10976719650911616</v>
      </c>
      <c r="AC137" s="199">
        <v>0.13017098731384447</v>
      </c>
      <c r="AD137" s="199">
        <v>6.7153477295909703E-2</v>
      </c>
      <c r="AE137" s="199">
        <v>4.7586312848434661E-2</v>
      </c>
      <c r="AF137" s="199">
        <v>4.1743523688636833E-2</v>
      </c>
      <c r="AG137" s="199">
        <v>0.12071881834538187</v>
      </c>
      <c r="AH137" s="199">
        <v>0.107034203720568</v>
      </c>
      <c r="AI137" s="199">
        <v>0.12998595772135565</v>
      </c>
      <c r="AJ137" s="199">
        <v>6.4707048213942492E-2</v>
      </c>
      <c r="AK137" s="199">
        <v>4.6997007008341855E-2</v>
      </c>
      <c r="AL137" s="199">
        <v>3.9719815902850786E-2</v>
      </c>
      <c r="AM137" s="199">
        <v>0.12777049032024607</v>
      </c>
      <c r="AN137" s="199">
        <v>0.10785715106560341</v>
      </c>
      <c r="AO137" s="199">
        <v>0.12541820365445655</v>
      </c>
      <c r="AP137" s="199">
        <v>6.3498605571270711E-2</v>
      </c>
      <c r="AR137" s="146">
        <f t="shared" ref="AR137:AS141" si="87">AE137-Y137</f>
        <v>-6.0272248848698001E-4</v>
      </c>
      <c r="AS137" s="146">
        <f t="shared" si="87"/>
        <v>-7.8077479074865203E-4</v>
      </c>
      <c r="AT137" s="146">
        <f>AH137-AB137</f>
        <v>-2.7329927885481609E-3</v>
      </c>
      <c r="AU137" s="146">
        <f t="shared" ref="AU137:AW141" si="88">AJ137-AD137</f>
        <v>-2.4464290819672108E-3</v>
      </c>
      <c r="AV137" s="146">
        <f t="shared" si="88"/>
        <v>-5.8930584009280612E-4</v>
      </c>
      <c r="AW137" s="146">
        <f t="shared" si="88"/>
        <v>-2.0237077857860469E-3</v>
      </c>
      <c r="AX137" s="146">
        <f>AN137-AH137</f>
        <v>8.2294734503540745E-4</v>
      </c>
      <c r="AY137" s="146">
        <f>AP137-AJ137</f>
        <v>-1.2084426426717809E-3</v>
      </c>
      <c r="BA137" s="146" t="str">
        <f t="shared" ref="BA137:BH141" si="89">IF(AR137=O137,"True","False")</f>
        <v>True</v>
      </c>
      <c r="BB137" s="199" t="str">
        <f t="shared" si="89"/>
        <v>True</v>
      </c>
      <c r="BC137" s="199" t="str">
        <f t="shared" si="89"/>
        <v>True</v>
      </c>
      <c r="BD137" s="199" t="str">
        <f t="shared" si="89"/>
        <v>True</v>
      </c>
      <c r="BE137" s="146" t="str">
        <f t="shared" si="89"/>
        <v>True</v>
      </c>
      <c r="BF137" s="199" t="str">
        <f t="shared" si="89"/>
        <v>True</v>
      </c>
      <c r="BG137" s="199" t="str">
        <f t="shared" si="89"/>
        <v>True</v>
      </c>
      <c r="BH137" s="199" t="str">
        <f t="shared" si="89"/>
        <v>True</v>
      </c>
    </row>
    <row r="138" spans="2:60" x14ac:dyDescent="0.3">
      <c r="B138" s="146" t="s">
        <v>40</v>
      </c>
      <c r="C138" s="146">
        <v>4.1722069077347171E-2</v>
      </c>
      <c r="D138" s="146">
        <v>2.9960606358366011E-2</v>
      </c>
      <c r="E138" s="146">
        <v>0.12582617589161013</v>
      </c>
      <c r="F138" s="146">
        <v>6.3635392019190523E-2</v>
      </c>
      <c r="G138" s="146">
        <v>4.2101863408438987E-2</v>
      </c>
      <c r="H138" s="146">
        <v>3.1631972061472072E-2</v>
      </c>
      <c r="I138" s="208">
        <v>0.12251495694846051</v>
      </c>
      <c r="J138" s="208">
        <v>6.1109983290909942E-2</v>
      </c>
      <c r="K138" s="146">
        <v>4.0353437184978087E-2</v>
      </c>
      <c r="L138" s="146">
        <v>2.7072207613832489E-2</v>
      </c>
      <c r="M138" s="146">
        <v>0.12353645898410225</v>
      </c>
      <c r="N138" s="146">
        <v>5.7725996749614809E-2</v>
      </c>
      <c r="O138" s="196">
        <f t="shared" si="86"/>
        <v>3.7979433109181643E-4</v>
      </c>
      <c r="P138" s="196">
        <f t="shared" si="86"/>
        <v>1.6713657031060605E-3</v>
      </c>
      <c r="Q138" s="196">
        <f t="shared" si="86"/>
        <v>-3.3112189431496186E-3</v>
      </c>
      <c r="R138" s="196">
        <f t="shared" si="86"/>
        <v>-2.5254087282805815E-3</v>
      </c>
      <c r="S138" s="196">
        <f t="shared" si="86"/>
        <v>-1.7484262234608999E-3</v>
      </c>
      <c r="T138" s="196">
        <f t="shared" si="86"/>
        <v>-4.5597644476395825E-3</v>
      </c>
      <c r="U138" s="196">
        <f t="shared" si="86"/>
        <v>1.0215020356417331E-3</v>
      </c>
      <c r="V138" s="196">
        <f>N138-J138</f>
        <v>-3.3839865412951323E-3</v>
      </c>
      <c r="X138" s="199" t="s">
        <v>40</v>
      </c>
      <c r="Y138" s="199">
        <v>4.1722069077347171E-2</v>
      </c>
      <c r="Z138" s="199">
        <v>2.9960606358366011E-2</v>
      </c>
      <c r="AA138" s="199">
        <v>0.11320754716981132</v>
      </c>
      <c r="AB138" s="199">
        <v>0.12582617589161013</v>
      </c>
      <c r="AC138" s="199">
        <v>0.1702127659574468</v>
      </c>
      <c r="AD138" s="199">
        <v>6.3635392019190523E-2</v>
      </c>
      <c r="AE138" s="199">
        <v>4.2101863408438987E-2</v>
      </c>
      <c r="AF138" s="199">
        <v>3.1631972061472072E-2</v>
      </c>
      <c r="AG138" s="199">
        <v>0.11091011871113624</v>
      </c>
      <c r="AH138" s="199">
        <v>0.12251495694846051</v>
      </c>
      <c r="AI138" s="199">
        <v>0.18927862342819324</v>
      </c>
      <c r="AJ138" s="199">
        <v>6.1109983290909942E-2</v>
      </c>
      <c r="AK138" s="199">
        <v>4.0353437184978087E-2</v>
      </c>
      <c r="AL138" s="199">
        <v>2.7072207613832489E-2</v>
      </c>
      <c r="AM138" s="199">
        <v>0.10975325884543762</v>
      </c>
      <c r="AN138" s="199">
        <v>0.12353645898410225</v>
      </c>
      <c r="AO138" s="199">
        <v>0.2100728959575878</v>
      </c>
      <c r="AP138" s="199">
        <v>5.7725996749614809E-2</v>
      </c>
      <c r="AR138" s="199">
        <f t="shared" si="87"/>
        <v>3.7979433109181643E-4</v>
      </c>
      <c r="AS138" s="199">
        <f t="shared" si="87"/>
        <v>1.6713657031060605E-3</v>
      </c>
      <c r="AT138" s="199">
        <f>AH138-AB138</f>
        <v>-3.3112189431496186E-3</v>
      </c>
      <c r="AU138" s="199">
        <f t="shared" si="88"/>
        <v>-2.5254087282805815E-3</v>
      </c>
      <c r="AV138" s="199">
        <f t="shared" si="88"/>
        <v>-1.7484262234608999E-3</v>
      </c>
      <c r="AW138" s="199">
        <f t="shared" si="88"/>
        <v>-4.5597644476395825E-3</v>
      </c>
      <c r="AX138" s="199">
        <f>AN138-AH138</f>
        <v>1.0215020356417331E-3</v>
      </c>
      <c r="AY138" s="199">
        <f>AP138-AJ138</f>
        <v>-3.3839865412951323E-3</v>
      </c>
      <c r="BA138" s="199" t="str">
        <f t="shared" si="89"/>
        <v>True</v>
      </c>
      <c r="BB138" s="199" t="str">
        <f t="shared" si="89"/>
        <v>True</v>
      </c>
      <c r="BC138" s="199" t="str">
        <f t="shared" si="89"/>
        <v>True</v>
      </c>
      <c r="BD138" s="199" t="str">
        <f t="shared" si="89"/>
        <v>True</v>
      </c>
      <c r="BE138" s="199" t="str">
        <f t="shared" si="89"/>
        <v>True</v>
      </c>
      <c r="BF138" s="199" t="str">
        <f t="shared" si="89"/>
        <v>True</v>
      </c>
      <c r="BG138" s="199" t="str">
        <f t="shared" si="89"/>
        <v>True</v>
      </c>
      <c r="BH138" s="199" t="str">
        <f t="shared" si="89"/>
        <v>True</v>
      </c>
    </row>
    <row r="139" spans="2:60" x14ac:dyDescent="0.3">
      <c r="B139" s="146" t="s">
        <v>294</v>
      </c>
      <c r="C139" s="146">
        <v>6.2123182278777229E-2</v>
      </c>
      <c r="D139" s="146">
        <v>6.8663166945739235E-2</v>
      </c>
      <c r="E139" s="146">
        <v>0.12826545720655561</v>
      </c>
      <c r="F139" s="146">
        <v>9.588211046639146E-2</v>
      </c>
      <c r="G139" s="146">
        <v>6.208278319960852E-2</v>
      </c>
      <c r="H139" s="146">
        <v>6.7974482614034562E-2</v>
      </c>
      <c r="I139" s="208">
        <v>0.12693749092618156</v>
      </c>
      <c r="J139" s="208">
        <v>9.3597403356812894E-2</v>
      </c>
      <c r="K139" s="146">
        <v>6.2940014477994674E-2</v>
      </c>
      <c r="L139" s="146">
        <v>6.5076282231478877E-2</v>
      </c>
      <c r="M139" s="146">
        <v>0.12786840183362125</v>
      </c>
      <c r="N139" s="146">
        <v>9.3913066048519372E-2</v>
      </c>
      <c r="O139" s="196">
        <f t="shared" si="86"/>
        <v>-4.0399079168709773E-5</v>
      </c>
      <c r="P139" s="196">
        <f t="shared" si="86"/>
        <v>-6.8868433170467258E-4</v>
      </c>
      <c r="Q139" s="196">
        <f t="shared" si="86"/>
        <v>-1.3279662803740433E-3</v>
      </c>
      <c r="R139" s="196">
        <f t="shared" si="86"/>
        <v>-2.2847071095785654E-3</v>
      </c>
      <c r="S139" s="196">
        <f t="shared" si="86"/>
        <v>8.5723127838615437E-4</v>
      </c>
      <c r="T139" s="196">
        <f t="shared" si="86"/>
        <v>-2.8982003825556851E-3</v>
      </c>
      <c r="U139" s="196">
        <f t="shared" si="86"/>
        <v>9.3091090743968596E-4</v>
      </c>
      <c r="V139" s="196">
        <f>N139-J139</f>
        <v>3.1566269170647809E-4</v>
      </c>
      <c r="X139" s="199" t="s">
        <v>294</v>
      </c>
      <c r="Y139" s="199">
        <v>6.2123182278777229E-2</v>
      </c>
      <c r="Z139" s="199">
        <v>6.8663166945739235E-2</v>
      </c>
      <c r="AA139" s="199">
        <v>0.15620416055474062</v>
      </c>
      <c r="AB139" s="199">
        <v>0.12826545720655561</v>
      </c>
      <c r="AC139" s="199">
        <v>0.20167644593461861</v>
      </c>
      <c r="AD139" s="199">
        <v>9.588211046639146E-2</v>
      </c>
      <c r="AE139" s="199">
        <v>6.208278319960852E-2</v>
      </c>
      <c r="AF139" s="199">
        <v>6.7974482614034562E-2</v>
      </c>
      <c r="AG139" s="199">
        <v>0.14379860064038491</v>
      </c>
      <c r="AH139" s="199">
        <v>0.12693749092618156</v>
      </c>
      <c r="AI139" s="199">
        <v>0.21377732587697001</v>
      </c>
      <c r="AJ139" s="199">
        <v>9.3597403356812894E-2</v>
      </c>
      <c r="AK139" s="199">
        <v>6.2940014477994674E-2</v>
      </c>
      <c r="AL139" s="199">
        <v>6.5076282231478877E-2</v>
      </c>
      <c r="AM139" s="199">
        <v>0.15018977046810048</v>
      </c>
      <c r="AN139" s="199">
        <v>0.12786840183362125</v>
      </c>
      <c r="AO139" s="199">
        <v>0.22015090989791389</v>
      </c>
      <c r="AP139" s="199">
        <v>9.3913066048519372E-2</v>
      </c>
      <c r="AR139" s="199">
        <f t="shared" si="87"/>
        <v>-4.0399079168709773E-5</v>
      </c>
      <c r="AS139" s="199">
        <f t="shared" si="87"/>
        <v>-6.8868433170467258E-4</v>
      </c>
      <c r="AT139" s="199">
        <f>AH139-AB139</f>
        <v>-1.3279662803740433E-3</v>
      </c>
      <c r="AU139" s="199">
        <f t="shared" si="88"/>
        <v>-2.2847071095785654E-3</v>
      </c>
      <c r="AV139" s="199">
        <f t="shared" si="88"/>
        <v>8.5723127838615437E-4</v>
      </c>
      <c r="AW139" s="199">
        <f t="shared" si="88"/>
        <v>-2.8982003825556851E-3</v>
      </c>
      <c r="AX139" s="199">
        <f>AN139-AH139</f>
        <v>9.3091090743968596E-4</v>
      </c>
      <c r="AY139" s="199">
        <f>AP139-AJ139</f>
        <v>3.1566269170647809E-4</v>
      </c>
      <c r="BA139" s="199" t="str">
        <f t="shared" si="89"/>
        <v>True</v>
      </c>
      <c r="BB139" s="199" t="str">
        <f t="shared" si="89"/>
        <v>True</v>
      </c>
      <c r="BC139" s="199" t="str">
        <f t="shared" si="89"/>
        <v>True</v>
      </c>
      <c r="BD139" s="199" t="str">
        <f t="shared" si="89"/>
        <v>True</v>
      </c>
      <c r="BE139" s="199" t="str">
        <f t="shared" si="89"/>
        <v>True</v>
      </c>
      <c r="BF139" s="199" t="str">
        <f t="shared" si="89"/>
        <v>True</v>
      </c>
      <c r="BG139" s="199" t="str">
        <f t="shared" si="89"/>
        <v>True</v>
      </c>
      <c r="BH139" s="199" t="str">
        <f t="shared" si="89"/>
        <v>True</v>
      </c>
    </row>
    <row r="140" spans="2:60" x14ac:dyDescent="0.3">
      <c r="B140" s="146" t="s">
        <v>42</v>
      </c>
      <c r="C140" s="146">
        <v>5.9370964714180886E-2</v>
      </c>
      <c r="D140" s="146">
        <v>5.3781436810695152E-2</v>
      </c>
      <c r="E140" s="146">
        <v>9.6867734600546734E-2</v>
      </c>
      <c r="F140" s="146">
        <v>7.8665490884450545E-2</v>
      </c>
      <c r="G140" s="146">
        <v>6.1298652855687703E-2</v>
      </c>
      <c r="H140" s="146">
        <v>5.2802276818488085E-2</v>
      </c>
      <c r="I140" s="208">
        <v>9.1299465685971637E-2</v>
      </c>
      <c r="J140" s="208">
        <v>7.6044070153311452E-2</v>
      </c>
      <c r="K140" s="146">
        <v>5.8720731649863377E-2</v>
      </c>
      <c r="L140" s="146">
        <v>4.9981071599828383E-2</v>
      </c>
      <c r="M140" s="146">
        <v>9.1802582574258593E-2</v>
      </c>
      <c r="N140" s="146">
        <v>7.4593054252158272E-2</v>
      </c>
      <c r="O140" s="196">
        <f t="shared" si="86"/>
        <v>1.927688141506817E-3</v>
      </c>
      <c r="P140" s="196">
        <f t="shared" si="86"/>
        <v>-9.7915999220706679E-4</v>
      </c>
      <c r="Q140" s="196">
        <f t="shared" si="86"/>
        <v>-5.5682689145750974E-3</v>
      </c>
      <c r="R140" s="196">
        <f t="shared" si="86"/>
        <v>-2.621420731139093E-3</v>
      </c>
      <c r="S140" s="196">
        <f t="shared" si="86"/>
        <v>-2.5779212058243267E-3</v>
      </c>
      <c r="T140" s="196">
        <f t="shared" si="86"/>
        <v>-2.8212052186597017E-3</v>
      </c>
      <c r="U140" s="196">
        <f t="shared" si="86"/>
        <v>5.0311688828695578E-4</v>
      </c>
      <c r="V140" s="196">
        <f>N140-J140</f>
        <v>-1.4510159011531798E-3</v>
      </c>
      <c r="X140" s="199" t="s">
        <v>42</v>
      </c>
      <c r="Y140" s="199">
        <v>5.9370964714180886E-2</v>
      </c>
      <c r="Z140" s="199">
        <v>5.3781436810695152E-2</v>
      </c>
      <c r="AA140" s="199">
        <v>0.13860629031185584</v>
      </c>
      <c r="AB140" s="199">
        <v>9.6867734600546734E-2</v>
      </c>
      <c r="AC140" s="199">
        <v>0.21069732566858285</v>
      </c>
      <c r="AD140" s="199">
        <v>7.8665490884450545E-2</v>
      </c>
      <c r="AE140" s="199">
        <v>6.1298652855687703E-2</v>
      </c>
      <c r="AF140" s="199">
        <v>5.2802276818488085E-2</v>
      </c>
      <c r="AG140" s="199">
        <v>0.13512236109652348</v>
      </c>
      <c r="AH140" s="199">
        <v>9.1299465685971637E-2</v>
      </c>
      <c r="AI140" s="199">
        <v>0.22418338108882521</v>
      </c>
      <c r="AJ140" s="199">
        <v>7.6044070153311452E-2</v>
      </c>
      <c r="AK140" s="199">
        <v>5.8720731649863377E-2</v>
      </c>
      <c r="AL140" s="199">
        <v>4.9981071599828383E-2</v>
      </c>
      <c r="AM140" s="199">
        <v>0.14146804525745954</v>
      </c>
      <c r="AN140" s="199">
        <v>9.1802582574258593E-2</v>
      </c>
      <c r="AO140" s="199">
        <v>0.22517207472959685</v>
      </c>
      <c r="AP140" s="199">
        <v>7.4593054252158272E-2</v>
      </c>
      <c r="AR140" s="199">
        <f t="shared" si="87"/>
        <v>1.927688141506817E-3</v>
      </c>
      <c r="AS140" s="199">
        <f t="shared" si="87"/>
        <v>-9.7915999220706679E-4</v>
      </c>
      <c r="AT140" s="199">
        <f>AH140-AB140</f>
        <v>-5.5682689145750974E-3</v>
      </c>
      <c r="AU140" s="199">
        <f t="shared" si="88"/>
        <v>-2.621420731139093E-3</v>
      </c>
      <c r="AV140" s="199">
        <f t="shared" si="88"/>
        <v>-2.5779212058243267E-3</v>
      </c>
      <c r="AW140" s="199">
        <f t="shared" si="88"/>
        <v>-2.8212052186597017E-3</v>
      </c>
      <c r="AX140" s="199">
        <f>AN140-AH140</f>
        <v>5.0311688828695578E-4</v>
      </c>
      <c r="AY140" s="199">
        <f>AP140-AJ140</f>
        <v>-1.4510159011531798E-3</v>
      </c>
      <c r="BA140" s="199" t="str">
        <f t="shared" si="89"/>
        <v>True</v>
      </c>
      <c r="BB140" s="199" t="str">
        <f t="shared" si="89"/>
        <v>True</v>
      </c>
      <c r="BC140" s="199" t="str">
        <f t="shared" si="89"/>
        <v>True</v>
      </c>
      <c r="BD140" s="199" t="str">
        <f t="shared" si="89"/>
        <v>True</v>
      </c>
      <c r="BE140" s="199" t="str">
        <f t="shared" si="89"/>
        <v>True</v>
      </c>
      <c r="BF140" s="199" t="str">
        <f t="shared" si="89"/>
        <v>True</v>
      </c>
      <c r="BG140" s="199" t="str">
        <f t="shared" si="89"/>
        <v>True</v>
      </c>
      <c r="BH140" s="199" t="str">
        <f t="shared" si="89"/>
        <v>True</v>
      </c>
    </row>
    <row r="141" spans="2:60" x14ac:dyDescent="0.3">
      <c r="B141" s="146" t="s">
        <v>19</v>
      </c>
      <c r="C141" s="146">
        <v>4.7638536262451819E-2</v>
      </c>
      <c r="D141" s="146">
        <v>4.2127566916527436E-2</v>
      </c>
      <c r="E141" s="146">
        <v>0.10692588026234032</v>
      </c>
      <c r="F141" s="146">
        <v>6.922891042526709E-2</v>
      </c>
      <c r="G141" s="146">
        <v>4.7578463194871801E-2</v>
      </c>
      <c r="H141" s="146">
        <v>4.1631426061930016E-2</v>
      </c>
      <c r="I141" s="208">
        <v>0.10304887257260202</v>
      </c>
      <c r="J141" s="208">
        <v>6.6453554902255449E-2</v>
      </c>
      <c r="K141" s="146">
        <v>4.6014162170524564E-2</v>
      </c>
      <c r="L141" s="146">
        <v>3.8163069148497139E-2</v>
      </c>
      <c r="M141" s="146">
        <v>0.10297542850521091</v>
      </c>
      <c r="N141" s="146">
        <v>6.4451347800617842E-2</v>
      </c>
      <c r="O141" s="203">
        <f t="shared" si="86"/>
        <v>-6.0073067580018735E-5</v>
      </c>
      <c r="P141" s="203">
        <f t="shared" si="86"/>
        <v>-4.9614085459741969E-4</v>
      </c>
      <c r="Q141" s="203">
        <f t="shared" si="86"/>
        <v>-3.877007689738296E-3</v>
      </c>
      <c r="R141" s="203">
        <f t="shared" si="86"/>
        <v>-2.7753555230116411E-3</v>
      </c>
      <c r="S141" s="203">
        <f t="shared" si="86"/>
        <v>-1.5643010243472366E-3</v>
      </c>
      <c r="T141" s="203">
        <f t="shared" si="86"/>
        <v>-3.4683569134328768E-3</v>
      </c>
      <c r="U141" s="203">
        <f t="shared" si="86"/>
        <v>-7.3444067391112422E-5</v>
      </c>
      <c r="V141" s="203">
        <f>N141-J141</f>
        <v>-2.002207101637607E-3</v>
      </c>
      <c r="X141" s="199" t="s">
        <v>19</v>
      </c>
      <c r="Y141" s="199">
        <v>4.7638536262451819E-2</v>
      </c>
      <c r="Z141" s="199">
        <v>4.2127566916527436E-2</v>
      </c>
      <c r="AA141" s="199">
        <v>0.11474751850766428</v>
      </c>
      <c r="AB141" s="199">
        <v>0.10692588026234032</v>
      </c>
      <c r="AC141" s="199">
        <v>0.1521926878418578</v>
      </c>
      <c r="AD141" s="199">
        <v>6.922891042526709E-2</v>
      </c>
      <c r="AE141" s="199">
        <v>4.7578463194871801E-2</v>
      </c>
      <c r="AF141" s="199">
        <v>4.1631426061930016E-2</v>
      </c>
      <c r="AG141" s="199">
        <v>0.1078908061421545</v>
      </c>
      <c r="AH141" s="199">
        <v>0.10304887257260202</v>
      </c>
      <c r="AI141" s="199">
        <v>0.15949204678170184</v>
      </c>
      <c r="AJ141" s="199">
        <v>6.6453554902255449E-2</v>
      </c>
      <c r="AK141" s="199">
        <v>4.6014162170524564E-2</v>
      </c>
      <c r="AL141" s="199">
        <v>3.8163069148497139E-2</v>
      </c>
      <c r="AM141" s="199">
        <v>0.11341631190945904</v>
      </c>
      <c r="AN141" s="199">
        <v>0.10297542850521091</v>
      </c>
      <c r="AO141" s="199">
        <v>0.1622171282811396</v>
      </c>
      <c r="AP141" s="199">
        <v>6.4451347800617842E-2</v>
      </c>
      <c r="AR141" s="199">
        <f t="shared" si="87"/>
        <v>-6.0073067580018735E-5</v>
      </c>
      <c r="AS141" s="199">
        <f t="shared" si="87"/>
        <v>-4.9614085459741969E-4</v>
      </c>
      <c r="AT141" s="199">
        <f>AH141-AB141</f>
        <v>-3.877007689738296E-3</v>
      </c>
      <c r="AU141" s="199">
        <f t="shared" si="88"/>
        <v>-2.7753555230116411E-3</v>
      </c>
      <c r="AV141" s="199">
        <f t="shared" si="88"/>
        <v>-1.5643010243472366E-3</v>
      </c>
      <c r="AW141" s="199">
        <f t="shared" si="88"/>
        <v>-3.4683569134328768E-3</v>
      </c>
      <c r="AX141" s="199">
        <f>AN141-AH141</f>
        <v>-7.3444067391112422E-5</v>
      </c>
      <c r="AY141" s="199">
        <f>AP141-AJ141</f>
        <v>-2.002207101637607E-3</v>
      </c>
      <c r="BA141" s="199" t="str">
        <f t="shared" si="89"/>
        <v>True</v>
      </c>
      <c r="BB141" s="199" t="str">
        <f t="shared" si="89"/>
        <v>True</v>
      </c>
      <c r="BC141" s="199" t="str">
        <f t="shared" si="89"/>
        <v>True</v>
      </c>
      <c r="BD141" s="199" t="str">
        <f t="shared" si="89"/>
        <v>True</v>
      </c>
      <c r="BE141" s="199" t="str">
        <f t="shared" si="89"/>
        <v>True</v>
      </c>
      <c r="BF141" s="199" t="str">
        <f t="shared" si="89"/>
        <v>True</v>
      </c>
      <c r="BG141" s="199" t="str">
        <f t="shared" si="89"/>
        <v>True</v>
      </c>
      <c r="BH141" s="199" t="str">
        <f t="shared" si="89"/>
        <v>True</v>
      </c>
    </row>
    <row r="142" spans="2:60" x14ac:dyDescent="0.3">
      <c r="AR142" s="199"/>
      <c r="AS142" s="199"/>
      <c r="AT142" s="199"/>
      <c r="AU142" s="199"/>
      <c r="AV142" s="199"/>
      <c r="AW142" s="199"/>
      <c r="AX142" s="199"/>
      <c r="AY142" s="199"/>
      <c r="BA142" s="199"/>
      <c r="BB142" s="199"/>
      <c r="BC142" s="199"/>
      <c r="BD142" s="199"/>
    </row>
    <row r="144" spans="2:60" x14ac:dyDescent="0.3">
      <c r="G144" s="202" t="s">
        <v>316</v>
      </c>
    </row>
    <row r="145" spans="2:14" x14ac:dyDescent="0.3">
      <c r="B145" s="205" t="s">
        <v>307</v>
      </c>
      <c r="C145" s="434" t="s">
        <v>60</v>
      </c>
      <c r="D145" s="434"/>
      <c r="E145" s="434"/>
      <c r="G145" s="203"/>
      <c r="H145" s="446" t="s">
        <v>60</v>
      </c>
      <c r="I145" s="446"/>
      <c r="J145" s="446"/>
    </row>
    <row r="146" spans="2:14" x14ac:dyDescent="0.2">
      <c r="B146" s="75" t="s">
        <v>303</v>
      </c>
      <c r="C146" s="200" t="s">
        <v>82</v>
      </c>
      <c r="D146" s="200" t="s">
        <v>83</v>
      </c>
      <c r="E146" s="200" t="s">
        <v>261</v>
      </c>
      <c r="G146" s="211" t="s">
        <v>303</v>
      </c>
      <c r="H146" s="212" t="s">
        <v>82</v>
      </c>
      <c r="I146" s="212" t="s">
        <v>83</v>
      </c>
      <c r="J146" s="212" t="s">
        <v>261</v>
      </c>
    </row>
    <row r="147" spans="2:14" x14ac:dyDescent="0.3">
      <c r="B147" s="201" t="s">
        <v>166</v>
      </c>
      <c r="C147" s="63">
        <v>230358</v>
      </c>
      <c r="D147" s="63">
        <v>224753</v>
      </c>
      <c r="E147" s="63">
        <v>212367</v>
      </c>
      <c r="G147" s="213" t="s">
        <v>166</v>
      </c>
      <c r="H147" s="210">
        <v>230358</v>
      </c>
      <c r="I147" s="210">
        <v>224753</v>
      </c>
      <c r="J147" s="210">
        <v>212367</v>
      </c>
      <c r="L147" s="199" t="str">
        <f t="shared" ref="L147:N152" si="90">IF(H147=C147,"True","False")</f>
        <v>True</v>
      </c>
      <c r="M147" s="199" t="str">
        <f t="shared" si="90"/>
        <v>True</v>
      </c>
      <c r="N147" s="199" t="str">
        <f t="shared" si="90"/>
        <v>True</v>
      </c>
    </row>
    <row r="148" spans="2:14" x14ac:dyDescent="0.3">
      <c r="B148" s="201" t="s">
        <v>272</v>
      </c>
      <c r="C148" s="63">
        <v>83386</v>
      </c>
      <c r="D148" s="63">
        <v>79298</v>
      </c>
      <c r="E148" s="63">
        <v>71667</v>
      </c>
      <c r="G148" s="213" t="s">
        <v>272</v>
      </c>
      <c r="H148" s="210">
        <v>83386</v>
      </c>
      <c r="I148" s="210">
        <v>79298</v>
      </c>
      <c r="J148" s="210">
        <v>71667</v>
      </c>
      <c r="L148" s="199" t="str">
        <f t="shared" si="90"/>
        <v>True</v>
      </c>
      <c r="M148" s="199" t="str">
        <f t="shared" si="90"/>
        <v>True</v>
      </c>
      <c r="N148" s="199" t="str">
        <f t="shared" si="90"/>
        <v>True</v>
      </c>
    </row>
    <row r="149" spans="2:14" x14ac:dyDescent="0.3">
      <c r="B149" s="201" t="s">
        <v>274</v>
      </c>
      <c r="C149" s="63">
        <v>36022</v>
      </c>
      <c r="D149" s="63">
        <v>34527</v>
      </c>
      <c r="E149" s="63">
        <v>34954</v>
      </c>
      <c r="G149" s="213" t="s">
        <v>274</v>
      </c>
      <c r="H149" s="210">
        <v>36022</v>
      </c>
      <c r="I149" s="210">
        <v>34527</v>
      </c>
      <c r="J149" s="210">
        <v>34954</v>
      </c>
      <c r="L149" s="199" t="str">
        <f t="shared" si="90"/>
        <v>True</v>
      </c>
      <c r="M149" s="199" t="str">
        <f t="shared" si="90"/>
        <v>True</v>
      </c>
      <c r="N149" s="199" t="str">
        <f t="shared" si="90"/>
        <v>True</v>
      </c>
    </row>
    <row r="150" spans="2:14" x14ac:dyDescent="0.3">
      <c r="B150" s="201" t="s">
        <v>15</v>
      </c>
      <c r="C150" s="63">
        <v>393042</v>
      </c>
      <c r="D150" s="63">
        <v>330943</v>
      </c>
      <c r="E150" s="63">
        <v>303912</v>
      </c>
      <c r="G150" s="213" t="s">
        <v>15</v>
      </c>
      <c r="H150" s="210">
        <v>393042</v>
      </c>
      <c r="I150" s="210">
        <v>330943</v>
      </c>
      <c r="J150" s="210">
        <v>303912</v>
      </c>
      <c r="L150" s="199" t="str">
        <f t="shared" si="90"/>
        <v>True</v>
      </c>
      <c r="M150" s="199" t="str">
        <f t="shared" si="90"/>
        <v>True</v>
      </c>
      <c r="N150" s="199" t="str">
        <f t="shared" si="90"/>
        <v>True</v>
      </c>
    </row>
    <row r="151" spans="2:14" x14ac:dyDescent="0.3">
      <c r="B151" s="201" t="s">
        <v>138</v>
      </c>
      <c r="C151" s="63">
        <v>9516</v>
      </c>
      <c r="D151" s="63">
        <v>9696</v>
      </c>
      <c r="E151" s="63">
        <v>9412</v>
      </c>
      <c r="G151" s="213" t="s">
        <v>138</v>
      </c>
      <c r="H151" s="210">
        <v>9516</v>
      </c>
      <c r="I151" s="210">
        <v>9696</v>
      </c>
      <c r="J151" s="210">
        <v>9412</v>
      </c>
      <c r="L151" s="199" t="str">
        <f t="shared" si="90"/>
        <v>True</v>
      </c>
      <c r="M151" s="199" t="str">
        <f t="shared" si="90"/>
        <v>True</v>
      </c>
      <c r="N151" s="199" t="str">
        <f t="shared" si="90"/>
        <v>True</v>
      </c>
    </row>
    <row r="152" spans="2:14" x14ac:dyDescent="0.3">
      <c r="B152" s="201" t="s">
        <v>19</v>
      </c>
      <c r="C152" s="63">
        <v>752324</v>
      </c>
      <c r="D152" s="63">
        <v>679217</v>
      </c>
      <c r="E152" s="63">
        <v>632312</v>
      </c>
      <c r="G152" s="213" t="s">
        <v>19</v>
      </c>
      <c r="H152" s="210">
        <v>752324</v>
      </c>
      <c r="I152" s="210">
        <v>679217</v>
      </c>
      <c r="J152" s="210">
        <v>632312</v>
      </c>
      <c r="L152" s="199" t="str">
        <f t="shared" si="90"/>
        <v>True</v>
      </c>
      <c r="M152" s="199" t="str">
        <f t="shared" si="90"/>
        <v>True</v>
      </c>
      <c r="N152" s="199" t="str">
        <f t="shared" si="90"/>
        <v>True</v>
      </c>
    </row>
    <row r="153" spans="2:14" x14ac:dyDescent="0.3">
      <c r="G153" s="199"/>
      <c r="H153" s="199"/>
      <c r="I153" s="199"/>
      <c r="J153" s="199"/>
    </row>
    <row r="155" spans="2:14" x14ac:dyDescent="0.3">
      <c r="B155" s="206" t="s">
        <v>308</v>
      </c>
      <c r="C155" s="434" t="s">
        <v>60</v>
      </c>
      <c r="D155" s="434"/>
      <c r="E155" s="434"/>
      <c r="G155" s="203"/>
      <c r="H155" s="446" t="s">
        <v>60</v>
      </c>
      <c r="I155" s="446"/>
      <c r="J155" s="446"/>
    </row>
    <row r="156" spans="2:14" x14ac:dyDescent="0.2">
      <c r="B156" s="75" t="s">
        <v>303</v>
      </c>
      <c r="C156" s="200" t="s">
        <v>82</v>
      </c>
      <c r="D156" s="200" t="s">
        <v>83</v>
      </c>
      <c r="E156" s="200" t="s">
        <v>261</v>
      </c>
      <c r="G156" s="211" t="s">
        <v>303</v>
      </c>
      <c r="H156" s="212" t="s">
        <v>82</v>
      </c>
      <c r="I156" s="212" t="s">
        <v>83</v>
      </c>
      <c r="J156" s="212" t="s">
        <v>261</v>
      </c>
    </row>
    <row r="157" spans="2:14" x14ac:dyDescent="0.3">
      <c r="B157" s="201" t="s">
        <v>166</v>
      </c>
      <c r="C157" s="63">
        <v>4835539</v>
      </c>
      <c r="D157" s="63">
        <v>4723839</v>
      </c>
      <c r="E157" s="63">
        <v>4615253</v>
      </c>
      <c r="G157" s="213" t="s">
        <v>166</v>
      </c>
      <c r="H157" s="210">
        <v>4835539</v>
      </c>
      <c r="I157" s="210">
        <v>4723839</v>
      </c>
      <c r="J157" s="210">
        <v>4615253</v>
      </c>
      <c r="L157" s="199" t="str">
        <f t="shared" ref="L157:N162" si="91">IF(H157=C157,"True","False")</f>
        <v>True</v>
      </c>
      <c r="M157" s="199" t="str">
        <f t="shared" si="91"/>
        <v>True</v>
      </c>
      <c r="N157" s="199" t="str">
        <f t="shared" si="91"/>
        <v>True</v>
      </c>
    </row>
    <row r="158" spans="2:14" x14ac:dyDescent="0.3">
      <c r="B158" s="201" t="s">
        <v>272</v>
      </c>
      <c r="C158" s="63">
        <v>1979369</v>
      </c>
      <c r="D158" s="63">
        <v>1904763</v>
      </c>
      <c r="E158" s="63">
        <v>1877915</v>
      </c>
      <c r="G158" s="213" t="s">
        <v>272</v>
      </c>
      <c r="H158" s="210">
        <v>1979369</v>
      </c>
      <c r="I158" s="210">
        <v>1904763</v>
      </c>
      <c r="J158" s="210">
        <v>1877915</v>
      </c>
      <c r="L158" s="199" t="str">
        <f t="shared" si="91"/>
        <v>True</v>
      </c>
      <c r="M158" s="199" t="str">
        <f t="shared" si="91"/>
        <v>True</v>
      </c>
      <c r="N158" s="199" t="str">
        <f t="shared" si="91"/>
        <v>True</v>
      </c>
    </row>
    <row r="159" spans="2:14" x14ac:dyDescent="0.3">
      <c r="B159" s="201" t="s">
        <v>274</v>
      </c>
      <c r="C159" s="63">
        <v>313924</v>
      </c>
      <c r="D159" s="63">
        <v>320018</v>
      </c>
      <c r="E159" s="63">
        <v>308192</v>
      </c>
      <c r="G159" s="213" t="s">
        <v>274</v>
      </c>
      <c r="H159" s="210">
        <v>313924</v>
      </c>
      <c r="I159" s="210">
        <v>320018</v>
      </c>
      <c r="J159" s="210">
        <v>308192</v>
      </c>
      <c r="L159" s="199" t="str">
        <f t="shared" si="91"/>
        <v>True</v>
      </c>
      <c r="M159" s="199" t="str">
        <f t="shared" si="91"/>
        <v>True</v>
      </c>
      <c r="N159" s="199" t="str">
        <f t="shared" si="91"/>
        <v>True</v>
      </c>
    </row>
    <row r="160" spans="2:14" x14ac:dyDescent="0.3">
      <c r="B160" s="201" t="s">
        <v>15</v>
      </c>
      <c r="C160" s="63">
        <v>3675836</v>
      </c>
      <c r="D160" s="63">
        <v>3211515</v>
      </c>
      <c r="E160" s="63">
        <v>2951306</v>
      </c>
      <c r="G160" s="213" t="s">
        <v>15</v>
      </c>
      <c r="H160" s="210">
        <v>3675836</v>
      </c>
      <c r="I160" s="210">
        <v>3211515</v>
      </c>
      <c r="J160" s="210">
        <v>2951306</v>
      </c>
      <c r="L160" s="199" t="str">
        <f t="shared" si="91"/>
        <v>True</v>
      </c>
      <c r="M160" s="199" t="str">
        <f t="shared" si="91"/>
        <v>True</v>
      </c>
      <c r="N160" s="199" t="str">
        <f t="shared" si="91"/>
        <v>True</v>
      </c>
    </row>
    <row r="161" spans="2:15" x14ac:dyDescent="0.3">
      <c r="B161" s="201" t="s">
        <v>138</v>
      </c>
      <c r="C161" s="63">
        <v>62526</v>
      </c>
      <c r="D161" s="63">
        <v>60793</v>
      </c>
      <c r="E161" s="63">
        <v>58021</v>
      </c>
      <c r="G161" s="213" t="s">
        <v>138</v>
      </c>
      <c r="H161" s="210">
        <v>62526</v>
      </c>
      <c r="I161" s="210">
        <v>60793</v>
      </c>
      <c r="J161" s="210">
        <v>58021</v>
      </c>
      <c r="L161" s="199" t="str">
        <f t="shared" si="91"/>
        <v>True</v>
      </c>
      <c r="M161" s="199" t="str">
        <f t="shared" si="91"/>
        <v>True</v>
      </c>
      <c r="N161" s="199" t="str">
        <f t="shared" si="91"/>
        <v>True</v>
      </c>
    </row>
    <row r="162" spans="2:15" x14ac:dyDescent="0.3">
      <c r="B162" s="201" t="s">
        <v>19</v>
      </c>
      <c r="C162" s="63">
        <v>10867194</v>
      </c>
      <c r="D162" s="63">
        <v>10220928</v>
      </c>
      <c r="E162" s="63">
        <v>9810687</v>
      </c>
      <c r="G162" s="213" t="s">
        <v>19</v>
      </c>
      <c r="H162" s="210">
        <v>10867194</v>
      </c>
      <c r="I162" s="210">
        <v>10220928</v>
      </c>
      <c r="J162" s="210">
        <v>9810687</v>
      </c>
      <c r="L162" s="199" t="str">
        <f t="shared" si="91"/>
        <v>True</v>
      </c>
      <c r="M162" s="199" t="str">
        <f t="shared" si="91"/>
        <v>True</v>
      </c>
      <c r="N162" s="199" t="str">
        <f t="shared" si="91"/>
        <v>True</v>
      </c>
    </row>
    <row r="165" spans="2:15" x14ac:dyDescent="0.25">
      <c r="B165" s="207" t="s">
        <v>311</v>
      </c>
      <c r="C165" s="434" t="s">
        <v>60</v>
      </c>
      <c r="D165" s="434"/>
      <c r="E165" s="434"/>
      <c r="F165" s="209"/>
      <c r="G165" s="207" t="s">
        <v>311</v>
      </c>
      <c r="H165" s="446" t="s">
        <v>60</v>
      </c>
      <c r="I165" s="446"/>
      <c r="J165" s="446"/>
    </row>
    <row r="166" spans="2:15" x14ac:dyDescent="0.25">
      <c r="B166" s="75" t="s">
        <v>303</v>
      </c>
      <c r="C166" s="200" t="s">
        <v>82</v>
      </c>
      <c r="D166" s="200" t="s">
        <v>83</v>
      </c>
      <c r="E166" s="200" t="s">
        <v>261</v>
      </c>
      <c r="F166" s="204"/>
      <c r="G166" s="211" t="s">
        <v>303</v>
      </c>
      <c r="H166" s="212" t="s">
        <v>82</v>
      </c>
      <c r="I166" s="212" t="s">
        <v>83</v>
      </c>
      <c r="J166" s="212" t="s">
        <v>261</v>
      </c>
    </row>
    <row r="167" spans="2:15" x14ac:dyDescent="0.25">
      <c r="B167" s="201" t="s">
        <v>19</v>
      </c>
      <c r="C167" s="183">
        <f>C152/C162</f>
        <v>6.922891042526709E-2</v>
      </c>
      <c r="D167" s="183">
        <f>D152/D162</f>
        <v>6.6453554902255449E-2</v>
      </c>
      <c r="E167" s="183">
        <f>E152/E162</f>
        <v>6.4451347800617842E-2</v>
      </c>
      <c r="F167" s="183"/>
      <c r="G167" s="213" t="s">
        <v>19</v>
      </c>
      <c r="H167" s="183">
        <f>H152/H162</f>
        <v>6.922891042526709E-2</v>
      </c>
      <c r="I167" s="183">
        <f>I152/I162</f>
        <v>6.6453554902255449E-2</v>
      </c>
      <c r="J167" s="183">
        <f>J152/J162</f>
        <v>6.4451347800617842E-2</v>
      </c>
      <c r="L167" s="199" t="str">
        <f t="shared" ref="L167:N172" si="92">IF(H167=C167,"True","False")</f>
        <v>True</v>
      </c>
      <c r="M167" s="199" t="str">
        <f t="shared" si="92"/>
        <v>True</v>
      </c>
      <c r="N167" s="199" t="str">
        <f t="shared" si="92"/>
        <v>True</v>
      </c>
    </row>
    <row r="168" spans="2:15" x14ac:dyDescent="0.25">
      <c r="B168" s="201" t="s">
        <v>166</v>
      </c>
      <c r="C168" s="183">
        <f>C147/C157</f>
        <v>4.7638536262451819E-2</v>
      </c>
      <c r="D168" s="183">
        <f>D147/D157</f>
        <v>4.7578463194871801E-2</v>
      </c>
      <c r="E168" s="183">
        <f>E147/E157</f>
        <v>4.6014162170524564E-2</v>
      </c>
      <c r="F168" s="183"/>
      <c r="G168" s="213" t="s">
        <v>166</v>
      </c>
      <c r="H168" s="183">
        <f t="shared" ref="H168:J169" si="93">H147/H157</f>
        <v>4.7638536262451819E-2</v>
      </c>
      <c r="I168" s="183">
        <f t="shared" si="93"/>
        <v>4.7578463194871801E-2</v>
      </c>
      <c r="J168" s="183">
        <f t="shared" si="93"/>
        <v>4.6014162170524564E-2</v>
      </c>
      <c r="L168" s="199" t="str">
        <f t="shared" si="92"/>
        <v>True</v>
      </c>
      <c r="M168" s="199" t="str">
        <f t="shared" si="92"/>
        <v>True</v>
      </c>
      <c r="N168" s="199" t="str">
        <f t="shared" si="92"/>
        <v>True</v>
      </c>
    </row>
    <row r="169" spans="2:15" x14ac:dyDescent="0.25">
      <c r="B169" s="201" t="s">
        <v>272</v>
      </c>
      <c r="C169" s="183">
        <f t="shared" ref="C169:D169" si="94">C148/C158</f>
        <v>4.2127566916527436E-2</v>
      </c>
      <c r="D169" s="183">
        <f t="shared" si="94"/>
        <v>4.1631426061930016E-2</v>
      </c>
      <c r="E169" s="183">
        <f t="shared" ref="E169" si="95">E148/E158</f>
        <v>3.8163069148497139E-2</v>
      </c>
      <c r="F169" s="183"/>
      <c r="G169" s="213" t="s">
        <v>272</v>
      </c>
      <c r="H169" s="183">
        <f t="shared" si="93"/>
        <v>4.2127566916527436E-2</v>
      </c>
      <c r="I169" s="183">
        <f t="shared" si="93"/>
        <v>4.1631426061930016E-2</v>
      </c>
      <c r="J169" s="183">
        <f t="shared" si="93"/>
        <v>3.8163069148497139E-2</v>
      </c>
      <c r="L169" s="199" t="str">
        <f t="shared" si="92"/>
        <v>True</v>
      </c>
      <c r="M169" s="199" t="str">
        <f t="shared" si="92"/>
        <v>True</v>
      </c>
      <c r="N169" s="199" t="str">
        <f t="shared" si="92"/>
        <v>True</v>
      </c>
    </row>
    <row r="170" spans="2:15" x14ac:dyDescent="0.25">
      <c r="B170" s="201" t="s">
        <v>15</v>
      </c>
      <c r="C170" s="183">
        <f>C150/C160</f>
        <v>0.10692588026234032</v>
      </c>
      <c r="D170" s="183">
        <f>D150/D160</f>
        <v>0.10304887257260202</v>
      </c>
      <c r="E170" s="183">
        <f>E150/E160</f>
        <v>0.10297542850521091</v>
      </c>
      <c r="F170" s="183"/>
      <c r="G170" s="213" t="s">
        <v>15</v>
      </c>
      <c r="H170" s="183">
        <f>H150/H160</f>
        <v>0.10692588026234032</v>
      </c>
      <c r="I170" s="183">
        <f>I150/I160</f>
        <v>0.10304887257260202</v>
      </c>
      <c r="J170" s="183">
        <f>J150/J160</f>
        <v>0.10297542850521091</v>
      </c>
      <c r="L170" s="199" t="str">
        <f t="shared" si="92"/>
        <v>True</v>
      </c>
      <c r="M170" s="199" t="str">
        <f t="shared" si="92"/>
        <v>True</v>
      </c>
      <c r="N170" s="199" t="str">
        <f t="shared" si="92"/>
        <v>True</v>
      </c>
    </row>
    <row r="171" spans="2:15" hidden="1" x14ac:dyDescent="0.25">
      <c r="B171" s="201" t="s">
        <v>274</v>
      </c>
      <c r="C171" s="183">
        <f>C149/C159</f>
        <v>0.11474751850766428</v>
      </c>
      <c r="D171" s="183">
        <f>D149/D159</f>
        <v>0.1078908061421545</v>
      </c>
      <c r="E171" s="183">
        <f>E149/E159</f>
        <v>0.11341631190945904</v>
      </c>
      <c r="F171" s="183"/>
      <c r="G171" s="213" t="s">
        <v>274</v>
      </c>
      <c r="H171" s="183">
        <f>H149/H159</f>
        <v>0.11474751850766428</v>
      </c>
      <c r="I171" s="183">
        <f>I149/I159</f>
        <v>0.1078908061421545</v>
      </c>
      <c r="J171" s="183">
        <f>J149/J159</f>
        <v>0.11341631190945904</v>
      </c>
      <c r="L171" s="199" t="str">
        <f t="shared" si="92"/>
        <v>True</v>
      </c>
      <c r="M171" s="199" t="str">
        <f t="shared" si="92"/>
        <v>True</v>
      </c>
      <c r="N171" s="199" t="str">
        <f t="shared" si="92"/>
        <v>True</v>
      </c>
    </row>
    <row r="172" spans="2:15" hidden="1" x14ac:dyDescent="0.25">
      <c r="B172" s="201" t="s">
        <v>138</v>
      </c>
      <c r="C172" s="183">
        <f>C151/C161</f>
        <v>0.1521926878418578</v>
      </c>
      <c r="D172" s="183">
        <f>D151/D161</f>
        <v>0.15949204678170184</v>
      </c>
      <c r="E172" s="183">
        <f>E151/E161</f>
        <v>0.1622171282811396</v>
      </c>
      <c r="F172" s="183"/>
      <c r="G172" s="213" t="s">
        <v>138</v>
      </c>
      <c r="H172" s="183">
        <f>H151/H161</f>
        <v>0.1521926878418578</v>
      </c>
      <c r="I172" s="183">
        <f>I151/I161</f>
        <v>0.15949204678170184</v>
      </c>
      <c r="J172" s="183">
        <f>J151/J161</f>
        <v>0.1622171282811396</v>
      </c>
      <c r="L172" s="199" t="str">
        <f t="shared" si="92"/>
        <v>True</v>
      </c>
      <c r="M172" s="199" t="str">
        <f t="shared" si="92"/>
        <v>True</v>
      </c>
      <c r="N172" s="199" t="str">
        <f t="shared" si="92"/>
        <v>True</v>
      </c>
    </row>
    <row r="174" spans="2:15" x14ac:dyDescent="0.3">
      <c r="I174" s="202" t="s">
        <v>316</v>
      </c>
    </row>
    <row r="175" spans="2:15" x14ac:dyDescent="0.25">
      <c r="B175" s="207" t="s">
        <v>311</v>
      </c>
      <c r="C175" s="434" t="s">
        <v>60</v>
      </c>
      <c r="D175" s="434"/>
      <c r="E175" s="434"/>
      <c r="I175" s="146" t="s">
        <v>311</v>
      </c>
      <c r="J175" s="146" t="s">
        <v>60</v>
      </c>
    </row>
    <row r="176" spans="2:15" x14ac:dyDescent="0.25">
      <c r="B176" s="75" t="s">
        <v>303</v>
      </c>
      <c r="C176" s="200" t="s">
        <v>82</v>
      </c>
      <c r="D176" s="200" t="s">
        <v>83</v>
      </c>
      <c r="E176" s="200" t="s">
        <v>261</v>
      </c>
      <c r="F176" s="204" t="s">
        <v>309</v>
      </c>
      <c r="G176" s="204" t="s">
        <v>310</v>
      </c>
      <c r="I176" s="146" t="s">
        <v>303</v>
      </c>
      <c r="J176" s="146" t="s">
        <v>82</v>
      </c>
      <c r="K176" s="146" t="s">
        <v>83</v>
      </c>
      <c r="L176" s="174" t="s">
        <v>261</v>
      </c>
      <c r="N176" s="174" t="s">
        <v>314</v>
      </c>
      <c r="O176" s="146" t="s">
        <v>315</v>
      </c>
    </row>
    <row r="177" spans="2:18" x14ac:dyDescent="0.3">
      <c r="B177" s="201" t="s">
        <v>19</v>
      </c>
      <c r="C177" s="146">
        <v>6.922891042526709E-2</v>
      </c>
      <c r="D177" s="146">
        <v>6.6453554902255449E-2</v>
      </c>
      <c r="E177" s="146">
        <v>6.4451347800617842E-2</v>
      </c>
      <c r="F177" s="199">
        <f>D177-C177</f>
        <v>-2.7753555230116411E-3</v>
      </c>
      <c r="G177" s="199">
        <f>E177-D177</f>
        <v>-2.002207101637607E-3</v>
      </c>
      <c r="I177" s="146" t="s">
        <v>19</v>
      </c>
      <c r="J177" s="146">
        <v>6.922891042526709E-2</v>
      </c>
      <c r="K177" s="146">
        <v>6.6453554902255449E-2</v>
      </c>
      <c r="L177" s="208">
        <v>6.4451347800617842E-2</v>
      </c>
      <c r="N177" s="208">
        <f t="shared" ref="N177:O182" si="96">K177-J177</f>
        <v>-2.7753555230116411E-3</v>
      </c>
      <c r="O177" s="208">
        <f t="shared" si="96"/>
        <v>-2.002207101637607E-3</v>
      </c>
      <c r="Q177" s="199" t="str">
        <f t="shared" ref="Q177:R182" si="97">IF(N177=F177,"True","False")</f>
        <v>True</v>
      </c>
      <c r="R177" s="199" t="str">
        <f t="shared" si="97"/>
        <v>True</v>
      </c>
    </row>
    <row r="178" spans="2:18" x14ac:dyDescent="0.3">
      <c r="B178" s="201" t="s">
        <v>166</v>
      </c>
      <c r="C178" s="146">
        <v>4.7638536262451819E-2</v>
      </c>
      <c r="D178" s="146">
        <v>4.7578463194871801E-2</v>
      </c>
      <c r="E178" s="146">
        <v>4.6014162170524564E-2</v>
      </c>
      <c r="F178" s="146">
        <f>D178-C178</f>
        <v>-6.0073067580018735E-5</v>
      </c>
      <c r="G178" s="146">
        <f>E178-D178</f>
        <v>-1.5643010243472366E-3</v>
      </c>
      <c r="I178" s="146" t="s">
        <v>166</v>
      </c>
      <c r="J178" s="146">
        <v>4.7638536262451819E-2</v>
      </c>
      <c r="K178" s="146">
        <v>4.7578463194871801E-2</v>
      </c>
      <c r="L178" s="208">
        <v>4.6014162170524564E-2</v>
      </c>
      <c r="N178" s="208">
        <f t="shared" si="96"/>
        <v>-6.0073067580018735E-5</v>
      </c>
      <c r="O178" s="208">
        <f t="shared" si="96"/>
        <v>-1.5643010243472366E-3</v>
      </c>
      <c r="Q178" s="146" t="str">
        <f t="shared" si="97"/>
        <v>True</v>
      </c>
      <c r="R178" s="199" t="str">
        <f t="shared" si="97"/>
        <v>True</v>
      </c>
    </row>
    <row r="179" spans="2:18" x14ac:dyDescent="0.3">
      <c r="B179" s="201" t="s">
        <v>272</v>
      </c>
      <c r="C179" s="146">
        <v>4.2127566916527436E-2</v>
      </c>
      <c r="D179" s="146">
        <v>4.1631426061930016E-2</v>
      </c>
      <c r="E179" s="146">
        <v>3.8163069148497139E-2</v>
      </c>
      <c r="F179" s="199">
        <f t="shared" ref="F179:F182" si="98">D179-C179</f>
        <v>-4.9614085459741969E-4</v>
      </c>
      <c r="G179" s="199">
        <f t="shared" ref="G179:G182" si="99">E179-D179</f>
        <v>-3.4683569134328768E-3</v>
      </c>
      <c r="I179" s="146" t="s">
        <v>272</v>
      </c>
      <c r="J179" s="146">
        <v>4.2127566916527436E-2</v>
      </c>
      <c r="K179" s="146">
        <v>4.1631426061930016E-2</v>
      </c>
      <c r="L179" s="208">
        <v>3.8163069148497139E-2</v>
      </c>
      <c r="N179" s="208">
        <f t="shared" si="96"/>
        <v>-4.9614085459741969E-4</v>
      </c>
      <c r="O179" s="208">
        <f t="shared" si="96"/>
        <v>-3.4683569134328768E-3</v>
      </c>
      <c r="Q179" s="199" t="str">
        <f t="shared" si="97"/>
        <v>True</v>
      </c>
      <c r="R179" s="199" t="str">
        <f t="shared" si="97"/>
        <v>True</v>
      </c>
    </row>
    <row r="180" spans="2:18" x14ac:dyDescent="0.3">
      <c r="B180" s="201" t="s">
        <v>15</v>
      </c>
      <c r="C180" s="146">
        <v>0.10692588026234032</v>
      </c>
      <c r="D180" s="146">
        <v>0.10304887257260202</v>
      </c>
      <c r="E180" s="146">
        <v>0.10297542850521091</v>
      </c>
      <c r="F180" s="199">
        <f>D180-C180</f>
        <v>-3.877007689738296E-3</v>
      </c>
      <c r="G180" s="199">
        <f>E180-D180</f>
        <v>-7.3444067391112422E-5</v>
      </c>
      <c r="I180" s="146" t="s">
        <v>15</v>
      </c>
      <c r="J180" s="146">
        <v>0.10692588026234032</v>
      </c>
      <c r="K180" s="146">
        <v>0.10304887257260202</v>
      </c>
      <c r="L180" s="208">
        <v>0.10297542850521091</v>
      </c>
      <c r="N180" s="208">
        <f t="shared" si="96"/>
        <v>-3.877007689738296E-3</v>
      </c>
      <c r="O180" s="208">
        <f t="shared" si="96"/>
        <v>-7.3444067391112422E-5</v>
      </c>
      <c r="Q180" s="199" t="str">
        <f t="shared" si="97"/>
        <v>True</v>
      </c>
      <c r="R180" s="199" t="str">
        <f t="shared" si="97"/>
        <v>True</v>
      </c>
    </row>
    <row r="181" spans="2:18" hidden="1" x14ac:dyDescent="0.3">
      <c r="B181" s="201" t="s">
        <v>274</v>
      </c>
      <c r="C181" s="146">
        <v>0.11474751850766428</v>
      </c>
      <c r="D181" s="146">
        <v>0.1078908061421545</v>
      </c>
      <c r="E181" s="146">
        <v>0.11341631190945904</v>
      </c>
      <c r="F181" s="199">
        <f t="shared" si="98"/>
        <v>-6.8567123655097761E-3</v>
      </c>
      <c r="G181" s="199">
        <f t="shared" si="99"/>
        <v>5.5255057673045394E-3</v>
      </c>
      <c r="I181" s="146" t="s">
        <v>274</v>
      </c>
      <c r="J181" s="146">
        <v>0.11474751850766428</v>
      </c>
      <c r="K181" s="146">
        <v>0.1078908061421545</v>
      </c>
      <c r="L181" s="208">
        <v>0.11341631190945904</v>
      </c>
      <c r="N181" s="208">
        <f t="shared" si="96"/>
        <v>-6.8567123655097761E-3</v>
      </c>
      <c r="O181" s="208">
        <f t="shared" si="96"/>
        <v>5.5255057673045394E-3</v>
      </c>
      <c r="Q181" s="199" t="str">
        <f t="shared" si="97"/>
        <v>True</v>
      </c>
      <c r="R181" s="199" t="str">
        <f t="shared" si="97"/>
        <v>True</v>
      </c>
    </row>
    <row r="182" spans="2:18" hidden="1" x14ac:dyDescent="0.3">
      <c r="B182" s="201" t="s">
        <v>138</v>
      </c>
      <c r="C182" s="146">
        <v>0.1521926878418578</v>
      </c>
      <c r="D182" s="146">
        <v>0.15949204678170184</v>
      </c>
      <c r="E182" s="146">
        <v>0.1622171282811396</v>
      </c>
      <c r="F182" s="199">
        <f t="shared" si="98"/>
        <v>7.2993589398440417E-3</v>
      </c>
      <c r="G182" s="199">
        <f t="shared" si="99"/>
        <v>2.7250814994377592E-3</v>
      </c>
      <c r="I182" s="146" t="s">
        <v>138</v>
      </c>
      <c r="J182" s="146">
        <v>0.1521926878418578</v>
      </c>
      <c r="K182" s="146">
        <v>0.15949204678170184</v>
      </c>
      <c r="L182" s="208">
        <v>0.1622171282811396</v>
      </c>
      <c r="N182" s="208">
        <f t="shared" si="96"/>
        <v>7.2993589398440417E-3</v>
      </c>
      <c r="O182" s="208">
        <f t="shared" si="96"/>
        <v>2.7250814994377592E-3</v>
      </c>
      <c r="Q182" s="199" t="str">
        <f t="shared" si="97"/>
        <v>True</v>
      </c>
      <c r="R182" s="199" t="str">
        <f t="shared" si="97"/>
        <v>True</v>
      </c>
    </row>
  </sheetData>
  <mergeCells count="188">
    <mergeCell ref="AR135:AU135"/>
    <mergeCell ref="AV135:AY135"/>
    <mergeCell ref="C145:E145"/>
    <mergeCell ref="C155:E155"/>
    <mergeCell ref="C165:E165"/>
    <mergeCell ref="C175:E175"/>
    <mergeCell ref="W115:AB115"/>
    <mergeCell ref="AC115:AH115"/>
    <mergeCell ref="AI115:AN115"/>
    <mergeCell ref="W125:AB125"/>
    <mergeCell ref="AC125:AH125"/>
    <mergeCell ref="AI125:AN125"/>
    <mergeCell ref="H145:J145"/>
    <mergeCell ref="H155:J155"/>
    <mergeCell ref="H165:J165"/>
    <mergeCell ref="Y135:AD135"/>
    <mergeCell ref="AE135:AJ135"/>
    <mergeCell ref="AK135:AP135"/>
    <mergeCell ref="C135:F135"/>
    <mergeCell ref="G135:J135"/>
    <mergeCell ref="K135:N135"/>
    <mergeCell ref="C82:T82"/>
    <mergeCell ref="C83:H83"/>
    <mergeCell ref="I83:N83"/>
    <mergeCell ref="O83:T83"/>
    <mergeCell ref="C92:H92"/>
    <mergeCell ref="I92:N92"/>
    <mergeCell ref="O92:T92"/>
    <mergeCell ref="BV55:BV56"/>
    <mergeCell ref="BW55:CA55"/>
    <mergeCell ref="C72:T72"/>
    <mergeCell ref="C73:H73"/>
    <mergeCell ref="I73:N73"/>
    <mergeCell ref="O73:T73"/>
    <mergeCell ref="AU55:AY55"/>
    <mergeCell ref="AZ55:BD55"/>
    <mergeCell ref="BE55:BE56"/>
    <mergeCell ref="BG55:BK55"/>
    <mergeCell ref="BL55:BP55"/>
    <mergeCell ref="BG54:BV54"/>
    <mergeCell ref="BW54:CG54"/>
    <mergeCell ref="CH54:CH56"/>
    <mergeCell ref="C55:G55"/>
    <mergeCell ref="H55:L55"/>
    <mergeCell ref="M55:Q55"/>
    <mergeCell ref="R55:R56"/>
    <mergeCell ref="S55:W55"/>
    <mergeCell ref="X55:AB55"/>
    <mergeCell ref="AC55:AC56"/>
    <mergeCell ref="C54:R54"/>
    <mergeCell ref="S54:AC54"/>
    <mergeCell ref="AD54:AD56"/>
    <mergeCell ref="AE54:AT54"/>
    <mergeCell ref="AU54:BE54"/>
    <mergeCell ref="BF54:BF56"/>
    <mergeCell ref="AE55:AI55"/>
    <mergeCell ref="AJ55:AN55"/>
    <mergeCell ref="AO55:AS55"/>
    <mergeCell ref="AT55:AT56"/>
    <mergeCell ref="CB55:CF55"/>
    <mergeCell ref="CG55:CG56"/>
    <mergeCell ref="BQ55:BU55"/>
    <mergeCell ref="A43:A45"/>
    <mergeCell ref="A46:B46"/>
    <mergeCell ref="C52:CH52"/>
    <mergeCell ref="C53:AD53"/>
    <mergeCell ref="AE53:BF53"/>
    <mergeCell ref="BG53:CH53"/>
    <mergeCell ref="BQ37:BU37"/>
    <mergeCell ref="BV37:BV38"/>
    <mergeCell ref="BW37:CA37"/>
    <mergeCell ref="CB37:CF37"/>
    <mergeCell ref="CG37:CG38"/>
    <mergeCell ref="A39:A42"/>
    <mergeCell ref="AT37:AT38"/>
    <mergeCell ref="AU37:AY37"/>
    <mergeCell ref="AZ37:BD37"/>
    <mergeCell ref="BE37:BE38"/>
    <mergeCell ref="BG37:BK37"/>
    <mergeCell ref="BL37:BP37"/>
    <mergeCell ref="BF36:BF38"/>
    <mergeCell ref="BG36:BV36"/>
    <mergeCell ref="BW36:CG36"/>
    <mergeCell ref="CH36:CH38"/>
    <mergeCell ref="C37:G37"/>
    <mergeCell ref="H37:L37"/>
    <mergeCell ref="M37:Q37"/>
    <mergeCell ref="R37:R38"/>
    <mergeCell ref="S37:W37"/>
    <mergeCell ref="X37:AB37"/>
    <mergeCell ref="A30:B30"/>
    <mergeCell ref="C36:R36"/>
    <mergeCell ref="S36:AC36"/>
    <mergeCell ref="AD36:AD38"/>
    <mergeCell ref="AE36:AT36"/>
    <mergeCell ref="AU36:BE36"/>
    <mergeCell ref="AC37:AC38"/>
    <mergeCell ref="AE37:AI37"/>
    <mergeCell ref="AJ37:AN37"/>
    <mergeCell ref="AO37:AS37"/>
    <mergeCell ref="BV21:BV22"/>
    <mergeCell ref="BW21:CA21"/>
    <mergeCell ref="CB21:CF21"/>
    <mergeCell ref="CG21:CG22"/>
    <mergeCell ref="A23:A26"/>
    <mergeCell ref="A27:A29"/>
    <mergeCell ref="AU21:AY21"/>
    <mergeCell ref="AZ21:BD21"/>
    <mergeCell ref="BE21:BE22"/>
    <mergeCell ref="BG21:BK21"/>
    <mergeCell ref="BL21:BP21"/>
    <mergeCell ref="BQ21:BU21"/>
    <mergeCell ref="BG20:BV20"/>
    <mergeCell ref="BW20:CG20"/>
    <mergeCell ref="CH20:CH22"/>
    <mergeCell ref="C21:G21"/>
    <mergeCell ref="H21:L21"/>
    <mergeCell ref="M21:Q21"/>
    <mergeCell ref="R21:R22"/>
    <mergeCell ref="S21:W21"/>
    <mergeCell ref="X21:AB21"/>
    <mergeCell ref="AC21:AC22"/>
    <mergeCell ref="C20:R20"/>
    <mergeCell ref="S20:AC20"/>
    <mergeCell ref="AD20:AD22"/>
    <mergeCell ref="AE20:AT20"/>
    <mergeCell ref="AU20:BE20"/>
    <mergeCell ref="BF20:BF22"/>
    <mergeCell ref="AE21:AI21"/>
    <mergeCell ref="AJ21:AN21"/>
    <mergeCell ref="AO21:AS21"/>
    <mergeCell ref="AT21:AT22"/>
    <mergeCell ref="A6:A9"/>
    <mergeCell ref="A10:A12"/>
    <mergeCell ref="A13:B13"/>
    <mergeCell ref="C19:AD19"/>
    <mergeCell ref="AE19:BF19"/>
    <mergeCell ref="BG19:CH19"/>
    <mergeCell ref="BF4:BF5"/>
    <mergeCell ref="BG4:BJ4"/>
    <mergeCell ref="BK4:BM4"/>
    <mergeCell ref="BN4:BN5"/>
    <mergeCell ref="BO4:BR4"/>
    <mergeCell ref="BS4:BU4"/>
    <mergeCell ref="AP4:AP5"/>
    <mergeCell ref="AQ4:AT4"/>
    <mergeCell ref="AU4:AW4"/>
    <mergeCell ref="AX4:AX5"/>
    <mergeCell ref="AY4:BB4"/>
    <mergeCell ref="BC4:BE4"/>
    <mergeCell ref="Z4:Z5"/>
    <mergeCell ref="AA4:AD4"/>
    <mergeCell ref="AE4:AG4"/>
    <mergeCell ref="AH4:AH5"/>
    <mergeCell ref="AI4:AL4"/>
    <mergeCell ref="AM4:AO4"/>
    <mergeCell ref="C4:F4"/>
    <mergeCell ref="G4:I4"/>
    <mergeCell ref="J4:J5"/>
    <mergeCell ref="K4:N4"/>
    <mergeCell ref="O4:Q4"/>
    <mergeCell ref="R4:R5"/>
    <mergeCell ref="S4:V4"/>
    <mergeCell ref="W4:Y4"/>
    <mergeCell ref="BV4:BV5"/>
    <mergeCell ref="C2:Z2"/>
    <mergeCell ref="AA2:AX2"/>
    <mergeCell ref="AY2:BV2"/>
    <mergeCell ref="C3:J3"/>
    <mergeCell ref="K3:R3"/>
    <mergeCell ref="S3:Z3"/>
    <mergeCell ref="AA3:AH3"/>
    <mergeCell ref="AI3:AP3"/>
    <mergeCell ref="AQ3:AX3"/>
    <mergeCell ref="AY3:BF3"/>
    <mergeCell ref="BG3:BN3"/>
    <mergeCell ref="BO3:BV3"/>
    <mergeCell ref="C104:T104"/>
    <mergeCell ref="C105:H105"/>
    <mergeCell ref="I105:N105"/>
    <mergeCell ref="O105:T105"/>
    <mergeCell ref="C114:T114"/>
    <mergeCell ref="C115:H115"/>
    <mergeCell ref="I115:N115"/>
    <mergeCell ref="O115:T115"/>
    <mergeCell ref="C125:H125"/>
    <mergeCell ref="I125:N125"/>
    <mergeCell ref="O125:T125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9799-5450-401E-B527-2E4C3D653813}">
  <sheetPr codeName="Sheet14">
    <tabColor theme="2" tint="-0.499984740745262"/>
  </sheetPr>
  <dimension ref="A1:M311"/>
  <sheetViews>
    <sheetView zoomScale="85" zoomScaleNormal="85" workbookViewId="0">
      <selection activeCell="C7" sqref="C7"/>
    </sheetView>
  </sheetViews>
  <sheetFormatPr defaultColWidth="8.88671875" defaultRowHeight="14.4" x14ac:dyDescent="0.3"/>
  <cols>
    <col min="1" max="1" width="36.5546875" customWidth="1"/>
    <col min="2" max="2" width="16.88671875" bestFit="1" customWidth="1"/>
    <col min="3" max="3" width="48.6640625" customWidth="1"/>
    <col min="4" max="5" width="10" bestFit="1" customWidth="1"/>
    <col min="6" max="6" width="10" customWidth="1"/>
    <col min="8" max="8" width="10" bestFit="1" customWidth="1"/>
    <col min="9" max="9" width="10" customWidth="1"/>
    <col min="11" max="11" width="9.88671875" bestFit="1" customWidth="1"/>
    <col min="12" max="12" width="11" bestFit="1" customWidth="1"/>
    <col min="14" max="14" width="12" bestFit="1" customWidth="1"/>
  </cols>
  <sheetData>
    <row r="1" spans="1:11" x14ac:dyDescent="0.3">
      <c r="A1" t="s">
        <v>205</v>
      </c>
      <c r="D1" s="415">
        <v>2019</v>
      </c>
      <c r="E1" s="415"/>
      <c r="F1" s="415">
        <v>2020</v>
      </c>
      <c r="G1" s="415"/>
      <c r="H1" s="415"/>
      <c r="I1" s="415">
        <v>2021</v>
      </c>
      <c r="J1" s="415"/>
      <c r="K1" s="415"/>
    </row>
    <row r="2" spans="1:11" x14ac:dyDescent="0.3">
      <c r="A2" t="s">
        <v>64</v>
      </c>
      <c r="B2" t="s">
        <v>206</v>
      </c>
      <c r="D2" s="58" t="s">
        <v>0</v>
      </c>
      <c r="E2" s="31" t="s">
        <v>1</v>
      </c>
      <c r="F2" s="58" t="s">
        <v>0</v>
      </c>
      <c r="G2" s="31" t="s">
        <v>1</v>
      </c>
      <c r="H2" s="54" t="s">
        <v>2</v>
      </c>
      <c r="I2" s="58" t="s">
        <v>0</v>
      </c>
      <c r="J2" s="31" t="s">
        <v>3</v>
      </c>
      <c r="K2" s="54" t="s">
        <v>2</v>
      </c>
    </row>
    <row r="3" spans="1:11" x14ac:dyDescent="0.3">
      <c r="A3" s="448" t="s">
        <v>5</v>
      </c>
      <c r="B3" t="s">
        <v>207</v>
      </c>
      <c r="D3" s="29"/>
      <c r="E3" s="86"/>
      <c r="F3" s="29"/>
      <c r="G3" s="86"/>
      <c r="H3" s="86"/>
      <c r="I3" s="29"/>
      <c r="J3" s="100"/>
      <c r="K3" s="86"/>
    </row>
    <row r="4" spans="1:11" x14ac:dyDescent="0.3">
      <c r="A4" s="448"/>
      <c r="B4" t="s">
        <v>208</v>
      </c>
      <c r="D4" s="29"/>
      <c r="E4" s="86"/>
      <c r="F4" s="29"/>
      <c r="G4" s="86"/>
      <c r="H4" s="86"/>
      <c r="I4" s="29"/>
      <c r="J4" s="100"/>
      <c r="K4" s="86"/>
    </row>
    <row r="5" spans="1:11" x14ac:dyDescent="0.3">
      <c r="A5" s="448"/>
      <c r="B5" s="1" t="s">
        <v>80</v>
      </c>
      <c r="C5" s="1"/>
      <c r="D5" s="82"/>
      <c r="E5" s="98"/>
      <c r="F5" s="82"/>
      <c r="G5" s="98"/>
      <c r="H5" s="98"/>
      <c r="I5" s="82"/>
      <c r="J5" s="98"/>
      <c r="K5" s="98"/>
    </row>
    <row r="6" spans="1:11" x14ac:dyDescent="0.3">
      <c r="A6" s="448"/>
      <c r="B6" t="s">
        <v>7</v>
      </c>
      <c r="D6" s="29"/>
      <c r="E6" s="86"/>
      <c r="F6" s="29"/>
      <c r="G6" s="86"/>
      <c r="H6" s="86"/>
      <c r="I6" s="29"/>
      <c r="J6" s="86"/>
      <c r="K6" s="86"/>
    </row>
    <row r="7" spans="1:11" x14ac:dyDescent="0.3">
      <c r="A7" s="448" t="s">
        <v>6</v>
      </c>
      <c r="B7" t="s">
        <v>207</v>
      </c>
      <c r="D7" s="29"/>
      <c r="E7" s="86"/>
      <c r="F7" s="29"/>
      <c r="G7" s="86"/>
      <c r="H7" s="86"/>
      <c r="I7" s="29"/>
      <c r="J7" s="100"/>
      <c r="K7" s="86"/>
    </row>
    <row r="8" spans="1:11" x14ac:dyDescent="0.3">
      <c r="A8" s="448"/>
      <c r="B8" t="s">
        <v>208</v>
      </c>
      <c r="D8" s="29"/>
      <c r="E8" s="86"/>
      <c r="F8" s="29"/>
      <c r="G8" s="86"/>
      <c r="H8" s="86"/>
      <c r="I8" s="29"/>
      <c r="J8" s="100"/>
      <c r="K8" s="86"/>
    </row>
    <row r="9" spans="1:11" x14ac:dyDescent="0.3">
      <c r="A9" s="448"/>
      <c r="B9" s="1" t="s">
        <v>80</v>
      </c>
      <c r="C9" s="1"/>
      <c r="D9" s="82"/>
      <c r="E9" s="98"/>
      <c r="F9" s="82"/>
      <c r="G9" s="98"/>
      <c r="H9" s="98"/>
      <c r="I9" s="82"/>
      <c r="J9" s="98"/>
      <c r="K9" s="98"/>
    </row>
    <row r="10" spans="1:11" x14ac:dyDescent="0.3">
      <c r="A10" s="448"/>
      <c r="B10" t="s">
        <v>7</v>
      </c>
      <c r="D10" s="29"/>
      <c r="E10" s="86"/>
      <c r="F10" s="29"/>
      <c r="G10" s="86"/>
      <c r="H10" s="86"/>
      <c r="I10" s="29"/>
      <c r="J10" s="86"/>
      <c r="K10" s="86"/>
    </row>
    <row r="11" spans="1:11" x14ac:dyDescent="0.3">
      <c r="A11" s="129" t="s">
        <v>209</v>
      </c>
      <c r="B11" s="1" t="s">
        <v>207</v>
      </c>
      <c r="C11" s="1"/>
      <c r="D11" s="82"/>
      <c r="E11" s="98"/>
      <c r="F11" s="82"/>
      <c r="G11" s="98"/>
      <c r="H11" s="98"/>
      <c r="I11" s="82"/>
      <c r="J11" s="98"/>
      <c r="K11" s="98"/>
    </row>
    <row r="12" spans="1:11" x14ac:dyDescent="0.3">
      <c r="A12" s="129"/>
      <c r="B12" s="1" t="s">
        <v>208</v>
      </c>
      <c r="C12" s="1"/>
      <c r="D12" s="82"/>
      <c r="E12" s="98"/>
      <c r="F12" s="82"/>
      <c r="G12" s="98"/>
      <c r="H12" s="98"/>
      <c r="I12" s="82"/>
      <c r="J12" s="98"/>
      <c r="K12" s="98"/>
    </row>
    <row r="13" spans="1:11" x14ac:dyDescent="0.3">
      <c r="A13" t="s">
        <v>19</v>
      </c>
      <c r="B13" t="s">
        <v>7</v>
      </c>
      <c r="D13" s="29"/>
      <c r="E13" s="86"/>
      <c r="F13" s="29"/>
      <c r="G13" s="86"/>
      <c r="H13" s="86"/>
      <c r="I13" s="28"/>
      <c r="J13" s="86"/>
      <c r="K13" s="86"/>
    </row>
    <row r="16" spans="1:11" x14ac:dyDescent="0.3">
      <c r="D16" s="415"/>
      <c r="E16" s="415"/>
      <c r="F16" s="415"/>
      <c r="G16" s="415"/>
      <c r="H16" s="415"/>
      <c r="I16" s="415"/>
      <c r="J16" s="415"/>
      <c r="K16" s="415"/>
    </row>
    <row r="17" spans="1:13" x14ac:dyDescent="0.3">
      <c r="D17" s="58"/>
      <c r="E17" s="31"/>
      <c r="F17" s="58"/>
      <c r="G17" s="31"/>
      <c r="H17" s="54"/>
      <c r="I17" s="58"/>
      <c r="J17" s="31"/>
      <c r="K17" s="54"/>
    </row>
    <row r="18" spans="1:13" x14ac:dyDescent="0.3">
      <c r="D18" s="29"/>
      <c r="E18" s="30"/>
      <c r="F18" s="29"/>
      <c r="G18" s="30"/>
      <c r="H18" s="30"/>
      <c r="I18" s="29"/>
      <c r="J18" s="30"/>
      <c r="K18" s="30"/>
    </row>
    <row r="19" spans="1:13" x14ac:dyDescent="0.3">
      <c r="A19" t="s">
        <v>160</v>
      </c>
      <c r="B19" t="s">
        <v>207</v>
      </c>
      <c r="D19" s="63"/>
      <c r="E19" s="59"/>
      <c r="F19" s="63"/>
      <c r="G19" s="59"/>
      <c r="H19" s="59"/>
      <c r="I19" s="63"/>
      <c r="J19" s="66"/>
      <c r="K19" s="59"/>
      <c r="L19" s="30"/>
      <c r="M19" s="30"/>
    </row>
    <row r="20" spans="1:13" x14ac:dyDescent="0.3">
      <c r="B20" t="s">
        <v>208</v>
      </c>
      <c r="D20" s="63"/>
      <c r="E20" s="59"/>
      <c r="F20" s="63"/>
      <c r="G20" s="59"/>
      <c r="H20" s="59"/>
      <c r="I20" s="63"/>
      <c r="J20" s="66"/>
      <c r="K20" s="59"/>
      <c r="L20" s="30"/>
    </row>
    <row r="21" spans="1:13" x14ac:dyDescent="0.3">
      <c r="B21" t="s">
        <v>80</v>
      </c>
      <c r="D21" s="63"/>
      <c r="E21" s="59"/>
      <c r="F21" s="63"/>
      <c r="G21" s="59"/>
      <c r="H21" s="59"/>
      <c r="I21" s="63"/>
      <c r="J21" s="59"/>
      <c r="K21" s="59"/>
      <c r="L21" s="30"/>
    </row>
    <row r="22" spans="1:13" s="2" customFormat="1" x14ac:dyDescent="0.3">
      <c r="B22" s="2" t="s">
        <v>7</v>
      </c>
      <c r="D22" s="70"/>
      <c r="E22" s="71"/>
      <c r="F22" s="70"/>
      <c r="G22" s="71"/>
      <c r="H22" s="71"/>
      <c r="I22" s="70"/>
      <c r="J22" s="71"/>
      <c r="K22" s="71"/>
      <c r="L22" s="30"/>
    </row>
    <row r="23" spans="1:13" x14ac:dyDescent="0.3">
      <c r="A23" t="s">
        <v>49</v>
      </c>
      <c r="B23" t="s">
        <v>207</v>
      </c>
      <c r="D23" s="63"/>
      <c r="E23" s="59"/>
      <c r="F23" s="63"/>
      <c r="G23" s="59"/>
      <c r="H23" s="59"/>
      <c r="I23" s="63"/>
      <c r="J23" s="66"/>
      <c r="K23" s="59"/>
      <c r="L23" s="30"/>
    </row>
    <row r="24" spans="1:13" x14ac:dyDescent="0.3">
      <c r="B24" t="s">
        <v>208</v>
      </c>
      <c r="D24" s="63"/>
      <c r="E24" s="59"/>
      <c r="F24" s="63"/>
      <c r="G24" s="59"/>
      <c r="H24" s="59"/>
      <c r="I24" s="63"/>
      <c r="J24" s="66"/>
      <c r="K24" s="59"/>
      <c r="L24" s="30"/>
    </row>
    <row r="25" spans="1:13" x14ac:dyDescent="0.3">
      <c r="B25" t="s">
        <v>80</v>
      </c>
      <c r="D25" s="63"/>
      <c r="E25" s="59"/>
      <c r="F25" s="63"/>
      <c r="G25" s="59"/>
      <c r="H25" s="59"/>
      <c r="I25" s="63"/>
      <c r="J25" s="59"/>
      <c r="K25" s="59"/>
      <c r="L25" s="30"/>
    </row>
    <row r="26" spans="1:13" s="2" customFormat="1" x14ac:dyDescent="0.3">
      <c r="B26" s="2" t="s">
        <v>7</v>
      </c>
      <c r="D26" s="70"/>
      <c r="E26" s="71"/>
      <c r="F26" s="70"/>
      <c r="G26" s="71"/>
      <c r="H26" s="71"/>
      <c r="I26" s="70"/>
      <c r="J26" s="71"/>
      <c r="K26" s="71"/>
      <c r="L26" s="30"/>
    </row>
    <row r="27" spans="1:13" x14ac:dyDescent="0.3">
      <c r="A27" t="s">
        <v>50</v>
      </c>
      <c r="B27" t="s">
        <v>207</v>
      </c>
      <c r="D27" s="63"/>
      <c r="E27" s="59"/>
      <c r="F27" s="63"/>
      <c r="G27" s="59"/>
      <c r="H27" s="59"/>
      <c r="I27" s="63"/>
      <c r="J27" s="66"/>
      <c r="K27" s="59"/>
      <c r="L27" s="30"/>
    </row>
    <row r="28" spans="1:13" x14ac:dyDescent="0.3">
      <c r="B28" t="s">
        <v>208</v>
      </c>
      <c r="D28" s="63"/>
      <c r="E28" s="59"/>
      <c r="F28" s="63"/>
      <c r="G28" s="59"/>
      <c r="H28" s="59"/>
      <c r="I28" s="63"/>
      <c r="J28" s="66"/>
      <c r="K28" s="59"/>
      <c r="L28" s="30"/>
    </row>
    <row r="29" spans="1:13" x14ac:dyDescent="0.3">
      <c r="B29" t="s">
        <v>80</v>
      </c>
      <c r="D29" s="63"/>
      <c r="E29" s="59"/>
      <c r="F29" s="63"/>
      <c r="G29" s="59"/>
      <c r="H29" s="59"/>
      <c r="I29" s="63"/>
      <c r="J29" s="59"/>
      <c r="K29" s="59"/>
      <c r="L29" s="30"/>
    </row>
    <row r="30" spans="1:13" s="2" customFormat="1" x14ac:dyDescent="0.3">
      <c r="B30" s="2" t="s">
        <v>7</v>
      </c>
      <c r="D30" s="70"/>
      <c r="E30" s="71"/>
      <c r="F30" s="70"/>
      <c r="G30" s="71"/>
      <c r="H30" s="71"/>
      <c r="I30" s="70"/>
      <c r="J30" s="71"/>
      <c r="K30" s="71"/>
      <c r="L30" s="30"/>
    </row>
    <row r="31" spans="1:13" x14ac:dyDescent="0.3">
      <c r="A31" t="s">
        <v>51</v>
      </c>
      <c r="B31" t="s">
        <v>207</v>
      </c>
      <c r="D31" s="63"/>
      <c r="E31" s="59"/>
      <c r="F31" s="63"/>
      <c r="G31" s="59"/>
      <c r="H31" s="59"/>
      <c r="I31" s="63"/>
      <c r="J31" s="66"/>
      <c r="K31" s="59"/>
      <c r="L31" s="30"/>
    </row>
    <row r="32" spans="1:13" x14ac:dyDescent="0.3">
      <c r="B32" t="s">
        <v>208</v>
      </c>
      <c r="D32" s="63"/>
      <c r="E32" s="59"/>
      <c r="F32" s="63"/>
      <c r="G32" s="59"/>
      <c r="H32" s="59"/>
      <c r="I32" s="63"/>
      <c r="J32" s="66"/>
      <c r="K32" s="59"/>
      <c r="L32" s="30"/>
    </row>
    <row r="33" spans="1:12" x14ac:dyDescent="0.3">
      <c r="B33" t="s">
        <v>80</v>
      </c>
      <c r="D33" s="63"/>
      <c r="E33" s="59"/>
      <c r="F33" s="63"/>
      <c r="G33" s="59"/>
      <c r="H33" s="59"/>
      <c r="I33" s="63"/>
      <c r="J33" s="59"/>
      <c r="K33" s="59"/>
      <c r="L33" s="30"/>
    </row>
    <row r="34" spans="1:12" s="2" customFormat="1" x14ac:dyDescent="0.3">
      <c r="B34" s="2" t="s">
        <v>7</v>
      </c>
      <c r="D34" s="70"/>
      <c r="E34" s="71"/>
      <c r="F34" s="70"/>
      <c r="G34" s="71"/>
      <c r="H34" s="71"/>
      <c r="I34" s="70"/>
      <c r="J34" s="71"/>
      <c r="K34" s="71"/>
      <c r="L34" s="30"/>
    </row>
    <row r="35" spans="1:12" x14ac:dyDescent="0.3">
      <c r="A35" t="s">
        <v>52</v>
      </c>
      <c r="B35" t="s">
        <v>207</v>
      </c>
      <c r="D35" s="29"/>
      <c r="E35" s="30"/>
      <c r="F35" s="29"/>
      <c r="G35" s="30"/>
      <c r="H35" s="30"/>
      <c r="I35" s="29"/>
      <c r="J35" s="67"/>
      <c r="K35" s="30"/>
      <c r="L35" s="30"/>
    </row>
    <row r="36" spans="1:12" x14ac:dyDescent="0.3">
      <c r="B36" t="s">
        <v>208</v>
      </c>
      <c r="D36" s="29"/>
      <c r="E36" s="30"/>
      <c r="F36" s="29"/>
      <c r="G36" s="30"/>
      <c r="H36" s="30"/>
      <c r="I36" s="29"/>
      <c r="J36" s="67"/>
      <c r="K36" s="30"/>
      <c r="L36" s="30"/>
    </row>
    <row r="37" spans="1:12" x14ac:dyDescent="0.3">
      <c r="B37" t="s">
        <v>80</v>
      </c>
      <c r="D37" s="29"/>
      <c r="E37" s="30"/>
      <c r="F37" s="29"/>
      <c r="G37" s="30"/>
      <c r="H37" s="30"/>
      <c r="I37" s="29"/>
      <c r="J37" s="30"/>
      <c r="K37" s="30"/>
      <c r="L37" s="30"/>
    </row>
    <row r="38" spans="1:12" s="2" customFormat="1" x14ac:dyDescent="0.3">
      <c r="B38" s="2" t="s">
        <v>7</v>
      </c>
      <c r="D38" s="28"/>
      <c r="E38" s="72"/>
      <c r="F38" s="28"/>
      <c r="G38" s="72"/>
      <c r="H38" s="72"/>
      <c r="I38" s="28"/>
      <c r="J38" s="72"/>
      <c r="K38" s="72"/>
    </row>
    <row r="39" spans="1:12" x14ac:dyDescent="0.3">
      <c r="A39" t="s">
        <v>53</v>
      </c>
      <c r="B39" t="s">
        <v>210</v>
      </c>
      <c r="D39" s="29"/>
      <c r="E39" s="30"/>
      <c r="F39" s="29"/>
      <c r="G39" s="30"/>
      <c r="H39" s="30"/>
      <c r="I39" s="29"/>
      <c r="J39" s="30"/>
      <c r="K39" s="30"/>
    </row>
    <row r="40" spans="1:12" x14ac:dyDescent="0.3">
      <c r="B40" t="s">
        <v>211</v>
      </c>
      <c r="D40" s="29"/>
      <c r="E40" s="30"/>
      <c r="F40" s="29"/>
      <c r="G40" s="30"/>
      <c r="H40" s="30"/>
      <c r="I40" s="29"/>
      <c r="J40" s="30"/>
      <c r="K40" s="30"/>
    </row>
    <row r="41" spans="1:12" x14ac:dyDescent="0.3">
      <c r="D41" s="29"/>
      <c r="E41" s="30"/>
      <c r="F41" s="29"/>
      <c r="G41" s="30"/>
      <c r="H41" s="30"/>
      <c r="I41" s="29"/>
      <c r="J41" s="30"/>
      <c r="K41" s="30"/>
    </row>
    <row r="42" spans="1:12" x14ac:dyDescent="0.3">
      <c r="A42" t="s">
        <v>212</v>
      </c>
      <c r="D42" s="415"/>
      <c r="E42" s="415"/>
      <c r="F42" s="415"/>
      <c r="G42" s="415"/>
      <c r="H42" s="415"/>
      <c r="I42" s="415"/>
      <c r="J42" s="415"/>
      <c r="K42" s="415"/>
    </row>
    <row r="43" spans="1:12" x14ac:dyDescent="0.3">
      <c r="A43" t="s">
        <v>64</v>
      </c>
      <c r="B43" t="s">
        <v>22</v>
      </c>
      <c r="C43" t="s">
        <v>206</v>
      </c>
      <c r="D43" s="58"/>
      <c r="E43" s="31"/>
      <c r="F43" s="58"/>
      <c r="G43" s="31"/>
      <c r="H43" s="54"/>
      <c r="I43" s="58"/>
      <c r="J43" s="31"/>
      <c r="K43" s="54"/>
    </row>
    <row r="44" spans="1:12" x14ac:dyDescent="0.3">
      <c r="A44" t="s">
        <v>5</v>
      </c>
      <c r="B44" s="2" t="s">
        <v>213</v>
      </c>
      <c r="C44" s="96" t="s">
        <v>207</v>
      </c>
      <c r="D44" s="28"/>
      <c r="E44" s="97"/>
      <c r="F44" s="28"/>
      <c r="G44" s="97"/>
      <c r="H44" s="97"/>
      <c r="I44" s="28"/>
      <c r="J44" s="97"/>
      <c r="K44" s="97"/>
    </row>
    <row r="45" spans="1:12" x14ac:dyDescent="0.3">
      <c r="B45" s="2" t="s">
        <v>213</v>
      </c>
      <c r="C45" s="96" t="s">
        <v>208</v>
      </c>
      <c r="D45" s="28"/>
      <c r="E45" s="97"/>
      <c r="F45" s="28"/>
      <c r="G45" s="97"/>
      <c r="H45" s="97"/>
      <c r="I45" s="28"/>
      <c r="J45" s="97"/>
      <c r="K45" s="97"/>
    </row>
    <row r="46" spans="1:12" hidden="1" x14ac:dyDescent="0.3">
      <c r="B46" t="s">
        <v>213</v>
      </c>
      <c r="C46" t="s">
        <v>80</v>
      </c>
      <c r="D46" s="29"/>
      <c r="E46" s="86"/>
      <c r="F46" s="29"/>
      <c r="G46" s="86"/>
      <c r="H46" s="86"/>
      <c r="I46" s="29"/>
      <c r="J46" s="86"/>
      <c r="K46" s="86"/>
    </row>
    <row r="47" spans="1:12" hidden="1" x14ac:dyDescent="0.3">
      <c r="B47" t="s">
        <v>214</v>
      </c>
      <c r="C47" t="s">
        <v>215</v>
      </c>
      <c r="E47" s="86"/>
      <c r="G47" s="86"/>
      <c r="H47" s="86"/>
      <c r="J47" s="86"/>
      <c r="K47" s="86"/>
    </row>
    <row r="48" spans="1:12" hidden="1" x14ac:dyDescent="0.3">
      <c r="B48" t="s">
        <v>214</v>
      </c>
      <c r="C48" t="s">
        <v>216</v>
      </c>
      <c r="E48" s="86"/>
      <c r="G48" s="86"/>
      <c r="H48" s="86"/>
      <c r="J48" s="86"/>
      <c r="K48" s="86"/>
    </row>
    <row r="49" spans="1:11" hidden="1" x14ac:dyDescent="0.3">
      <c r="B49" t="s">
        <v>214</v>
      </c>
      <c r="C49" t="s">
        <v>80</v>
      </c>
      <c r="E49" s="86"/>
      <c r="G49" s="86"/>
      <c r="H49" s="86"/>
      <c r="J49" s="86"/>
      <c r="K49" s="86"/>
    </row>
    <row r="50" spans="1:11" hidden="1" x14ac:dyDescent="0.3">
      <c r="B50" t="s">
        <v>217</v>
      </c>
      <c r="C50" t="s">
        <v>215</v>
      </c>
      <c r="E50" s="86"/>
      <c r="G50" s="86"/>
      <c r="H50" s="86"/>
      <c r="J50" s="86"/>
      <c r="K50" s="86"/>
    </row>
    <row r="51" spans="1:11" hidden="1" x14ac:dyDescent="0.3">
      <c r="B51" t="s">
        <v>217</v>
      </c>
      <c r="C51" t="s">
        <v>216</v>
      </c>
      <c r="E51" s="86"/>
      <c r="G51" s="86"/>
      <c r="H51" s="86"/>
      <c r="J51" s="86"/>
      <c r="K51" s="86"/>
    </row>
    <row r="52" spans="1:11" hidden="1" x14ac:dyDescent="0.3">
      <c r="B52" t="s">
        <v>217</v>
      </c>
      <c r="C52" t="s">
        <v>80</v>
      </c>
      <c r="E52" s="86"/>
      <c r="G52" s="86"/>
      <c r="H52" s="86"/>
      <c r="J52" s="86"/>
      <c r="K52" s="86"/>
    </row>
    <row r="53" spans="1:11" x14ac:dyDescent="0.3">
      <c r="B53" t="s">
        <v>218</v>
      </c>
      <c r="C53" s="1" t="s">
        <v>207</v>
      </c>
      <c r="D53" s="29"/>
      <c r="E53" s="86"/>
      <c r="F53" s="29"/>
      <c r="G53" s="86"/>
      <c r="H53" s="86"/>
      <c r="I53" s="29"/>
      <c r="J53" s="86"/>
      <c r="K53" s="86"/>
    </row>
    <row r="54" spans="1:11" x14ac:dyDescent="0.3">
      <c r="B54" t="s">
        <v>218</v>
      </c>
      <c r="C54" s="1" t="s">
        <v>208</v>
      </c>
      <c r="D54" s="29"/>
      <c r="E54" s="86"/>
      <c r="F54" s="29"/>
      <c r="G54" s="86"/>
      <c r="H54" s="86"/>
      <c r="I54" s="29"/>
      <c r="J54" s="86"/>
      <c r="K54" s="86"/>
    </row>
    <row r="55" spans="1:11" hidden="1" x14ac:dyDescent="0.3">
      <c r="B55" t="s">
        <v>218</v>
      </c>
      <c r="C55" t="s">
        <v>80</v>
      </c>
      <c r="D55" s="29"/>
      <c r="E55" s="86"/>
      <c r="F55" s="29"/>
      <c r="G55" s="86"/>
      <c r="H55" s="86"/>
      <c r="I55" s="29"/>
      <c r="J55" s="86"/>
      <c r="K55" s="86"/>
    </row>
    <row r="56" spans="1:11" hidden="1" x14ac:dyDescent="0.3">
      <c r="B56" t="s">
        <v>219</v>
      </c>
      <c r="C56" t="s">
        <v>215</v>
      </c>
      <c r="E56" s="86"/>
      <c r="G56" s="86"/>
      <c r="H56" s="86"/>
      <c r="K56" s="86"/>
    </row>
    <row r="57" spans="1:11" hidden="1" x14ac:dyDescent="0.3">
      <c r="B57" t="s">
        <v>219</v>
      </c>
      <c r="C57" t="s">
        <v>216</v>
      </c>
      <c r="G57" s="86"/>
      <c r="K57" s="86"/>
    </row>
    <row r="58" spans="1:11" x14ac:dyDescent="0.3">
      <c r="B58" s="2" t="s">
        <v>220</v>
      </c>
      <c r="C58" s="96" t="s">
        <v>207</v>
      </c>
      <c r="D58" s="28"/>
      <c r="E58" s="97"/>
      <c r="F58" s="28"/>
      <c r="G58" s="97"/>
      <c r="H58" s="97"/>
      <c r="I58" s="28"/>
      <c r="J58" s="97"/>
      <c r="K58" s="97"/>
    </row>
    <row r="59" spans="1:11" x14ac:dyDescent="0.3">
      <c r="B59" s="2" t="s">
        <v>220</v>
      </c>
      <c r="C59" s="96" t="s">
        <v>208</v>
      </c>
      <c r="D59" s="28"/>
      <c r="E59" s="97"/>
      <c r="F59" s="28"/>
      <c r="G59" s="97"/>
      <c r="H59" s="97"/>
      <c r="I59" s="28"/>
      <c r="J59" s="97"/>
      <c r="K59" s="97"/>
    </row>
    <row r="60" spans="1:11" hidden="1" x14ac:dyDescent="0.3">
      <c r="B60" t="s">
        <v>220</v>
      </c>
      <c r="C60" t="s">
        <v>80</v>
      </c>
      <c r="E60" s="86"/>
      <c r="G60" s="86"/>
      <c r="H60" s="86"/>
      <c r="J60" s="86"/>
      <c r="K60" s="86"/>
    </row>
    <row r="61" spans="1:11" x14ac:dyDescent="0.3">
      <c r="B61" t="s">
        <v>221</v>
      </c>
      <c r="C61" s="1" t="s">
        <v>207</v>
      </c>
      <c r="D61" s="29"/>
      <c r="E61" s="86"/>
      <c r="F61" s="29"/>
      <c r="G61" s="86"/>
      <c r="H61" s="86"/>
      <c r="I61" s="29"/>
      <c r="J61" s="86"/>
      <c r="K61" s="86"/>
    </row>
    <row r="62" spans="1:11" x14ac:dyDescent="0.3">
      <c r="B62" t="s">
        <v>221</v>
      </c>
      <c r="C62" s="1" t="s">
        <v>208</v>
      </c>
      <c r="D62" s="29"/>
      <c r="E62" s="86"/>
      <c r="F62" s="29"/>
      <c r="G62" s="86"/>
      <c r="H62" s="86"/>
      <c r="I62" s="29"/>
      <c r="J62" s="86"/>
      <c r="K62" s="86"/>
    </row>
    <row r="63" spans="1:11" hidden="1" x14ac:dyDescent="0.3">
      <c r="B63" t="s">
        <v>221</v>
      </c>
      <c r="C63" t="s">
        <v>80</v>
      </c>
      <c r="D63" s="29"/>
      <c r="E63" s="86"/>
      <c r="F63" s="29"/>
      <c r="G63" s="86"/>
      <c r="H63" s="86"/>
      <c r="I63" s="29"/>
      <c r="J63" s="86"/>
      <c r="K63" s="86"/>
    </row>
    <row r="64" spans="1:11" x14ac:dyDescent="0.3">
      <c r="A64" s="2"/>
      <c r="B64" s="2" t="s">
        <v>7</v>
      </c>
      <c r="C64" s="2" t="s">
        <v>7</v>
      </c>
      <c r="D64" s="28"/>
      <c r="E64" s="97"/>
      <c r="F64" s="28"/>
      <c r="G64" s="97"/>
      <c r="H64" s="97"/>
      <c r="I64" s="28"/>
      <c r="J64" s="97"/>
      <c r="K64" s="97"/>
    </row>
    <row r="65" spans="1:11" x14ac:dyDescent="0.3">
      <c r="A65" t="s">
        <v>6</v>
      </c>
      <c r="B65" t="s">
        <v>213</v>
      </c>
      <c r="C65" s="1" t="s">
        <v>207</v>
      </c>
      <c r="D65" s="29"/>
      <c r="E65" s="86"/>
      <c r="F65" s="29"/>
      <c r="G65" s="86"/>
      <c r="H65" s="86"/>
      <c r="I65" s="29"/>
      <c r="J65" s="86"/>
      <c r="K65" s="86"/>
    </row>
    <row r="66" spans="1:11" x14ac:dyDescent="0.3">
      <c r="B66" t="s">
        <v>213</v>
      </c>
      <c r="C66" s="1" t="s">
        <v>208</v>
      </c>
      <c r="D66" s="29"/>
      <c r="E66" s="86"/>
      <c r="F66" s="29"/>
      <c r="G66" s="86"/>
      <c r="H66" s="86"/>
      <c r="I66" s="29"/>
      <c r="J66" s="86"/>
      <c r="K66" s="86"/>
    </row>
    <row r="67" spans="1:11" hidden="1" x14ac:dyDescent="0.3">
      <c r="B67" t="s">
        <v>213</v>
      </c>
      <c r="C67" t="s">
        <v>80</v>
      </c>
      <c r="D67" s="29"/>
      <c r="E67" s="86"/>
      <c r="F67" s="29"/>
      <c r="G67" s="86"/>
      <c r="H67" s="86"/>
      <c r="I67" s="29"/>
      <c r="J67" s="86"/>
      <c r="K67" s="86"/>
    </row>
    <row r="68" spans="1:11" hidden="1" x14ac:dyDescent="0.3">
      <c r="B68" t="s">
        <v>214</v>
      </c>
      <c r="C68" t="s">
        <v>215</v>
      </c>
      <c r="E68" s="86"/>
      <c r="G68" s="86"/>
      <c r="H68" s="86"/>
      <c r="I68" s="29"/>
      <c r="J68" s="86"/>
      <c r="K68" s="86"/>
    </row>
    <row r="69" spans="1:11" hidden="1" x14ac:dyDescent="0.3">
      <c r="B69" t="s">
        <v>214</v>
      </c>
      <c r="C69" t="s">
        <v>216</v>
      </c>
      <c r="E69" s="86"/>
      <c r="G69" s="86"/>
      <c r="H69" s="86"/>
      <c r="J69" s="86"/>
      <c r="K69" s="86"/>
    </row>
    <row r="70" spans="1:11" hidden="1" x14ac:dyDescent="0.3">
      <c r="B70" t="s">
        <v>214</v>
      </c>
      <c r="C70" t="s">
        <v>80</v>
      </c>
      <c r="E70" s="86"/>
      <c r="G70" s="86"/>
      <c r="H70" s="86"/>
      <c r="J70" s="86"/>
      <c r="K70" s="86"/>
    </row>
    <row r="71" spans="1:11" hidden="1" x14ac:dyDescent="0.3">
      <c r="B71" t="s">
        <v>217</v>
      </c>
      <c r="C71" t="s">
        <v>215</v>
      </c>
      <c r="E71" s="86"/>
      <c r="G71" s="86"/>
      <c r="H71" s="86"/>
      <c r="J71" s="86"/>
      <c r="K71" s="86"/>
    </row>
    <row r="72" spans="1:11" hidden="1" x14ac:dyDescent="0.3">
      <c r="B72" t="s">
        <v>217</v>
      </c>
      <c r="C72" t="s">
        <v>216</v>
      </c>
      <c r="E72" s="86"/>
      <c r="G72" s="86"/>
      <c r="H72" s="86"/>
      <c r="J72" s="86"/>
      <c r="K72" s="86"/>
    </row>
    <row r="73" spans="1:11" hidden="1" x14ac:dyDescent="0.3">
      <c r="B73" t="s">
        <v>217</v>
      </c>
      <c r="C73" t="s">
        <v>80</v>
      </c>
      <c r="E73" s="86"/>
      <c r="G73" s="86"/>
      <c r="H73" s="86"/>
      <c r="J73" s="86"/>
      <c r="K73" s="86"/>
    </row>
    <row r="74" spans="1:11" x14ac:dyDescent="0.3">
      <c r="B74" s="2" t="s">
        <v>218</v>
      </c>
      <c r="C74" s="96" t="s">
        <v>207</v>
      </c>
      <c r="D74" s="28"/>
      <c r="E74" s="97"/>
      <c r="F74" s="28"/>
      <c r="G74" s="97"/>
      <c r="H74" s="97"/>
      <c r="I74" s="28"/>
      <c r="J74" s="97"/>
      <c r="K74" s="97"/>
    </row>
    <row r="75" spans="1:11" x14ac:dyDescent="0.3">
      <c r="B75" s="2" t="s">
        <v>218</v>
      </c>
      <c r="C75" s="96" t="s">
        <v>208</v>
      </c>
      <c r="D75" s="28"/>
      <c r="E75" s="97"/>
      <c r="F75" s="28"/>
      <c r="G75" s="97"/>
      <c r="H75" s="97"/>
      <c r="I75" s="28"/>
      <c r="J75" s="97"/>
      <c r="K75" s="97"/>
    </row>
    <row r="76" spans="1:11" hidden="1" x14ac:dyDescent="0.3">
      <c r="B76" t="s">
        <v>218</v>
      </c>
      <c r="C76" t="s">
        <v>80</v>
      </c>
      <c r="D76" s="29"/>
      <c r="E76" s="86"/>
      <c r="F76" s="29"/>
      <c r="G76" s="86"/>
      <c r="H76" s="86"/>
      <c r="I76" s="29"/>
      <c r="J76" s="86"/>
      <c r="K76" s="86"/>
    </row>
    <row r="77" spans="1:11" hidden="1" x14ac:dyDescent="0.3">
      <c r="B77" t="s">
        <v>219</v>
      </c>
      <c r="C77" t="s">
        <v>215</v>
      </c>
      <c r="G77" s="86"/>
      <c r="K77" s="86"/>
    </row>
    <row r="78" spans="1:11" hidden="1" x14ac:dyDescent="0.3">
      <c r="B78" t="s">
        <v>219</v>
      </c>
      <c r="C78" t="s">
        <v>80</v>
      </c>
      <c r="E78" s="86"/>
      <c r="H78" s="86"/>
    </row>
    <row r="79" spans="1:11" x14ac:dyDescent="0.3">
      <c r="B79" t="s">
        <v>220</v>
      </c>
      <c r="C79" s="1" t="s">
        <v>207</v>
      </c>
      <c r="D79" s="29"/>
      <c r="E79" s="86"/>
      <c r="F79" s="29"/>
      <c r="G79" s="86"/>
      <c r="H79" s="86"/>
      <c r="I79" s="29"/>
      <c r="J79" s="86"/>
      <c r="K79" s="86"/>
    </row>
    <row r="80" spans="1:11" x14ac:dyDescent="0.3">
      <c r="B80" t="s">
        <v>220</v>
      </c>
      <c r="C80" s="1" t="s">
        <v>208</v>
      </c>
      <c r="D80" s="29"/>
      <c r="E80" s="86"/>
      <c r="F80" s="29"/>
      <c r="G80" s="86"/>
      <c r="H80" s="86"/>
      <c r="I80" s="29"/>
      <c r="J80" s="86"/>
      <c r="K80" s="86"/>
    </row>
    <row r="81" spans="1:11" hidden="1" x14ac:dyDescent="0.3">
      <c r="B81" t="s">
        <v>220</v>
      </c>
      <c r="C81" t="s">
        <v>80</v>
      </c>
      <c r="D81" s="29"/>
      <c r="E81" s="86"/>
      <c r="F81" s="29"/>
      <c r="G81" s="86"/>
      <c r="H81" s="86"/>
      <c r="I81" s="29"/>
      <c r="J81" s="86"/>
      <c r="K81" s="86"/>
    </row>
    <row r="82" spans="1:11" x14ac:dyDescent="0.3">
      <c r="B82" s="2" t="s">
        <v>221</v>
      </c>
      <c r="C82" s="96" t="s">
        <v>207</v>
      </c>
      <c r="D82" s="28"/>
      <c r="E82" s="97"/>
      <c r="F82" s="28"/>
      <c r="G82" s="97"/>
      <c r="H82" s="97"/>
      <c r="I82" s="28"/>
      <c r="J82" s="97"/>
      <c r="K82" s="97"/>
    </row>
    <row r="83" spans="1:11" x14ac:dyDescent="0.3">
      <c r="B83" s="2" t="s">
        <v>221</v>
      </c>
      <c r="C83" s="96" t="s">
        <v>208</v>
      </c>
      <c r="D83" s="28"/>
      <c r="E83" s="97"/>
      <c r="F83" s="28"/>
      <c r="G83" s="97"/>
      <c r="H83" s="97"/>
      <c r="I83" s="28"/>
      <c r="J83" s="97"/>
      <c r="K83" s="97"/>
    </row>
    <row r="84" spans="1:11" hidden="1" x14ac:dyDescent="0.3">
      <c r="B84" t="s">
        <v>221</v>
      </c>
      <c r="C84" t="s">
        <v>80</v>
      </c>
      <c r="D84" s="29"/>
      <c r="E84" s="86"/>
      <c r="F84" s="29"/>
      <c r="G84" s="86"/>
      <c r="H84" s="86"/>
      <c r="I84" s="29"/>
      <c r="J84" s="86"/>
      <c r="K84" s="86"/>
    </row>
    <row r="85" spans="1:11" x14ac:dyDescent="0.3">
      <c r="A85" s="2"/>
      <c r="B85" s="2" t="s">
        <v>7</v>
      </c>
      <c r="C85" s="2" t="s">
        <v>7</v>
      </c>
      <c r="D85" s="28"/>
      <c r="E85" s="97"/>
      <c r="F85" s="28"/>
      <c r="G85" s="97"/>
      <c r="H85" s="97"/>
      <c r="I85" s="28"/>
      <c r="J85" s="97"/>
      <c r="K85" s="97"/>
    </row>
    <row r="86" spans="1:11" x14ac:dyDescent="0.3">
      <c r="A86" s="2" t="s">
        <v>19</v>
      </c>
      <c r="B86" s="2" t="s">
        <v>7</v>
      </c>
      <c r="C86" s="2" t="s">
        <v>7</v>
      </c>
      <c r="D86" s="28"/>
      <c r="E86" s="97"/>
      <c r="F86" s="28"/>
      <c r="G86" s="97"/>
      <c r="H86" s="97"/>
      <c r="I86" s="28"/>
      <c r="J86" s="97"/>
      <c r="K86" s="97"/>
    </row>
    <row r="90" spans="1:11" x14ac:dyDescent="0.3">
      <c r="A90" s="1" t="s">
        <v>222</v>
      </c>
      <c r="D90" s="415"/>
      <c r="E90" s="415"/>
      <c r="F90" s="415"/>
      <c r="G90" s="415"/>
      <c r="H90" s="415"/>
      <c r="I90" s="415"/>
      <c r="J90" s="415"/>
      <c r="K90" s="415"/>
    </row>
    <row r="91" spans="1:11" x14ac:dyDescent="0.3">
      <c r="A91" t="s">
        <v>64</v>
      </c>
      <c r="B91" t="s">
        <v>223</v>
      </c>
      <c r="D91" s="58"/>
      <c r="E91" s="31"/>
      <c r="F91" s="58"/>
      <c r="G91" s="31"/>
      <c r="H91" s="54"/>
      <c r="I91" s="58"/>
      <c r="J91" s="31"/>
      <c r="K91" s="54"/>
    </row>
    <row r="92" spans="1:11" x14ac:dyDescent="0.3">
      <c r="A92" s="448" t="s">
        <v>5</v>
      </c>
      <c r="B92" t="s">
        <v>224</v>
      </c>
      <c r="D92" s="92"/>
      <c r="E92" s="86"/>
      <c r="F92" s="92"/>
      <c r="G92" s="86"/>
      <c r="H92" s="86"/>
      <c r="I92" s="92"/>
      <c r="J92" s="86"/>
      <c r="K92" s="86"/>
    </row>
    <row r="93" spans="1:11" x14ac:dyDescent="0.3">
      <c r="A93" s="448"/>
      <c r="B93" t="s">
        <v>225</v>
      </c>
      <c r="D93" s="29"/>
      <c r="E93" s="86"/>
      <c r="F93" s="29"/>
      <c r="G93" s="86"/>
      <c r="H93" s="86"/>
      <c r="I93" s="29"/>
      <c r="J93" s="86"/>
      <c r="K93" s="86"/>
    </row>
    <row r="94" spans="1:11" x14ac:dyDescent="0.3">
      <c r="A94" s="448"/>
      <c r="B94" t="s">
        <v>7</v>
      </c>
      <c r="D94" s="29"/>
      <c r="E94" s="86"/>
      <c r="F94" s="29"/>
      <c r="G94" s="86"/>
      <c r="H94" s="86"/>
      <c r="I94" s="29"/>
      <c r="J94" s="86"/>
      <c r="K94" s="86"/>
    </row>
    <row r="95" spans="1:11" x14ac:dyDescent="0.3">
      <c r="A95" s="448" t="s">
        <v>6</v>
      </c>
      <c r="B95" t="s">
        <v>224</v>
      </c>
      <c r="D95" s="92"/>
      <c r="E95" s="86"/>
      <c r="F95" s="92"/>
      <c r="G95" s="86"/>
      <c r="H95" s="86"/>
      <c r="I95" s="92"/>
      <c r="J95" s="86"/>
      <c r="K95" s="86"/>
    </row>
    <row r="96" spans="1:11" x14ac:dyDescent="0.3">
      <c r="A96" s="448"/>
      <c r="B96" t="s">
        <v>225</v>
      </c>
      <c r="D96" s="29"/>
      <c r="E96" s="86"/>
      <c r="F96" s="29"/>
      <c r="G96" s="86"/>
      <c r="H96" s="86"/>
      <c r="I96" s="29"/>
      <c r="J96" s="86"/>
      <c r="K96" s="86"/>
    </row>
    <row r="97" spans="1:11" x14ac:dyDescent="0.3">
      <c r="A97" s="448"/>
      <c r="B97" t="s">
        <v>7</v>
      </c>
      <c r="D97" s="29"/>
      <c r="E97" s="86"/>
      <c r="F97" s="29"/>
      <c r="G97" s="86"/>
      <c r="H97" s="86"/>
      <c r="I97" s="29"/>
      <c r="J97" s="86"/>
      <c r="K97" s="86"/>
    </row>
    <row r="98" spans="1:11" x14ac:dyDescent="0.3">
      <c r="A98" t="s">
        <v>19</v>
      </c>
      <c r="B98" t="s">
        <v>7</v>
      </c>
      <c r="D98" s="29"/>
      <c r="E98" s="86"/>
      <c r="F98" s="29"/>
      <c r="G98" s="86"/>
      <c r="H98" s="86"/>
      <c r="I98" s="29"/>
      <c r="J98" s="86"/>
      <c r="K98" s="86"/>
    </row>
    <row r="101" spans="1:11" x14ac:dyDescent="0.3">
      <c r="A101" s="1" t="s">
        <v>226</v>
      </c>
      <c r="D101" s="415"/>
      <c r="E101" s="415"/>
      <c r="F101" s="415"/>
      <c r="G101" s="415"/>
      <c r="H101" s="415"/>
      <c r="I101" s="415"/>
      <c r="J101" s="415"/>
      <c r="K101" s="415"/>
    </row>
    <row r="102" spans="1:11" x14ac:dyDescent="0.3">
      <c r="A102" t="s">
        <v>64</v>
      </c>
      <c r="B102" t="s">
        <v>227</v>
      </c>
      <c r="D102" s="58"/>
      <c r="E102" s="31"/>
      <c r="F102" s="58"/>
      <c r="G102" s="31"/>
      <c r="H102" s="54"/>
      <c r="I102" s="58"/>
      <c r="J102" s="31"/>
      <c r="K102" s="54"/>
    </row>
    <row r="103" spans="1:11" x14ac:dyDescent="0.3">
      <c r="A103" s="448" t="s">
        <v>5</v>
      </c>
      <c r="B103" t="s">
        <v>224</v>
      </c>
      <c r="D103" s="92"/>
      <c r="E103" s="86"/>
      <c r="F103" s="92"/>
      <c r="G103" s="86"/>
      <c r="H103" s="86"/>
      <c r="I103" s="92"/>
      <c r="J103" s="86"/>
      <c r="K103" s="86"/>
    </row>
    <row r="104" spans="1:11" x14ac:dyDescent="0.3">
      <c r="A104" s="448"/>
      <c r="B104" t="s">
        <v>225</v>
      </c>
      <c r="D104" s="29"/>
      <c r="E104" s="86"/>
      <c r="F104" s="29"/>
      <c r="G104" s="86"/>
      <c r="H104" s="86"/>
      <c r="I104" s="29"/>
      <c r="J104" s="86"/>
      <c r="K104" s="86"/>
    </row>
    <row r="105" spans="1:11" x14ac:dyDescent="0.3">
      <c r="A105" s="448"/>
      <c r="B105" t="s">
        <v>7</v>
      </c>
      <c r="D105" s="29"/>
      <c r="E105" s="86"/>
      <c r="F105" s="29"/>
      <c r="G105" s="86"/>
      <c r="H105" s="86"/>
      <c r="I105" s="29"/>
      <c r="J105" s="86"/>
      <c r="K105" s="86"/>
    </row>
    <row r="106" spans="1:11" x14ac:dyDescent="0.3">
      <c r="A106" s="448" t="s">
        <v>6</v>
      </c>
      <c r="B106" t="s">
        <v>224</v>
      </c>
      <c r="D106" s="92"/>
      <c r="E106" s="86"/>
      <c r="F106" s="92"/>
      <c r="G106" s="86"/>
      <c r="H106" s="86"/>
      <c r="I106" s="92"/>
      <c r="J106" s="86"/>
      <c r="K106" s="86"/>
    </row>
    <row r="107" spans="1:11" x14ac:dyDescent="0.3">
      <c r="A107" s="448"/>
      <c r="B107" t="s">
        <v>225</v>
      </c>
      <c r="D107" s="29"/>
      <c r="E107" s="86"/>
      <c r="F107" s="29"/>
      <c r="G107" s="86"/>
      <c r="H107" s="86"/>
      <c r="I107" s="29"/>
      <c r="J107" s="86"/>
      <c r="K107" s="86"/>
    </row>
    <row r="108" spans="1:11" x14ac:dyDescent="0.3">
      <c r="A108" s="448"/>
      <c r="B108" t="s">
        <v>7</v>
      </c>
      <c r="D108" s="29"/>
      <c r="E108" s="86"/>
      <c r="F108" s="29"/>
      <c r="G108" s="86"/>
      <c r="H108" s="86"/>
      <c r="I108" s="29"/>
      <c r="J108" s="86"/>
      <c r="K108" s="86"/>
    </row>
    <row r="109" spans="1:11" x14ac:dyDescent="0.3">
      <c r="A109" t="s">
        <v>19</v>
      </c>
      <c r="B109" t="s">
        <v>7</v>
      </c>
      <c r="D109" s="29"/>
      <c r="E109" s="86"/>
      <c r="F109" s="29"/>
      <c r="G109" s="86"/>
      <c r="H109" s="86"/>
      <c r="I109" s="29"/>
      <c r="J109" s="86"/>
      <c r="K109" s="86"/>
    </row>
    <row r="112" spans="1:11" x14ac:dyDescent="0.3">
      <c r="A112" t="s">
        <v>228</v>
      </c>
    </row>
    <row r="113" spans="1:13" x14ac:dyDescent="0.3">
      <c r="D113" s="415"/>
      <c r="E113" s="415"/>
      <c r="F113" s="415"/>
      <c r="G113" s="415"/>
      <c r="H113" s="415"/>
      <c r="I113" s="415"/>
      <c r="J113" s="415"/>
      <c r="K113" s="415"/>
    </row>
    <row r="114" spans="1:13" x14ac:dyDescent="0.3">
      <c r="A114" t="s">
        <v>64</v>
      </c>
      <c r="B114" t="s">
        <v>28</v>
      </c>
      <c r="C114" t="s">
        <v>206</v>
      </c>
      <c r="D114" s="58"/>
      <c r="E114" s="31"/>
      <c r="F114" s="58"/>
      <c r="G114" s="31"/>
      <c r="H114" s="54"/>
      <c r="I114" s="58"/>
      <c r="J114" s="31"/>
      <c r="K114" s="54"/>
    </row>
    <row r="115" spans="1:13" x14ac:dyDescent="0.3">
      <c r="A115" s="448" t="s">
        <v>5</v>
      </c>
      <c r="B115" s="448" t="s">
        <v>229</v>
      </c>
      <c r="C115" t="s">
        <v>207</v>
      </c>
      <c r="D115" s="28"/>
      <c r="E115" s="97"/>
      <c r="F115" s="28"/>
      <c r="G115" s="97"/>
      <c r="H115" s="97"/>
      <c r="I115" s="28"/>
      <c r="J115" s="97"/>
      <c r="K115" s="97"/>
      <c r="M115" s="29"/>
    </row>
    <row r="116" spans="1:13" x14ac:dyDescent="0.3">
      <c r="A116" s="448"/>
      <c r="B116" s="448"/>
      <c r="C116" t="s">
        <v>208</v>
      </c>
      <c r="D116" s="28"/>
      <c r="E116" s="97"/>
      <c r="F116" s="28"/>
      <c r="G116" s="97"/>
      <c r="H116" s="97"/>
      <c r="I116" s="28"/>
      <c r="J116" s="97"/>
      <c r="K116" s="97"/>
    </row>
    <row r="117" spans="1:13" x14ac:dyDescent="0.3">
      <c r="A117" s="448"/>
      <c r="B117" s="448"/>
      <c r="C117" t="s">
        <v>80</v>
      </c>
      <c r="D117" s="29"/>
      <c r="E117" s="86"/>
      <c r="F117" s="29"/>
      <c r="G117" s="86"/>
      <c r="H117" s="86"/>
      <c r="I117" s="29"/>
      <c r="J117" s="86"/>
      <c r="K117" s="86"/>
    </row>
    <row r="118" spans="1:13" x14ac:dyDescent="0.3">
      <c r="A118" s="448"/>
      <c r="B118" s="448" t="s">
        <v>230</v>
      </c>
      <c r="C118" t="s">
        <v>207</v>
      </c>
      <c r="D118" s="28"/>
      <c r="E118" s="97"/>
      <c r="F118" s="28"/>
      <c r="G118" s="97"/>
      <c r="H118" s="97"/>
      <c r="I118" s="28"/>
      <c r="J118" s="97"/>
      <c r="K118" s="97"/>
    </row>
    <row r="119" spans="1:13" x14ac:dyDescent="0.3">
      <c r="A119" s="448"/>
      <c r="B119" s="448"/>
      <c r="C119" t="s">
        <v>208</v>
      </c>
      <c r="D119" s="28"/>
      <c r="E119" s="97"/>
      <c r="F119" s="28"/>
      <c r="G119" s="97"/>
      <c r="H119" s="97"/>
      <c r="I119" s="28"/>
      <c r="J119" s="97"/>
      <c r="K119" s="97"/>
    </row>
    <row r="120" spans="1:13" x14ac:dyDescent="0.3">
      <c r="A120" s="448"/>
      <c r="B120" s="448"/>
      <c r="C120" t="s">
        <v>80</v>
      </c>
      <c r="D120" s="29"/>
      <c r="E120" s="86"/>
      <c r="F120" s="29"/>
      <c r="G120" s="86"/>
      <c r="H120" s="86"/>
      <c r="I120" s="29"/>
      <c r="J120" s="86"/>
      <c r="K120" s="86"/>
    </row>
    <row r="121" spans="1:13" x14ac:dyDescent="0.3">
      <c r="A121" s="448"/>
      <c r="B121" s="448" t="s">
        <v>37</v>
      </c>
      <c r="C121" t="s">
        <v>207</v>
      </c>
      <c r="D121" s="29"/>
      <c r="E121" s="86"/>
      <c r="F121" s="29"/>
      <c r="G121" s="86"/>
      <c r="H121" s="86"/>
      <c r="I121" s="29"/>
      <c r="J121" s="86"/>
      <c r="K121" s="86"/>
    </row>
    <row r="122" spans="1:13" x14ac:dyDescent="0.3">
      <c r="A122" s="448"/>
      <c r="B122" s="448"/>
      <c r="C122" t="s">
        <v>208</v>
      </c>
      <c r="D122" s="29"/>
      <c r="E122" s="86"/>
      <c r="F122" s="29"/>
      <c r="G122" s="86"/>
      <c r="H122" s="86"/>
      <c r="I122" s="29"/>
      <c r="J122" s="86"/>
      <c r="K122" s="86"/>
    </row>
    <row r="123" spans="1:13" x14ac:dyDescent="0.3">
      <c r="A123" s="448"/>
      <c r="B123" s="448"/>
      <c r="C123" t="s">
        <v>80</v>
      </c>
      <c r="E123" s="86"/>
      <c r="G123" s="86"/>
      <c r="H123" s="86"/>
      <c r="I123" s="29"/>
      <c r="J123" s="86"/>
      <c r="K123" s="86"/>
    </row>
    <row r="124" spans="1:13" x14ac:dyDescent="0.3">
      <c r="A124" s="448"/>
      <c r="B124" t="s">
        <v>7</v>
      </c>
      <c r="C124" t="s">
        <v>7</v>
      </c>
      <c r="D124" s="29"/>
      <c r="E124" s="86"/>
      <c r="F124" s="29"/>
      <c r="G124" s="86"/>
      <c r="H124" s="86"/>
      <c r="I124" s="29"/>
      <c r="J124" s="86"/>
      <c r="K124" s="86"/>
    </row>
    <row r="125" spans="1:13" x14ac:dyDescent="0.3">
      <c r="A125" s="448" t="s">
        <v>6</v>
      </c>
      <c r="B125" s="448" t="s">
        <v>229</v>
      </c>
      <c r="C125" t="s">
        <v>207</v>
      </c>
      <c r="D125" s="28"/>
      <c r="E125" s="97"/>
      <c r="F125" s="28"/>
      <c r="G125" s="97"/>
      <c r="H125" s="97"/>
      <c r="I125" s="28"/>
      <c r="J125" s="99"/>
      <c r="K125" s="97"/>
    </row>
    <row r="126" spans="1:13" x14ac:dyDescent="0.3">
      <c r="A126" s="448"/>
      <c r="B126" s="448"/>
      <c r="C126" t="s">
        <v>208</v>
      </c>
      <c r="D126" s="28"/>
      <c r="E126" s="97"/>
      <c r="F126" s="28"/>
      <c r="G126" s="97"/>
      <c r="H126" s="97"/>
      <c r="I126" s="28"/>
      <c r="J126" s="99"/>
      <c r="K126" s="97"/>
    </row>
    <row r="127" spans="1:13" x14ac:dyDescent="0.3">
      <c r="A127" s="448"/>
      <c r="B127" s="448"/>
      <c r="C127" t="s">
        <v>80</v>
      </c>
      <c r="D127" s="29"/>
      <c r="E127" s="86"/>
      <c r="F127" s="29"/>
      <c r="G127" s="86"/>
      <c r="H127" s="86"/>
      <c r="I127" s="29"/>
      <c r="J127" s="86"/>
      <c r="K127" s="86"/>
    </row>
    <row r="128" spans="1:13" x14ac:dyDescent="0.3">
      <c r="A128" s="448"/>
      <c r="B128" s="448" t="s">
        <v>230</v>
      </c>
      <c r="C128" t="s">
        <v>207</v>
      </c>
      <c r="D128" s="28"/>
      <c r="E128" s="97"/>
      <c r="F128" s="28"/>
      <c r="G128" s="97"/>
      <c r="H128" s="97"/>
      <c r="I128" s="28"/>
      <c r="J128" s="99"/>
      <c r="K128" s="97"/>
    </row>
    <row r="129" spans="1:11" x14ac:dyDescent="0.3">
      <c r="A129" s="448"/>
      <c r="B129" s="448"/>
      <c r="C129" t="s">
        <v>208</v>
      </c>
      <c r="D129" s="28"/>
      <c r="E129" s="97"/>
      <c r="F129" s="28"/>
      <c r="G129" s="97"/>
      <c r="H129" s="97"/>
      <c r="I129" s="28"/>
      <c r="J129" s="99"/>
      <c r="K129" s="97"/>
    </row>
    <row r="130" spans="1:11" x14ac:dyDescent="0.3">
      <c r="A130" s="448"/>
      <c r="B130" s="448"/>
      <c r="C130" t="s">
        <v>80</v>
      </c>
      <c r="D130" s="29"/>
      <c r="E130" s="86"/>
      <c r="F130" s="29"/>
      <c r="G130" s="86"/>
      <c r="H130" s="86"/>
      <c r="I130" s="29"/>
      <c r="J130" s="86"/>
      <c r="K130" s="86"/>
    </row>
    <row r="131" spans="1:11" x14ac:dyDescent="0.3">
      <c r="A131" s="448"/>
      <c r="B131" s="448" t="s">
        <v>37</v>
      </c>
      <c r="C131" t="s">
        <v>207</v>
      </c>
      <c r="D131" s="29"/>
      <c r="E131" s="86"/>
      <c r="F131" s="29"/>
      <c r="G131" s="86"/>
      <c r="H131" s="86"/>
      <c r="I131" s="29"/>
      <c r="J131" s="86"/>
      <c r="K131" s="86"/>
    </row>
    <row r="132" spans="1:11" x14ac:dyDescent="0.3">
      <c r="A132" s="448"/>
      <c r="B132" s="448"/>
      <c r="C132" t="s">
        <v>208</v>
      </c>
      <c r="E132" s="86"/>
      <c r="G132" s="86"/>
      <c r="H132" s="86"/>
      <c r="I132" s="29"/>
      <c r="J132" s="86"/>
      <c r="K132" s="86"/>
    </row>
    <row r="133" spans="1:11" x14ac:dyDescent="0.3">
      <c r="A133" s="448"/>
      <c r="B133" s="448"/>
      <c r="C133" t="s">
        <v>80</v>
      </c>
      <c r="D133" s="29"/>
      <c r="E133" s="86"/>
      <c r="F133" s="29"/>
      <c r="G133" s="86"/>
      <c r="H133" s="86"/>
      <c r="I133" s="29"/>
      <c r="J133" s="86"/>
      <c r="K133" s="86"/>
    </row>
    <row r="134" spans="1:11" x14ac:dyDescent="0.3">
      <c r="A134" s="448"/>
      <c r="B134" t="s">
        <v>7</v>
      </c>
      <c r="C134" t="s">
        <v>7</v>
      </c>
      <c r="D134" s="29"/>
      <c r="E134" s="86"/>
      <c r="F134" s="29"/>
      <c r="G134" s="86"/>
      <c r="H134" s="86"/>
      <c r="I134" s="29"/>
      <c r="J134" s="86"/>
      <c r="K134" s="86"/>
    </row>
    <row r="135" spans="1:11" x14ac:dyDescent="0.3">
      <c r="A135" t="s">
        <v>19</v>
      </c>
      <c r="B135" t="s">
        <v>7</v>
      </c>
      <c r="C135" t="s">
        <v>7</v>
      </c>
      <c r="D135" s="29"/>
      <c r="E135" s="86"/>
      <c r="F135" s="29"/>
      <c r="G135" s="86"/>
      <c r="H135" s="86"/>
      <c r="I135" s="29"/>
      <c r="J135" s="86"/>
      <c r="K135" s="86"/>
    </row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spans="1:11" x14ac:dyDescent="0.3">
      <c r="A161" t="s">
        <v>231</v>
      </c>
    </row>
    <row r="162" spans="1:11" x14ac:dyDescent="0.3">
      <c r="D162" s="425"/>
      <c r="E162" s="425"/>
      <c r="F162" s="447"/>
      <c r="G162" s="447"/>
      <c r="H162" s="447"/>
    </row>
    <row r="163" spans="1:11" x14ac:dyDescent="0.3">
      <c r="B163" t="s">
        <v>232</v>
      </c>
      <c r="C163" s="120" t="s">
        <v>233</v>
      </c>
      <c r="D163" s="68"/>
      <c r="E163" s="69"/>
      <c r="F163" s="87"/>
      <c r="G163" s="88"/>
      <c r="H163" s="130"/>
    </row>
    <row r="164" spans="1:11" x14ac:dyDescent="0.3">
      <c r="A164" t="s">
        <v>5</v>
      </c>
      <c r="B164">
        <v>1</v>
      </c>
      <c r="C164" t="s">
        <v>234</v>
      </c>
      <c r="D164" s="29"/>
      <c r="E164" s="86"/>
      <c r="F164" s="92"/>
      <c r="G164" s="93"/>
      <c r="H164" s="93"/>
    </row>
    <row r="165" spans="1:11" x14ac:dyDescent="0.3">
      <c r="B165">
        <v>2</v>
      </c>
      <c r="C165" t="s">
        <v>235</v>
      </c>
      <c r="D165" s="29"/>
      <c r="E165" s="86"/>
      <c r="F165" s="92"/>
      <c r="G165" s="93"/>
      <c r="H165" s="93"/>
    </row>
    <row r="166" spans="1:11" x14ac:dyDescent="0.3">
      <c r="B166">
        <v>3</v>
      </c>
      <c r="C166" t="s">
        <v>236</v>
      </c>
      <c r="D166" s="29"/>
      <c r="E166" s="86"/>
      <c r="F166" s="92"/>
      <c r="G166" s="93"/>
      <c r="H166" s="93"/>
    </row>
    <row r="167" spans="1:11" x14ac:dyDescent="0.3">
      <c r="B167">
        <v>4</v>
      </c>
      <c r="C167" t="s">
        <v>237</v>
      </c>
      <c r="D167" s="29"/>
      <c r="E167" s="86"/>
      <c r="F167" s="92"/>
      <c r="G167" s="93"/>
      <c r="H167" s="93"/>
    </row>
    <row r="168" spans="1:11" x14ac:dyDescent="0.3">
      <c r="B168">
        <v>5</v>
      </c>
      <c r="C168" t="s">
        <v>238</v>
      </c>
      <c r="D168" s="29"/>
      <c r="E168" s="86"/>
      <c r="F168" s="92"/>
      <c r="G168" s="93"/>
      <c r="H168" s="93"/>
    </row>
    <row r="169" spans="1:11" x14ac:dyDescent="0.3">
      <c r="D169" s="29"/>
      <c r="E169" s="86"/>
      <c r="F169" s="92"/>
      <c r="G169" s="93"/>
      <c r="H169" s="93"/>
    </row>
    <row r="170" spans="1:11" x14ac:dyDescent="0.3">
      <c r="A170" t="s">
        <v>6</v>
      </c>
      <c r="B170">
        <v>1</v>
      </c>
      <c r="C170" t="s">
        <v>234</v>
      </c>
      <c r="D170" s="29"/>
      <c r="E170" s="86"/>
      <c r="F170" s="92"/>
      <c r="G170" s="93"/>
      <c r="H170" s="93"/>
      <c r="I170" s="29"/>
      <c r="J170" s="86"/>
      <c r="K170" s="86"/>
    </row>
    <row r="171" spans="1:11" x14ac:dyDescent="0.3">
      <c r="B171">
        <v>2</v>
      </c>
      <c r="C171" t="s">
        <v>236</v>
      </c>
      <c r="D171" s="29"/>
      <c r="E171" s="86"/>
      <c r="F171" s="92"/>
      <c r="G171" s="93"/>
      <c r="H171" s="93"/>
      <c r="I171" s="29"/>
      <c r="J171" s="86"/>
      <c r="K171" s="86"/>
    </row>
    <row r="172" spans="1:11" x14ac:dyDescent="0.3">
      <c r="B172">
        <v>3</v>
      </c>
      <c r="C172" t="s">
        <v>235</v>
      </c>
      <c r="D172" s="29"/>
      <c r="E172" s="86"/>
      <c r="F172" s="92"/>
      <c r="G172" s="93"/>
      <c r="H172" s="93"/>
      <c r="I172" s="29"/>
      <c r="J172" s="86"/>
      <c r="K172" s="86"/>
    </row>
    <row r="173" spans="1:11" x14ac:dyDescent="0.3">
      <c r="B173">
        <v>4</v>
      </c>
      <c r="C173" t="s">
        <v>239</v>
      </c>
      <c r="D173" s="29"/>
      <c r="E173" s="86"/>
      <c r="F173" s="92"/>
      <c r="G173" s="93"/>
      <c r="H173" s="93"/>
      <c r="I173" s="29"/>
      <c r="J173" s="86"/>
      <c r="K173" s="86"/>
    </row>
    <row r="174" spans="1:11" x14ac:dyDescent="0.3">
      <c r="B174">
        <v>5</v>
      </c>
      <c r="C174" t="s">
        <v>240</v>
      </c>
      <c r="D174" s="29"/>
      <c r="E174" s="86"/>
      <c r="F174" s="92"/>
      <c r="G174" s="93"/>
      <c r="H174" s="93"/>
      <c r="I174" s="29"/>
      <c r="J174" s="86"/>
      <c r="K174" s="86"/>
    </row>
    <row r="175" spans="1:11" x14ac:dyDescent="0.3">
      <c r="D175" s="29"/>
      <c r="E175" s="86"/>
      <c r="F175" s="92"/>
      <c r="G175" s="93"/>
      <c r="H175" s="93"/>
      <c r="I175" s="29"/>
      <c r="J175" s="86"/>
      <c r="K175" s="86"/>
    </row>
    <row r="176" spans="1:11" x14ac:dyDescent="0.3">
      <c r="A176" t="s">
        <v>59</v>
      </c>
      <c r="B176">
        <v>1</v>
      </c>
      <c r="C176" t="s">
        <v>234</v>
      </c>
      <c r="D176" s="29"/>
      <c r="E176" s="86"/>
      <c r="F176" s="92"/>
      <c r="G176" s="93"/>
      <c r="H176" s="93"/>
      <c r="I176" s="29"/>
      <c r="J176" s="86"/>
      <c r="K176" s="86"/>
    </row>
    <row r="177" spans="1:11" x14ac:dyDescent="0.3">
      <c r="B177">
        <v>2</v>
      </c>
      <c r="C177" t="s">
        <v>235</v>
      </c>
      <c r="D177" s="29"/>
      <c r="E177" s="86"/>
      <c r="F177" s="92"/>
      <c r="G177" s="93"/>
      <c r="H177" s="93"/>
      <c r="I177" s="29"/>
      <c r="J177" s="86"/>
      <c r="K177" s="86"/>
    </row>
    <row r="178" spans="1:11" x14ac:dyDescent="0.3">
      <c r="B178">
        <v>3</v>
      </c>
      <c r="C178" t="s">
        <v>236</v>
      </c>
      <c r="D178" s="29"/>
      <c r="E178" s="86"/>
      <c r="F178" s="92"/>
      <c r="G178" s="93"/>
      <c r="H178" s="93"/>
      <c r="I178" s="29"/>
      <c r="J178" s="86"/>
      <c r="K178" s="86"/>
    </row>
    <row r="179" spans="1:11" x14ac:dyDescent="0.3">
      <c r="B179">
        <v>4</v>
      </c>
      <c r="C179" t="s">
        <v>237</v>
      </c>
      <c r="D179" s="29"/>
      <c r="E179" s="86"/>
      <c r="F179" s="92"/>
      <c r="G179" s="93"/>
      <c r="H179" s="93"/>
      <c r="I179" s="29"/>
      <c r="J179" s="86"/>
      <c r="K179" s="86"/>
    </row>
    <row r="180" spans="1:11" x14ac:dyDescent="0.3">
      <c r="B180">
        <v>5</v>
      </c>
      <c r="C180" t="s">
        <v>238</v>
      </c>
      <c r="D180" s="29"/>
      <c r="E180" s="86"/>
      <c r="F180" s="92"/>
      <c r="G180" s="93"/>
      <c r="H180" s="93"/>
      <c r="I180" s="29"/>
      <c r="J180" s="86"/>
      <c r="K180" s="86"/>
    </row>
    <row r="186" spans="1:11" x14ac:dyDescent="0.3">
      <c r="A186" t="s">
        <v>241</v>
      </c>
    </row>
    <row r="187" spans="1:11" x14ac:dyDescent="0.3">
      <c r="D187" s="425"/>
      <c r="E187" s="425"/>
      <c r="F187" s="425"/>
      <c r="G187" s="425"/>
      <c r="H187" s="425"/>
      <c r="I187" s="447"/>
      <c r="J187" s="447"/>
      <c r="K187" s="447"/>
    </row>
    <row r="188" spans="1:11" x14ac:dyDescent="0.3">
      <c r="B188" t="s">
        <v>232</v>
      </c>
      <c r="C188" s="120" t="s">
        <v>233</v>
      </c>
      <c r="D188" s="68"/>
      <c r="E188" s="69"/>
      <c r="F188" s="68"/>
      <c r="G188" s="69"/>
      <c r="H188" s="120"/>
      <c r="I188" s="87"/>
      <c r="J188" s="88"/>
      <c r="K188" s="130"/>
    </row>
    <row r="189" spans="1:11" x14ac:dyDescent="0.3">
      <c r="A189" t="s">
        <v>5</v>
      </c>
      <c r="B189">
        <v>1</v>
      </c>
      <c r="C189" s="91" t="s">
        <v>235</v>
      </c>
      <c r="D189" s="63"/>
      <c r="E189" s="59"/>
      <c r="F189" s="63"/>
      <c r="G189" s="59"/>
      <c r="H189" s="59"/>
      <c r="I189" s="89"/>
      <c r="J189" s="90"/>
      <c r="K189" s="90"/>
    </row>
    <row r="190" spans="1:11" x14ac:dyDescent="0.3">
      <c r="B190">
        <v>2</v>
      </c>
      <c r="C190" s="118" t="s">
        <v>234</v>
      </c>
      <c r="D190" s="63"/>
      <c r="E190" s="59"/>
      <c r="F190" s="63"/>
      <c r="G190" s="59"/>
      <c r="H190" s="59"/>
      <c r="I190" s="89"/>
      <c r="J190" s="90"/>
      <c r="K190" s="90"/>
    </row>
    <row r="191" spans="1:11" x14ac:dyDescent="0.3">
      <c r="B191">
        <v>3</v>
      </c>
      <c r="C191" s="118" t="s">
        <v>236</v>
      </c>
      <c r="D191" s="63"/>
      <c r="E191" s="59"/>
      <c r="F191" s="63"/>
      <c r="G191" s="59"/>
      <c r="H191" s="59"/>
      <c r="I191" s="89"/>
      <c r="J191" s="90"/>
      <c r="K191" s="90"/>
    </row>
    <row r="192" spans="1:11" x14ac:dyDescent="0.3">
      <c r="B192">
        <v>4</v>
      </c>
      <c r="C192" s="118" t="s">
        <v>237</v>
      </c>
      <c r="D192" s="63"/>
      <c r="E192" s="59"/>
      <c r="F192" s="63"/>
      <c r="G192" s="59"/>
      <c r="H192" s="59"/>
      <c r="I192" s="89"/>
      <c r="J192" s="90"/>
      <c r="K192" s="90"/>
    </row>
    <row r="193" spans="1:12" x14ac:dyDescent="0.3">
      <c r="B193">
        <v>5</v>
      </c>
      <c r="C193" s="118" t="s">
        <v>238</v>
      </c>
      <c r="D193" s="63"/>
      <c r="E193" s="59"/>
      <c r="F193" s="63"/>
      <c r="G193" s="59"/>
      <c r="H193" s="59"/>
      <c r="I193" s="89"/>
      <c r="J193" s="90"/>
      <c r="K193" s="90"/>
    </row>
    <row r="194" spans="1:12" x14ac:dyDescent="0.3">
      <c r="C194" s="118"/>
      <c r="D194" s="63"/>
      <c r="E194" s="59"/>
      <c r="F194" s="63"/>
      <c r="G194" s="59"/>
      <c r="H194" s="59"/>
      <c r="I194" s="89"/>
      <c r="J194" s="90"/>
      <c r="K194" s="90"/>
    </row>
    <row r="195" spans="1:12" x14ac:dyDescent="0.3">
      <c r="A195" t="s">
        <v>6</v>
      </c>
      <c r="B195">
        <v>1</v>
      </c>
      <c r="C195" s="91" t="s">
        <v>234</v>
      </c>
      <c r="D195" s="63"/>
      <c r="E195" s="59"/>
      <c r="F195" s="63"/>
      <c r="G195" s="59"/>
      <c r="H195" s="59"/>
      <c r="I195" s="89"/>
      <c r="J195" s="90"/>
      <c r="K195" s="90"/>
      <c r="L195" s="29"/>
    </row>
    <row r="196" spans="1:12" x14ac:dyDescent="0.3">
      <c r="B196">
        <v>2</v>
      </c>
      <c r="C196" s="118" t="s">
        <v>236</v>
      </c>
      <c r="D196" s="63"/>
      <c r="E196" s="59"/>
      <c r="F196" s="63"/>
      <c r="G196" s="59"/>
      <c r="H196" s="95"/>
      <c r="I196" s="89"/>
      <c r="J196" s="90"/>
      <c r="K196" s="94"/>
    </row>
    <row r="197" spans="1:12" x14ac:dyDescent="0.3">
      <c r="B197">
        <v>3</v>
      </c>
      <c r="C197" s="118" t="s">
        <v>235</v>
      </c>
      <c r="D197" s="63"/>
      <c r="E197" s="59"/>
      <c r="F197" s="63"/>
      <c r="G197" s="59"/>
      <c r="H197" s="59"/>
      <c r="I197" s="89"/>
      <c r="J197" s="90"/>
      <c r="K197" s="90"/>
    </row>
    <row r="198" spans="1:12" x14ac:dyDescent="0.3">
      <c r="B198">
        <v>4</v>
      </c>
      <c r="C198" s="118" t="s">
        <v>239</v>
      </c>
      <c r="D198" s="63"/>
      <c r="E198" s="59"/>
      <c r="F198" s="63"/>
      <c r="G198" s="59"/>
      <c r="H198" s="59"/>
      <c r="I198" s="89"/>
      <c r="J198" s="90"/>
      <c r="K198" s="90"/>
    </row>
    <row r="199" spans="1:12" x14ac:dyDescent="0.3">
      <c r="B199">
        <v>5</v>
      </c>
      <c r="C199" s="118" t="s">
        <v>240</v>
      </c>
      <c r="D199" s="63"/>
      <c r="E199" s="59"/>
      <c r="F199" s="63"/>
      <c r="G199" s="59"/>
      <c r="H199" s="59"/>
      <c r="I199" s="89"/>
      <c r="J199" s="90"/>
      <c r="K199" s="90"/>
    </row>
    <row r="200" spans="1:12" x14ac:dyDescent="0.3">
      <c r="C200" s="118"/>
      <c r="D200" s="63"/>
      <c r="E200" s="59"/>
      <c r="F200" s="63"/>
      <c r="G200" s="59"/>
      <c r="H200" s="59"/>
      <c r="I200" s="89"/>
      <c r="J200" s="90"/>
      <c r="K200" s="90"/>
    </row>
    <row r="201" spans="1:12" x14ac:dyDescent="0.3">
      <c r="A201" t="s">
        <v>59</v>
      </c>
      <c r="B201">
        <v>1</v>
      </c>
      <c r="C201" s="91" t="s">
        <v>235</v>
      </c>
      <c r="D201" s="63"/>
      <c r="E201" s="59"/>
      <c r="F201" s="63"/>
      <c r="G201" s="59"/>
      <c r="H201" s="59"/>
      <c r="I201" s="89"/>
      <c r="J201" s="90"/>
      <c r="K201" s="90"/>
    </row>
    <row r="202" spans="1:12" x14ac:dyDescent="0.3">
      <c r="B202">
        <v>2</v>
      </c>
      <c r="C202" s="118" t="s">
        <v>234</v>
      </c>
      <c r="D202" s="63"/>
      <c r="E202" s="59"/>
      <c r="F202" s="63"/>
      <c r="G202" s="59"/>
      <c r="H202" s="59"/>
      <c r="I202" s="89"/>
      <c r="J202" s="90"/>
      <c r="K202" s="90"/>
    </row>
    <row r="203" spans="1:12" x14ac:dyDescent="0.3">
      <c r="B203">
        <v>3</v>
      </c>
      <c r="C203" s="118" t="s">
        <v>236</v>
      </c>
      <c r="D203" s="63"/>
      <c r="E203" s="59"/>
      <c r="F203" s="63"/>
      <c r="G203" s="59"/>
      <c r="H203" s="59"/>
      <c r="I203" s="89"/>
      <c r="J203" s="90"/>
      <c r="K203" s="90"/>
    </row>
    <row r="204" spans="1:12" x14ac:dyDescent="0.3">
      <c r="B204">
        <v>4</v>
      </c>
      <c r="C204" s="118" t="s">
        <v>237</v>
      </c>
      <c r="D204" s="63"/>
      <c r="E204" s="59"/>
      <c r="F204" s="63"/>
      <c r="G204" s="59"/>
      <c r="H204" s="59"/>
      <c r="I204" s="89"/>
      <c r="J204" s="90"/>
      <c r="K204" s="90"/>
    </row>
    <row r="205" spans="1:12" x14ac:dyDescent="0.3">
      <c r="B205">
        <v>5</v>
      </c>
      <c r="C205" s="118" t="s">
        <v>238</v>
      </c>
      <c r="D205" s="63"/>
      <c r="E205" s="59"/>
      <c r="F205" s="63"/>
      <c r="G205" s="59"/>
      <c r="H205" s="59"/>
      <c r="I205" s="89"/>
      <c r="J205" s="90"/>
      <c r="K205" s="90"/>
    </row>
    <row r="207" spans="1:12" x14ac:dyDescent="0.3">
      <c r="A207" t="s">
        <v>242</v>
      </c>
    </row>
    <row r="208" spans="1:12" x14ac:dyDescent="0.3">
      <c r="A208" t="s">
        <v>243</v>
      </c>
    </row>
    <row r="210" spans="1:11" x14ac:dyDescent="0.3">
      <c r="A210" t="s">
        <v>5</v>
      </c>
      <c r="B210">
        <v>1</v>
      </c>
      <c r="C210" s="91" t="s">
        <v>234</v>
      </c>
      <c r="D210" s="63"/>
      <c r="E210" s="59"/>
      <c r="F210" s="63"/>
      <c r="G210" s="59"/>
      <c r="H210" s="59"/>
      <c r="I210" s="63"/>
      <c r="J210" s="59"/>
      <c r="K210" s="59"/>
    </row>
    <row r="211" spans="1:11" x14ac:dyDescent="0.3">
      <c r="B211">
        <v>2</v>
      </c>
      <c r="C211" s="118" t="s">
        <v>235</v>
      </c>
      <c r="D211" s="63"/>
      <c r="E211" s="59"/>
      <c r="F211" s="63"/>
      <c r="G211" s="59"/>
      <c r="H211" s="59"/>
      <c r="I211" s="63"/>
      <c r="J211" s="59"/>
      <c r="K211" s="59"/>
    </row>
    <row r="212" spans="1:11" x14ac:dyDescent="0.3">
      <c r="B212">
        <v>3</v>
      </c>
      <c r="C212" s="118" t="s">
        <v>236</v>
      </c>
      <c r="D212" s="63"/>
      <c r="E212" s="59"/>
      <c r="F212" s="63"/>
      <c r="G212" s="59"/>
      <c r="H212" s="59"/>
      <c r="I212" s="63"/>
      <c r="J212" s="59"/>
      <c r="K212" s="59"/>
    </row>
    <row r="213" spans="1:11" x14ac:dyDescent="0.3">
      <c r="B213">
        <v>4</v>
      </c>
      <c r="C213" s="118" t="s">
        <v>238</v>
      </c>
      <c r="D213" s="63"/>
      <c r="E213" s="59"/>
      <c r="F213" s="63"/>
      <c r="G213" s="59"/>
      <c r="H213" s="59"/>
      <c r="I213" s="63"/>
      <c r="J213" s="59"/>
      <c r="K213" s="59"/>
    </row>
    <row r="214" spans="1:11" x14ac:dyDescent="0.3">
      <c r="B214">
        <v>5</v>
      </c>
      <c r="C214" s="118" t="s">
        <v>239</v>
      </c>
      <c r="D214" s="63"/>
      <c r="E214" s="59"/>
      <c r="F214" s="63"/>
      <c r="G214" s="59"/>
      <c r="H214" s="59"/>
      <c r="I214" s="63"/>
      <c r="J214" s="59"/>
      <c r="K214" s="59"/>
    </row>
    <row r="215" spans="1:11" x14ac:dyDescent="0.3">
      <c r="C215" s="118"/>
      <c r="D215" s="63"/>
      <c r="E215" s="59"/>
      <c r="F215" s="63"/>
      <c r="G215" s="59"/>
      <c r="H215" s="59"/>
      <c r="I215" s="63"/>
      <c r="J215" s="59"/>
      <c r="K215" s="59"/>
    </row>
    <row r="216" spans="1:11" x14ac:dyDescent="0.3">
      <c r="A216" t="s">
        <v>6</v>
      </c>
      <c r="B216">
        <v>1</v>
      </c>
      <c r="C216" s="91" t="s">
        <v>234</v>
      </c>
      <c r="D216" s="63"/>
      <c r="E216" s="59"/>
      <c r="F216" s="63"/>
      <c r="G216" s="59"/>
      <c r="H216" s="59"/>
      <c r="I216" s="63"/>
      <c r="J216" s="59"/>
      <c r="K216" s="59"/>
    </row>
    <row r="217" spans="1:11" x14ac:dyDescent="0.3">
      <c r="B217">
        <v>2</v>
      </c>
      <c r="C217" s="118" t="s">
        <v>236</v>
      </c>
      <c r="D217" s="63"/>
      <c r="E217" s="59"/>
      <c r="F217" s="63"/>
      <c r="G217" s="59"/>
      <c r="H217" s="59"/>
      <c r="I217" s="63"/>
      <c r="J217" s="59"/>
      <c r="K217" s="59"/>
    </row>
    <row r="218" spans="1:11" x14ac:dyDescent="0.3">
      <c r="B218">
        <v>3</v>
      </c>
      <c r="C218" s="118" t="s">
        <v>235</v>
      </c>
      <c r="D218" s="63"/>
      <c r="E218" s="59"/>
      <c r="F218" s="63"/>
      <c r="G218" s="59"/>
      <c r="H218" s="59"/>
      <c r="I218" s="63"/>
      <c r="J218" s="59"/>
      <c r="K218" s="59"/>
    </row>
    <row r="219" spans="1:11" x14ac:dyDescent="0.3">
      <c r="B219">
        <v>4</v>
      </c>
      <c r="C219" s="118" t="s">
        <v>240</v>
      </c>
      <c r="D219" s="63"/>
      <c r="E219" s="59"/>
      <c r="F219" s="63"/>
      <c r="G219" s="59"/>
      <c r="H219" s="59"/>
      <c r="I219" s="63"/>
      <c r="J219" s="59"/>
      <c r="K219" s="59"/>
    </row>
    <row r="220" spans="1:11" x14ac:dyDescent="0.3">
      <c r="B220">
        <v>5</v>
      </c>
      <c r="C220" s="118" t="s">
        <v>239</v>
      </c>
      <c r="D220" s="63"/>
      <c r="E220" s="59"/>
      <c r="F220" s="63"/>
      <c r="G220" s="59"/>
      <c r="H220" s="59"/>
      <c r="I220" s="63"/>
      <c r="J220" s="59"/>
      <c r="K220" s="59"/>
    </row>
    <row r="221" spans="1:11" x14ac:dyDescent="0.3">
      <c r="C221" s="118"/>
      <c r="D221" s="63"/>
      <c r="E221" s="59"/>
      <c r="F221" s="63"/>
      <c r="G221" s="59"/>
      <c r="H221" s="59"/>
      <c r="I221" s="63"/>
      <c r="J221" s="59"/>
      <c r="K221" s="59"/>
    </row>
    <row r="222" spans="1:11" x14ac:dyDescent="0.3">
      <c r="A222" t="s">
        <v>59</v>
      </c>
      <c r="B222">
        <v>1</v>
      </c>
      <c r="C222" s="118" t="s">
        <v>234</v>
      </c>
      <c r="D222" s="63"/>
      <c r="E222" s="59"/>
      <c r="F222" s="63"/>
      <c r="G222" s="59"/>
      <c r="H222" s="59"/>
      <c r="I222" s="63"/>
      <c r="J222" s="59"/>
      <c r="K222" s="59"/>
    </row>
    <row r="223" spans="1:11" x14ac:dyDescent="0.3">
      <c r="B223">
        <v>2</v>
      </c>
      <c r="C223" s="118" t="s">
        <v>236</v>
      </c>
      <c r="D223" s="63"/>
      <c r="E223" s="59"/>
      <c r="F223" s="63"/>
      <c r="G223" s="59"/>
      <c r="H223" s="59"/>
      <c r="I223" s="63"/>
      <c r="J223" s="59"/>
      <c r="K223" s="59"/>
    </row>
    <row r="224" spans="1:11" x14ac:dyDescent="0.3">
      <c r="B224">
        <v>3</v>
      </c>
      <c r="C224" s="118" t="s">
        <v>235</v>
      </c>
      <c r="D224" s="63"/>
      <c r="E224" s="59"/>
      <c r="F224" s="63"/>
      <c r="G224" s="59"/>
      <c r="H224" s="59"/>
      <c r="I224" s="63"/>
      <c r="J224" s="59"/>
      <c r="K224" s="59"/>
    </row>
    <row r="225" spans="1:11" x14ac:dyDescent="0.3">
      <c r="B225">
        <v>4</v>
      </c>
      <c r="C225" s="118" t="s">
        <v>238</v>
      </c>
      <c r="D225" s="63"/>
      <c r="E225" s="59"/>
      <c r="F225" s="63"/>
      <c r="G225" s="59"/>
      <c r="H225" s="59"/>
      <c r="I225" s="63"/>
      <c r="J225" s="59"/>
      <c r="K225" s="59"/>
    </row>
    <row r="226" spans="1:11" x14ac:dyDescent="0.3">
      <c r="B226">
        <v>5</v>
      </c>
      <c r="C226" s="118" t="s">
        <v>239</v>
      </c>
      <c r="D226" s="63"/>
      <c r="E226" s="59"/>
      <c r="F226" s="63"/>
      <c r="G226" s="59"/>
      <c r="H226" s="59"/>
      <c r="I226" s="63"/>
      <c r="J226" s="59"/>
      <c r="K226" s="59"/>
    </row>
    <row r="228" spans="1:11" x14ac:dyDescent="0.3">
      <c r="A228" t="s">
        <v>226</v>
      </c>
    </row>
    <row r="229" spans="1:11" x14ac:dyDescent="0.3">
      <c r="A229" t="s">
        <v>243</v>
      </c>
    </row>
    <row r="231" spans="1:11" x14ac:dyDescent="0.3">
      <c r="A231" t="s">
        <v>5</v>
      </c>
      <c r="B231">
        <v>1</v>
      </c>
      <c r="C231" s="91" t="s">
        <v>234</v>
      </c>
      <c r="D231" s="63"/>
      <c r="E231" s="59"/>
      <c r="F231" s="63"/>
      <c r="G231" s="59"/>
      <c r="H231" s="90"/>
      <c r="I231" s="63"/>
      <c r="J231" s="59"/>
      <c r="K231" s="90"/>
    </row>
    <row r="232" spans="1:11" x14ac:dyDescent="0.3">
      <c r="B232">
        <v>2</v>
      </c>
      <c r="C232" s="118" t="s">
        <v>235</v>
      </c>
      <c r="D232" s="63"/>
      <c r="E232" s="59"/>
      <c r="F232" s="63"/>
      <c r="G232" s="59"/>
      <c r="H232" s="59"/>
      <c r="I232" s="63"/>
      <c r="J232" s="59"/>
      <c r="K232" s="59"/>
    </row>
    <row r="233" spans="1:11" x14ac:dyDescent="0.3">
      <c r="B233">
        <v>3</v>
      </c>
      <c r="C233" s="118" t="s">
        <v>236</v>
      </c>
      <c r="D233" s="63"/>
      <c r="E233" s="59"/>
      <c r="F233" s="63"/>
      <c r="G233" s="59"/>
      <c r="H233" s="90"/>
      <c r="I233" s="63"/>
      <c r="J233" s="59"/>
      <c r="K233" s="94"/>
    </row>
    <row r="234" spans="1:11" x14ac:dyDescent="0.3">
      <c r="B234">
        <v>4</v>
      </c>
      <c r="C234" s="118" t="s">
        <v>238</v>
      </c>
      <c r="D234" s="63"/>
      <c r="E234" s="59"/>
      <c r="F234" s="63"/>
      <c r="G234" s="59"/>
      <c r="H234" s="59"/>
      <c r="I234" s="63"/>
      <c r="J234" s="59"/>
      <c r="K234" s="59"/>
    </row>
    <row r="235" spans="1:11" x14ac:dyDescent="0.3">
      <c r="B235">
        <v>5</v>
      </c>
      <c r="C235" s="118" t="s">
        <v>244</v>
      </c>
      <c r="D235" s="63"/>
      <c r="E235" s="59"/>
      <c r="F235" s="63"/>
      <c r="G235" s="59"/>
      <c r="H235" s="59"/>
      <c r="I235" s="63"/>
      <c r="J235" s="59"/>
      <c r="K235" s="59"/>
    </row>
    <row r="236" spans="1:11" x14ac:dyDescent="0.3">
      <c r="C236" s="118"/>
      <c r="D236" s="63"/>
      <c r="E236" s="59"/>
      <c r="F236" s="63"/>
      <c r="G236" s="59"/>
      <c r="H236" s="59"/>
      <c r="I236" s="63"/>
      <c r="J236" s="59"/>
      <c r="K236" s="59"/>
    </row>
    <row r="237" spans="1:11" x14ac:dyDescent="0.3">
      <c r="A237" t="s">
        <v>6</v>
      </c>
      <c r="B237">
        <v>1</v>
      </c>
      <c r="C237" s="91" t="s">
        <v>236</v>
      </c>
      <c r="D237" s="63"/>
      <c r="E237" s="59"/>
      <c r="F237" s="63"/>
      <c r="G237" s="59"/>
      <c r="H237" s="90"/>
      <c r="I237" s="63"/>
      <c r="J237" s="59"/>
      <c r="K237" s="94"/>
    </row>
    <row r="238" spans="1:11" x14ac:dyDescent="0.3">
      <c r="B238">
        <v>2</v>
      </c>
      <c r="C238" s="118" t="s">
        <v>234</v>
      </c>
      <c r="D238" s="63"/>
      <c r="E238" s="59"/>
      <c r="F238" s="63"/>
      <c r="G238" s="59"/>
      <c r="H238" s="59"/>
      <c r="I238" s="63"/>
      <c r="J238" s="59"/>
      <c r="K238" s="59"/>
    </row>
    <row r="239" spans="1:11" x14ac:dyDescent="0.3">
      <c r="B239">
        <v>3</v>
      </c>
      <c r="C239" s="118" t="s">
        <v>235</v>
      </c>
      <c r="D239" s="63"/>
      <c r="E239" s="59"/>
      <c r="F239" s="63"/>
      <c r="G239" s="59"/>
      <c r="H239" s="59"/>
      <c r="I239" s="63"/>
      <c r="J239" s="59"/>
      <c r="K239" s="59"/>
    </row>
    <row r="240" spans="1:11" x14ac:dyDescent="0.3">
      <c r="B240">
        <v>4</v>
      </c>
      <c r="C240" s="118" t="s">
        <v>239</v>
      </c>
      <c r="D240" s="63"/>
      <c r="E240" s="59"/>
      <c r="F240" s="63"/>
      <c r="G240" s="59"/>
      <c r="H240" s="59"/>
      <c r="I240" s="63"/>
      <c r="J240" s="59"/>
      <c r="K240" s="59"/>
    </row>
    <row r="241" spans="1:11" x14ac:dyDescent="0.3">
      <c r="B241">
        <v>5</v>
      </c>
      <c r="C241" s="118" t="s">
        <v>244</v>
      </c>
      <c r="D241" s="63"/>
      <c r="E241" s="59"/>
      <c r="F241" s="63"/>
      <c r="G241" s="59"/>
      <c r="H241" s="59"/>
      <c r="I241" s="63"/>
      <c r="J241" s="59"/>
      <c r="K241" s="59"/>
    </row>
    <row r="242" spans="1:11" x14ac:dyDescent="0.3">
      <c r="C242" s="118"/>
      <c r="D242" s="63"/>
      <c r="E242" s="59"/>
      <c r="F242" s="63"/>
      <c r="G242" s="59"/>
      <c r="H242" s="59"/>
      <c r="I242" s="63"/>
      <c r="J242" s="59"/>
      <c r="K242" s="59"/>
    </row>
    <row r="243" spans="1:11" x14ac:dyDescent="0.3">
      <c r="A243" t="s">
        <v>59</v>
      </c>
      <c r="B243">
        <v>1</v>
      </c>
      <c r="C243" s="118" t="s">
        <v>234</v>
      </c>
      <c r="D243" s="63"/>
      <c r="E243" s="59"/>
      <c r="F243" s="63"/>
      <c r="G243" s="59"/>
      <c r="H243" s="59"/>
      <c r="I243" s="63"/>
      <c r="J243" s="59"/>
      <c r="K243" s="59"/>
    </row>
    <row r="244" spans="1:11" x14ac:dyDescent="0.3">
      <c r="B244">
        <v>2</v>
      </c>
      <c r="C244" s="118" t="s">
        <v>235</v>
      </c>
      <c r="D244" s="63"/>
      <c r="E244" s="59"/>
      <c r="F244" s="63"/>
      <c r="G244" s="59"/>
      <c r="H244" s="59"/>
      <c r="I244" s="63"/>
      <c r="J244" s="59"/>
      <c r="K244" s="59"/>
    </row>
    <row r="245" spans="1:11" x14ac:dyDescent="0.3">
      <c r="B245">
        <v>3</v>
      </c>
      <c r="C245" s="118" t="s">
        <v>236</v>
      </c>
      <c r="D245" s="63"/>
      <c r="E245" s="59"/>
      <c r="F245" s="63"/>
      <c r="G245" s="59"/>
      <c r="H245" s="90"/>
      <c r="I245" s="63"/>
      <c r="J245" s="59"/>
      <c r="K245" s="94"/>
    </row>
    <row r="246" spans="1:11" x14ac:dyDescent="0.3">
      <c r="B246">
        <v>4</v>
      </c>
      <c r="C246" s="118" t="s">
        <v>238</v>
      </c>
      <c r="D246" s="63"/>
      <c r="E246" s="59"/>
      <c r="F246" s="63"/>
      <c r="G246" s="59"/>
      <c r="H246" s="59"/>
      <c r="I246" s="63"/>
      <c r="J246" s="59"/>
      <c r="K246" s="59"/>
    </row>
    <row r="247" spans="1:11" x14ac:dyDescent="0.3">
      <c r="B247">
        <v>5</v>
      </c>
      <c r="C247" s="118" t="s">
        <v>244</v>
      </c>
      <c r="D247" s="63"/>
      <c r="E247" s="59"/>
      <c r="F247" s="63"/>
      <c r="G247" s="59"/>
      <c r="H247" s="59"/>
      <c r="I247" s="63"/>
      <c r="J247" s="59"/>
      <c r="K247" s="59"/>
    </row>
    <row r="248" spans="1:11" x14ac:dyDescent="0.3">
      <c r="C248" s="118"/>
      <c r="D248" s="63"/>
      <c r="E248" s="59"/>
      <c r="F248" s="63"/>
      <c r="G248" s="59"/>
      <c r="H248" s="59"/>
      <c r="I248" s="63"/>
      <c r="J248" s="59"/>
      <c r="K248" s="59"/>
    </row>
    <row r="250" spans="1:11" x14ac:dyDescent="0.3">
      <c r="A250" s="1" t="s">
        <v>245</v>
      </c>
    </row>
    <row r="251" spans="1:11" x14ac:dyDescent="0.3">
      <c r="C251" s="1" t="s">
        <v>242</v>
      </c>
    </row>
    <row r="252" spans="1:11" x14ac:dyDescent="0.3">
      <c r="A252" s="124" t="s">
        <v>246</v>
      </c>
      <c r="B252">
        <v>1</v>
      </c>
      <c r="C252" s="91" t="s">
        <v>234</v>
      </c>
      <c r="D252" s="63"/>
      <c r="E252" s="59"/>
      <c r="F252" s="63"/>
      <c r="G252" s="59"/>
      <c r="H252" s="59"/>
      <c r="I252" s="63"/>
      <c r="J252" s="59"/>
      <c r="K252" s="59"/>
    </row>
    <row r="253" spans="1:11" x14ac:dyDescent="0.3">
      <c r="A253" s="124"/>
      <c r="B253">
        <v>2</v>
      </c>
      <c r="C253" s="118" t="s">
        <v>235</v>
      </c>
      <c r="D253" s="63"/>
      <c r="E253" s="59"/>
      <c r="F253" s="63"/>
      <c r="G253" s="59"/>
      <c r="H253" s="59"/>
      <c r="I253" s="63"/>
      <c r="J253" s="59"/>
      <c r="K253" s="59"/>
    </row>
    <row r="254" spans="1:11" x14ac:dyDescent="0.3">
      <c r="A254" s="124"/>
      <c r="B254">
        <v>3</v>
      </c>
      <c r="C254" s="118" t="s">
        <v>236</v>
      </c>
      <c r="D254" s="63"/>
      <c r="E254" s="59"/>
      <c r="F254" s="63"/>
      <c r="G254" s="59"/>
      <c r="H254" s="59"/>
      <c r="I254" s="63"/>
      <c r="J254" s="59"/>
      <c r="K254" s="59"/>
    </row>
    <row r="255" spans="1:11" x14ac:dyDescent="0.3">
      <c r="A255" s="124"/>
      <c r="B255">
        <v>4</v>
      </c>
      <c r="C255" s="118" t="s">
        <v>239</v>
      </c>
      <c r="D255" s="63"/>
      <c r="E255" s="59"/>
      <c r="F255" s="63"/>
      <c r="G255" s="59"/>
      <c r="H255" s="59"/>
      <c r="I255" s="63"/>
      <c r="J255" s="59"/>
      <c r="K255" s="59"/>
    </row>
    <row r="256" spans="1:11" x14ac:dyDescent="0.3">
      <c r="A256" s="124"/>
      <c r="B256">
        <v>5</v>
      </c>
      <c r="C256" s="118" t="s">
        <v>240</v>
      </c>
      <c r="D256" s="63"/>
      <c r="E256" s="59"/>
      <c r="F256" s="63"/>
      <c r="G256" s="59"/>
      <c r="H256" s="59"/>
      <c r="I256" s="63"/>
      <c r="J256" s="59"/>
      <c r="K256" s="59"/>
    </row>
    <row r="257" spans="1:11" x14ac:dyDescent="0.3">
      <c r="A257" s="124"/>
    </row>
    <row r="258" spans="1:11" x14ac:dyDescent="0.3">
      <c r="A258" s="124" t="s">
        <v>247</v>
      </c>
      <c r="B258">
        <v>1</v>
      </c>
      <c r="C258" s="118" t="s">
        <v>236</v>
      </c>
      <c r="D258" s="63"/>
      <c r="E258" s="59"/>
      <c r="F258" s="63"/>
      <c r="G258" s="59"/>
      <c r="H258" s="59"/>
      <c r="I258" s="63"/>
      <c r="J258" s="59"/>
      <c r="K258" s="59"/>
    </row>
    <row r="259" spans="1:11" x14ac:dyDescent="0.3">
      <c r="A259" s="124"/>
      <c r="B259">
        <v>2</v>
      </c>
      <c r="C259" s="118" t="s">
        <v>235</v>
      </c>
      <c r="D259" s="63"/>
      <c r="E259" s="59"/>
      <c r="F259" s="63"/>
      <c r="G259" s="59"/>
      <c r="H259" s="59"/>
      <c r="I259" s="63"/>
      <c r="J259" s="59"/>
      <c r="K259" s="59"/>
    </row>
    <row r="260" spans="1:11" x14ac:dyDescent="0.3">
      <c r="A260" s="124"/>
      <c r="B260">
        <v>3</v>
      </c>
      <c r="C260" s="118" t="s">
        <v>234</v>
      </c>
      <c r="D260" s="63"/>
      <c r="E260" s="59"/>
      <c r="F260" s="63"/>
      <c r="G260" s="59"/>
      <c r="H260" s="59"/>
      <c r="I260" s="63"/>
      <c r="J260" s="59"/>
      <c r="K260" s="59"/>
    </row>
    <row r="261" spans="1:11" x14ac:dyDescent="0.3">
      <c r="A261" s="124"/>
      <c r="B261">
        <v>4</v>
      </c>
      <c r="C261" s="118" t="s">
        <v>238</v>
      </c>
      <c r="D261" s="63"/>
      <c r="E261" s="59"/>
      <c r="F261" s="63"/>
      <c r="G261" s="59"/>
      <c r="H261" s="59"/>
      <c r="I261" s="63"/>
      <c r="J261" s="59"/>
      <c r="K261" s="59"/>
    </row>
    <row r="262" spans="1:11" x14ac:dyDescent="0.3">
      <c r="A262" s="124"/>
      <c r="B262">
        <v>5</v>
      </c>
      <c r="C262" s="118" t="s">
        <v>244</v>
      </c>
      <c r="D262" s="63"/>
      <c r="E262" s="59"/>
      <c r="F262" s="63"/>
      <c r="G262" s="59"/>
      <c r="H262" s="59"/>
      <c r="I262" s="63"/>
      <c r="J262" s="59"/>
      <c r="K262" s="59"/>
    </row>
    <row r="263" spans="1:11" x14ac:dyDescent="0.3">
      <c r="A263" s="124"/>
    </row>
    <row r="264" spans="1:11" x14ac:dyDescent="0.3">
      <c r="A264" s="124" t="s">
        <v>248</v>
      </c>
      <c r="B264">
        <v>1</v>
      </c>
      <c r="C264" s="91" t="s">
        <v>234</v>
      </c>
      <c r="D264" s="63"/>
      <c r="E264" s="59"/>
      <c r="F264" s="63"/>
      <c r="G264" s="59"/>
      <c r="H264" s="59"/>
      <c r="I264" s="63"/>
      <c r="J264" s="59"/>
      <c r="K264" s="59"/>
    </row>
    <row r="265" spans="1:11" x14ac:dyDescent="0.3">
      <c r="A265" s="124"/>
      <c r="B265">
        <v>2</v>
      </c>
      <c r="C265" s="118" t="s">
        <v>236</v>
      </c>
      <c r="D265" s="63"/>
      <c r="E265" s="59"/>
      <c r="F265" s="63"/>
      <c r="G265" s="59"/>
      <c r="H265" s="59"/>
      <c r="I265" s="63"/>
      <c r="J265" s="59"/>
      <c r="K265" s="59"/>
    </row>
    <row r="266" spans="1:11" x14ac:dyDescent="0.3">
      <c r="A266" s="124"/>
      <c r="B266">
        <v>3</v>
      </c>
      <c r="C266" s="118" t="s">
        <v>235</v>
      </c>
      <c r="D266" s="63"/>
      <c r="E266" s="59"/>
      <c r="F266" s="63"/>
      <c r="G266" s="59"/>
      <c r="H266" s="59"/>
      <c r="I266" s="63"/>
      <c r="J266" s="59"/>
      <c r="K266" s="59"/>
    </row>
    <row r="267" spans="1:11" x14ac:dyDescent="0.3">
      <c r="A267" s="124"/>
      <c r="B267">
        <v>4</v>
      </c>
      <c r="C267" s="118" t="s">
        <v>238</v>
      </c>
      <c r="D267" s="63"/>
      <c r="E267" s="59"/>
      <c r="F267" s="63"/>
      <c r="G267" s="59"/>
      <c r="H267" s="59"/>
      <c r="I267" s="63"/>
      <c r="J267" s="59"/>
      <c r="K267" s="59"/>
    </row>
    <row r="268" spans="1:11" x14ac:dyDescent="0.3">
      <c r="A268" s="124"/>
      <c r="B268">
        <v>5</v>
      </c>
      <c r="C268" s="118" t="s">
        <v>240</v>
      </c>
      <c r="D268" s="63"/>
      <c r="E268" s="59"/>
      <c r="F268" s="63"/>
      <c r="G268" s="59"/>
      <c r="H268" s="59"/>
      <c r="I268" s="63"/>
      <c r="J268" s="59"/>
      <c r="K268" s="59"/>
    </row>
    <row r="269" spans="1:11" x14ac:dyDescent="0.3">
      <c r="A269" s="124"/>
    </row>
    <row r="270" spans="1:11" x14ac:dyDescent="0.3">
      <c r="A270" s="124" t="s">
        <v>249</v>
      </c>
      <c r="B270">
        <v>1</v>
      </c>
      <c r="C270" s="91" t="s">
        <v>234</v>
      </c>
      <c r="D270" s="63"/>
      <c r="E270" s="59"/>
      <c r="F270" s="63"/>
      <c r="G270" s="59"/>
      <c r="H270" s="59"/>
      <c r="I270" s="63"/>
      <c r="J270" s="59"/>
      <c r="K270" s="59"/>
    </row>
    <row r="271" spans="1:11" x14ac:dyDescent="0.3">
      <c r="B271">
        <v>2</v>
      </c>
      <c r="C271" s="118" t="s">
        <v>235</v>
      </c>
      <c r="D271" s="63"/>
      <c r="E271" s="59"/>
      <c r="F271" s="63"/>
      <c r="G271" s="59"/>
      <c r="H271" s="59"/>
      <c r="I271" s="63"/>
      <c r="J271" s="59"/>
      <c r="K271" s="59"/>
    </row>
    <row r="272" spans="1:11" x14ac:dyDescent="0.3">
      <c r="B272">
        <v>3</v>
      </c>
      <c r="C272" s="118" t="s">
        <v>236</v>
      </c>
      <c r="D272" s="63"/>
      <c r="E272" s="59"/>
      <c r="F272" s="63"/>
      <c r="G272" s="59"/>
      <c r="H272" s="59"/>
      <c r="I272" s="63"/>
      <c r="J272" s="59"/>
      <c r="K272" s="59"/>
    </row>
    <row r="273" spans="1:11" x14ac:dyDescent="0.3">
      <c r="B273">
        <v>4</v>
      </c>
      <c r="C273" s="118" t="s">
        <v>238</v>
      </c>
      <c r="D273" s="63"/>
      <c r="E273" s="59"/>
      <c r="F273" s="63"/>
      <c r="G273" s="59"/>
      <c r="H273" s="59"/>
      <c r="I273" s="63"/>
      <c r="J273" s="59"/>
      <c r="K273" s="59"/>
    </row>
    <row r="274" spans="1:11" x14ac:dyDescent="0.3">
      <c r="B274">
        <v>5</v>
      </c>
      <c r="C274" s="118" t="s">
        <v>244</v>
      </c>
      <c r="D274" s="63"/>
      <c r="E274" s="59"/>
      <c r="F274" s="63"/>
      <c r="G274" s="59"/>
      <c r="H274" s="59"/>
      <c r="I274" s="63"/>
      <c r="J274" s="59"/>
      <c r="K274" s="59"/>
    </row>
    <row r="275" spans="1:11" x14ac:dyDescent="0.3">
      <c r="A275" t="s">
        <v>250</v>
      </c>
    </row>
    <row r="276" spans="1:11" x14ac:dyDescent="0.3">
      <c r="A276" t="s">
        <v>160</v>
      </c>
      <c r="B276">
        <v>1</v>
      </c>
      <c r="C276" s="118" t="s">
        <v>235</v>
      </c>
      <c r="D276" s="63"/>
      <c r="E276" s="59"/>
      <c r="F276" s="63"/>
      <c r="G276" s="59"/>
      <c r="H276" s="59"/>
      <c r="I276" s="63"/>
      <c r="J276" s="59"/>
      <c r="K276" s="59"/>
    </row>
    <row r="277" spans="1:11" x14ac:dyDescent="0.3">
      <c r="B277">
        <v>2</v>
      </c>
      <c r="C277" s="91" t="s">
        <v>236</v>
      </c>
      <c r="D277" s="63"/>
      <c r="E277" s="59"/>
      <c r="F277" s="63"/>
      <c r="G277" s="59"/>
      <c r="H277" s="59"/>
      <c r="I277" s="63"/>
      <c r="J277" s="59"/>
      <c r="K277" s="90"/>
    </row>
    <row r="278" spans="1:11" x14ac:dyDescent="0.3">
      <c r="B278">
        <v>3</v>
      </c>
      <c r="C278" s="118" t="s">
        <v>234</v>
      </c>
      <c r="D278" s="63"/>
      <c r="E278" s="59"/>
      <c r="F278" s="63"/>
      <c r="G278" s="59"/>
      <c r="H278" s="59"/>
      <c r="I278" s="63"/>
      <c r="J278" s="59"/>
      <c r="K278" s="59"/>
    </row>
    <row r="279" spans="1:11" x14ac:dyDescent="0.3">
      <c r="B279">
        <v>4</v>
      </c>
      <c r="C279" s="118" t="s">
        <v>244</v>
      </c>
      <c r="D279" s="63"/>
      <c r="E279" s="59"/>
      <c r="F279" s="63"/>
      <c r="G279" s="59"/>
      <c r="H279" s="59"/>
      <c r="I279" s="63"/>
      <c r="J279" s="59"/>
      <c r="K279" s="59"/>
    </row>
    <row r="280" spans="1:11" x14ac:dyDescent="0.3">
      <c r="B280">
        <v>5</v>
      </c>
      <c r="C280" s="118" t="s">
        <v>239</v>
      </c>
      <c r="D280" s="63"/>
      <c r="E280" s="59"/>
      <c r="F280" s="63"/>
      <c r="G280" s="59"/>
      <c r="H280" s="59"/>
      <c r="I280" s="63"/>
      <c r="J280" s="59"/>
      <c r="K280" s="59"/>
    </row>
    <row r="282" spans="1:11" x14ac:dyDescent="0.3">
      <c r="A282" t="s">
        <v>49</v>
      </c>
      <c r="B282">
        <v>1</v>
      </c>
      <c r="C282" s="118" t="s">
        <v>234</v>
      </c>
      <c r="D282" s="63"/>
      <c r="E282" s="59"/>
      <c r="F282" s="63"/>
      <c r="G282" s="59"/>
      <c r="H282" s="59"/>
      <c r="I282" s="63"/>
      <c r="J282" s="59"/>
      <c r="K282" s="59"/>
    </row>
    <row r="283" spans="1:11" x14ac:dyDescent="0.3">
      <c r="B283">
        <v>2</v>
      </c>
      <c r="C283" s="91" t="s">
        <v>236</v>
      </c>
      <c r="D283" s="63"/>
      <c r="E283" s="59"/>
      <c r="F283" s="63"/>
      <c r="G283" s="59"/>
      <c r="H283" s="59"/>
      <c r="I283" s="63"/>
      <c r="J283" s="59"/>
      <c r="K283" s="90"/>
    </row>
    <row r="284" spans="1:11" x14ac:dyDescent="0.3">
      <c r="B284">
        <v>3</v>
      </c>
      <c r="C284" s="118" t="s">
        <v>235</v>
      </c>
      <c r="D284" s="63"/>
      <c r="E284" s="59"/>
      <c r="F284" s="63"/>
      <c r="G284" s="59"/>
      <c r="H284" s="59"/>
      <c r="I284" s="63"/>
      <c r="J284" s="59"/>
      <c r="K284" s="59"/>
    </row>
    <row r="285" spans="1:11" x14ac:dyDescent="0.3">
      <c r="B285">
        <v>4</v>
      </c>
      <c r="C285" s="118" t="s">
        <v>239</v>
      </c>
      <c r="D285" s="63"/>
      <c r="E285" s="59"/>
      <c r="F285" s="63"/>
      <c r="G285" s="59"/>
      <c r="H285" s="59"/>
      <c r="I285" s="63"/>
      <c r="J285" s="59"/>
      <c r="K285" s="59"/>
    </row>
    <row r="286" spans="1:11" x14ac:dyDescent="0.3">
      <c r="B286">
        <v>5</v>
      </c>
      <c r="C286" s="118" t="s">
        <v>240</v>
      </c>
      <c r="D286" s="63"/>
      <c r="E286" s="59"/>
      <c r="F286" s="63"/>
      <c r="G286" s="59"/>
      <c r="H286" s="59"/>
      <c r="I286" s="63"/>
      <c r="J286" s="59"/>
      <c r="K286" s="59"/>
    </row>
    <row r="288" spans="1:11" x14ac:dyDescent="0.3">
      <c r="A288" t="s">
        <v>50</v>
      </c>
      <c r="B288">
        <v>1</v>
      </c>
      <c r="C288" s="118" t="s">
        <v>234</v>
      </c>
      <c r="D288" s="63"/>
      <c r="E288" s="59"/>
      <c r="F288" s="63"/>
      <c r="G288" s="59"/>
      <c r="H288" s="59"/>
      <c r="I288" s="63"/>
      <c r="J288" s="59"/>
      <c r="K288" s="59"/>
    </row>
    <row r="289" spans="1:13" x14ac:dyDescent="0.3">
      <c r="B289">
        <v>2</v>
      </c>
      <c r="C289" s="91" t="s">
        <v>236</v>
      </c>
      <c r="D289" s="63"/>
      <c r="E289" s="59"/>
      <c r="F289" s="63"/>
      <c r="G289" s="59"/>
      <c r="H289" s="59"/>
      <c r="I289" s="63"/>
      <c r="J289" s="59"/>
      <c r="K289" s="90"/>
    </row>
    <row r="290" spans="1:13" x14ac:dyDescent="0.3">
      <c r="B290">
        <v>3</v>
      </c>
      <c r="C290" s="118" t="s">
        <v>235</v>
      </c>
      <c r="D290" s="63"/>
      <c r="E290" s="59"/>
      <c r="F290" s="63"/>
      <c r="G290" s="59"/>
      <c r="H290" s="59"/>
      <c r="I290" s="63"/>
      <c r="J290" s="59"/>
      <c r="K290" s="59"/>
    </row>
    <row r="291" spans="1:13" x14ac:dyDescent="0.3">
      <c r="B291">
        <v>4</v>
      </c>
      <c r="C291" s="118" t="s">
        <v>239</v>
      </c>
      <c r="D291" s="63"/>
      <c r="E291" s="59"/>
      <c r="F291" s="63"/>
      <c r="G291" s="59"/>
      <c r="H291" s="59"/>
      <c r="I291" s="63"/>
      <c r="J291" s="59"/>
      <c r="K291" s="59"/>
      <c r="M291" s="29"/>
    </row>
    <row r="292" spans="1:13" x14ac:dyDescent="0.3">
      <c r="B292">
        <v>5</v>
      </c>
      <c r="C292" s="118" t="s">
        <v>240</v>
      </c>
      <c r="D292" s="63"/>
      <c r="E292" s="59"/>
      <c r="F292" s="63"/>
      <c r="G292" s="59"/>
      <c r="H292" s="59"/>
      <c r="I292" s="63"/>
      <c r="J292" s="59"/>
      <c r="K292" s="59"/>
      <c r="M292" s="29"/>
    </row>
    <row r="293" spans="1:13" x14ac:dyDescent="0.3">
      <c r="C293" s="118" t="s">
        <v>238</v>
      </c>
      <c r="D293" s="63"/>
      <c r="E293" s="59"/>
      <c r="F293" s="63"/>
      <c r="G293" s="59"/>
      <c r="H293" s="59"/>
      <c r="I293" s="63"/>
      <c r="J293" s="59"/>
      <c r="K293" s="59"/>
      <c r="M293" s="29"/>
    </row>
    <row r="294" spans="1:13" x14ac:dyDescent="0.3">
      <c r="C294" s="118" t="s">
        <v>244</v>
      </c>
      <c r="D294" s="63"/>
      <c r="E294" s="59"/>
      <c r="F294" s="63"/>
      <c r="G294" s="59"/>
      <c r="H294" s="59"/>
      <c r="I294" s="63"/>
      <c r="J294" s="59"/>
      <c r="K294" s="59"/>
      <c r="M294" s="29"/>
    </row>
    <row r="295" spans="1:13" x14ac:dyDescent="0.3">
      <c r="C295" s="118" t="s">
        <v>19</v>
      </c>
      <c r="D295" s="63"/>
      <c r="E295" s="59"/>
      <c r="F295" s="63"/>
      <c r="G295" s="59"/>
      <c r="H295" s="59"/>
      <c r="I295" s="63"/>
      <c r="J295" s="59"/>
      <c r="K295" s="59"/>
    </row>
    <row r="296" spans="1:13" x14ac:dyDescent="0.3">
      <c r="C296" s="118"/>
      <c r="D296" s="63"/>
      <c r="E296" s="59"/>
      <c r="F296" s="63"/>
      <c r="G296" s="59"/>
      <c r="H296" s="59"/>
      <c r="I296" s="63"/>
      <c r="J296" s="59"/>
      <c r="K296" s="59"/>
    </row>
    <row r="297" spans="1:13" x14ac:dyDescent="0.3">
      <c r="A297" t="s">
        <v>51</v>
      </c>
      <c r="B297">
        <v>1</v>
      </c>
      <c r="C297" s="118" t="s">
        <v>235</v>
      </c>
      <c r="D297" s="63"/>
      <c r="E297" s="59"/>
      <c r="F297" s="63"/>
      <c r="G297" s="59"/>
      <c r="H297" s="59"/>
      <c r="I297" s="63"/>
      <c r="J297" s="59"/>
      <c r="K297" s="59"/>
    </row>
    <row r="298" spans="1:13" x14ac:dyDescent="0.3">
      <c r="B298">
        <v>2</v>
      </c>
      <c r="C298" s="91" t="s">
        <v>236</v>
      </c>
      <c r="D298" s="63"/>
      <c r="E298" s="59"/>
      <c r="F298" s="63"/>
      <c r="G298" s="59"/>
      <c r="H298" s="59"/>
      <c r="I298" s="63"/>
      <c r="J298" s="59"/>
      <c r="K298" s="90"/>
    </row>
    <row r="299" spans="1:13" x14ac:dyDescent="0.3">
      <c r="B299">
        <v>3</v>
      </c>
      <c r="C299" s="118" t="s">
        <v>234</v>
      </c>
      <c r="D299" s="63"/>
      <c r="E299" s="59"/>
      <c r="F299" s="63"/>
      <c r="G299" s="59"/>
      <c r="H299" s="59"/>
      <c r="I299" s="63"/>
      <c r="J299" s="59"/>
      <c r="K299" s="59"/>
    </row>
    <row r="300" spans="1:13" x14ac:dyDescent="0.3">
      <c r="B300">
        <v>4</v>
      </c>
      <c r="C300" s="118" t="s">
        <v>244</v>
      </c>
      <c r="D300" s="63"/>
      <c r="E300" s="59"/>
      <c r="F300" s="63"/>
      <c r="G300" s="59"/>
      <c r="H300" s="59"/>
      <c r="I300" s="63"/>
      <c r="J300" s="59"/>
      <c r="K300" s="59"/>
    </row>
    <row r="301" spans="1:13" x14ac:dyDescent="0.3">
      <c r="B301">
        <v>5</v>
      </c>
      <c r="C301" s="118" t="s">
        <v>238</v>
      </c>
      <c r="D301" s="63"/>
      <c r="E301" s="59"/>
      <c r="F301" s="63"/>
      <c r="G301" s="59"/>
      <c r="H301" s="59"/>
      <c r="I301" s="63"/>
      <c r="J301" s="59"/>
      <c r="K301" s="59"/>
    </row>
    <row r="302" spans="1:13" x14ac:dyDescent="0.3">
      <c r="C302" s="118" t="s">
        <v>239</v>
      </c>
      <c r="D302" s="63"/>
      <c r="E302" s="59"/>
      <c r="F302" s="63"/>
      <c r="G302" s="59"/>
      <c r="H302" s="59"/>
      <c r="I302" s="63"/>
      <c r="J302" s="59"/>
      <c r="K302" s="59"/>
    </row>
    <row r="303" spans="1:13" x14ac:dyDescent="0.3">
      <c r="C303" s="118" t="s">
        <v>240</v>
      </c>
      <c r="D303" s="63"/>
      <c r="E303" s="59"/>
      <c r="F303" s="63"/>
      <c r="G303" s="59"/>
      <c r="H303" s="59"/>
      <c r="I303" s="63"/>
      <c r="J303" s="59"/>
      <c r="K303" s="59"/>
    </row>
    <row r="304" spans="1:13" x14ac:dyDescent="0.3">
      <c r="C304" s="118" t="s">
        <v>19</v>
      </c>
      <c r="D304" s="63"/>
      <c r="E304" s="59"/>
      <c r="F304" s="63"/>
      <c r="G304" s="59"/>
      <c r="H304" s="59"/>
      <c r="I304" s="63"/>
      <c r="J304" s="59"/>
      <c r="K304" s="59"/>
    </row>
    <row r="306" spans="1:11" x14ac:dyDescent="0.3">
      <c r="A306" t="s">
        <v>52</v>
      </c>
      <c r="B306">
        <v>1</v>
      </c>
      <c r="C306" s="118" t="s">
        <v>234</v>
      </c>
      <c r="D306" s="29"/>
      <c r="E306" s="30"/>
      <c r="F306" s="29"/>
      <c r="G306" s="30"/>
      <c r="H306" s="30"/>
      <c r="I306" s="29"/>
      <c r="J306" s="30"/>
      <c r="K306" s="30"/>
    </row>
    <row r="307" spans="1:11" x14ac:dyDescent="0.3">
      <c r="B307">
        <v>2</v>
      </c>
      <c r="C307" s="118" t="s">
        <v>236</v>
      </c>
      <c r="D307" s="29"/>
      <c r="E307" s="30"/>
      <c r="F307" s="29"/>
      <c r="G307" s="30"/>
      <c r="H307" s="30"/>
      <c r="I307" s="29"/>
      <c r="J307" s="30"/>
      <c r="K307" s="30"/>
    </row>
    <row r="308" spans="1:11" x14ac:dyDescent="0.3">
      <c r="B308">
        <v>3</v>
      </c>
      <c r="C308" s="118" t="s">
        <v>235</v>
      </c>
      <c r="D308" s="29"/>
      <c r="E308" s="30"/>
      <c r="F308" s="29"/>
      <c r="G308" s="30"/>
      <c r="H308" s="30"/>
      <c r="I308" s="29"/>
      <c r="J308" s="30"/>
      <c r="K308" s="30"/>
    </row>
    <row r="309" spans="1:11" x14ac:dyDescent="0.3">
      <c r="B309">
        <v>4</v>
      </c>
      <c r="C309" s="118" t="s">
        <v>239</v>
      </c>
      <c r="D309" s="29"/>
      <c r="E309" s="30"/>
      <c r="F309" s="29"/>
      <c r="G309" s="30"/>
      <c r="H309" s="30"/>
      <c r="I309" s="29"/>
      <c r="J309" s="30"/>
      <c r="K309" s="30"/>
    </row>
    <row r="310" spans="1:11" x14ac:dyDescent="0.3">
      <c r="B310">
        <v>5</v>
      </c>
      <c r="C310" s="118" t="s">
        <v>244</v>
      </c>
      <c r="D310" s="29"/>
      <c r="E310" s="30"/>
      <c r="F310" s="29"/>
      <c r="G310" s="30"/>
      <c r="H310" s="30"/>
      <c r="I310" s="29"/>
      <c r="J310" s="30"/>
      <c r="K310" s="30"/>
    </row>
    <row r="311" spans="1:11" x14ac:dyDescent="0.3">
      <c r="C311" s="118" t="s">
        <v>19</v>
      </c>
      <c r="D311" s="29"/>
      <c r="E311" s="29"/>
      <c r="F311" s="29"/>
      <c r="G311" s="29"/>
      <c r="H311" s="30"/>
      <c r="I311" s="29"/>
      <c r="J311" s="29"/>
      <c r="K311" s="30"/>
    </row>
  </sheetData>
  <mergeCells count="37">
    <mergeCell ref="A92:A94"/>
    <mergeCell ref="A95:A97"/>
    <mergeCell ref="A103:A105"/>
    <mergeCell ref="A106:A108"/>
    <mergeCell ref="F113:H113"/>
    <mergeCell ref="I113:K113"/>
    <mergeCell ref="D162:E162"/>
    <mergeCell ref="F162:H162"/>
    <mergeCell ref="A125:A134"/>
    <mergeCell ref="A115:A124"/>
    <mergeCell ref="B131:B133"/>
    <mergeCell ref="B128:B130"/>
    <mergeCell ref="B125:B127"/>
    <mergeCell ref="B121:B123"/>
    <mergeCell ref="B118:B120"/>
    <mergeCell ref="B115:B117"/>
    <mergeCell ref="A7:A10"/>
    <mergeCell ref="A3:A6"/>
    <mergeCell ref="D1:E1"/>
    <mergeCell ref="F1:H1"/>
    <mergeCell ref="I1:K1"/>
    <mergeCell ref="D187:E187"/>
    <mergeCell ref="F187:H187"/>
    <mergeCell ref="I187:K187"/>
    <mergeCell ref="D16:E16"/>
    <mergeCell ref="F16:H16"/>
    <mergeCell ref="I16:K16"/>
    <mergeCell ref="D42:E42"/>
    <mergeCell ref="F42:H42"/>
    <mergeCell ref="I42:K42"/>
    <mergeCell ref="D113:E113"/>
    <mergeCell ref="D101:E101"/>
    <mergeCell ref="F101:H101"/>
    <mergeCell ref="I101:K101"/>
    <mergeCell ref="D90:E90"/>
    <mergeCell ref="F90:H90"/>
    <mergeCell ref="I90:K90"/>
  </mergeCells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D5C8-3674-4B04-8FDB-06C748D43EB0}">
  <sheetPr codeName="Sheet15"/>
  <dimension ref="A1:AQ254"/>
  <sheetViews>
    <sheetView zoomScale="90" zoomScaleNormal="90" workbookViewId="0">
      <selection activeCell="J17" sqref="J17"/>
    </sheetView>
  </sheetViews>
  <sheetFormatPr defaultColWidth="8.88671875" defaultRowHeight="14.4" x14ac:dyDescent="0.3"/>
  <cols>
    <col min="1" max="1" width="24.44140625" customWidth="1"/>
    <col min="2" max="2" width="18" bestFit="1" customWidth="1"/>
    <col min="3" max="3" width="11.5546875" bestFit="1" customWidth="1"/>
    <col min="4" max="4" width="11.6640625" bestFit="1" customWidth="1"/>
    <col min="11" max="11" width="12" customWidth="1"/>
    <col min="12" max="12" width="9.6640625" bestFit="1" customWidth="1"/>
    <col min="13" max="13" width="7.6640625" bestFit="1" customWidth="1"/>
    <col min="14" max="15" width="12" customWidth="1"/>
    <col min="16" max="16" width="8.88671875" style="2"/>
    <col min="17" max="17" width="10.33203125" customWidth="1"/>
    <col min="24" max="24" width="10.33203125" customWidth="1"/>
    <col min="25" max="25" width="9.6640625" bestFit="1" customWidth="1"/>
    <col min="26" max="26" width="7.44140625" bestFit="1" customWidth="1"/>
    <col min="27" max="28" width="12" customWidth="1"/>
    <col min="29" max="29" width="8.88671875" style="2"/>
    <col min="30" max="30" width="13.109375" customWidth="1"/>
    <col min="31" max="31" width="9.88671875" customWidth="1"/>
    <col min="37" max="37" width="10.6640625" customWidth="1"/>
    <col min="38" max="38" width="9.6640625" bestFit="1" customWidth="1"/>
    <col min="39" max="39" width="7.6640625" bestFit="1" customWidth="1"/>
    <col min="40" max="41" width="12" customWidth="1"/>
    <col min="43" max="43" width="12.6640625" customWidth="1"/>
    <col min="44" max="44" width="11.33203125" customWidth="1"/>
  </cols>
  <sheetData>
    <row r="1" spans="1:41" ht="14.4" customHeight="1" x14ac:dyDescent="0.3">
      <c r="A1" s="428" t="s">
        <v>251</v>
      </c>
      <c r="B1" s="428"/>
      <c r="C1" s="428"/>
      <c r="D1" s="428"/>
      <c r="E1" s="428"/>
      <c r="F1" s="428"/>
      <c r="G1" s="428"/>
      <c r="H1" s="35"/>
      <c r="I1" s="35"/>
      <c r="J1" s="32"/>
      <c r="K1" s="13"/>
      <c r="L1" s="13"/>
      <c r="M1" s="13"/>
      <c r="N1" s="13"/>
      <c r="O1" s="13"/>
      <c r="Y1" s="13"/>
      <c r="Z1" s="13"/>
      <c r="AA1" s="13"/>
      <c r="AB1" s="13"/>
      <c r="AL1" s="13"/>
      <c r="AM1" s="13"/>
      <c r="AN1" s="13"/>
      <c r="AO1" s="13"/>
    </row>
    <row r="2" spans="1:41" x14ac:dyDescent="0.3">
      <c r="A2" s="35"/>
      <c r="C2" s="35"/>
      <c r="D2" s="35"/>
      <c r="E2" s="35"/>
      <c r="F2" s="35"/>
      <c r="G2" s="35"/>
      <c r="H2" s="35"/>
      <c r="I2" s="35"/>
      <c r="J2" s="32"/>
      <c r="K2" s="13"/>
      <c r="L2" s="13"/>
      <c r="M2" s="13"/>
      <c r="N2" s="13"/>
      <c r="O2" s="13"/>
      <c r="Y2" s="13"/>
      <c r="Z2" s="13"/>
      <c r="AA2" s="13"/>
      <c r="AB2" s="13"/>
      <c r="AL2" s="13"/>
      <c r="AM2" s="13"/>
      <c r="AN2" s="13"/>
      <c r="AO2" s="13"/>
    </row>
    <row r="3" spans="1:41" x14ac:dyDescent="0.3">
      <c r="A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Y3" s="32"/>
      <c r="Z3" s="32"/>
      <c r="AA3" s="32"/>
      <c r="AB3" s="32"/>
      <c r="AL3" s="32"/>
      <c r="AM3" s="32"/>
      <c r="AN3" s="32"/>
      <c r="AO3" s="32"/>
    </row>
    <row r="4" spans="1:41" x14ac:dyDescent="0.3">
      <c r="A4" s="449" t="s">
        <v>252</v>
      </c>
      <c r="B4" s="449"/>
      <c r="C4" s="449"/>
      <c r="D4" s="449"/>
      <c r="E4" s="14"/>
      <c r="F4" s="14"/>
      <c r="G4" s="14"/>
      <c r="H4" s="14"/>
      <c r="I4" s="14"/>
      <c r="J4" s="14"/>
      <c r="K4" s="14"/>
      <c r="L4" s="132"/>
      <c r="M4" s="132"/>
      <c r="N4" s="132"/>
      <c r="O4" s="132"/>
      <c r="P4" s="27"/>
      <c r="Q4" s="14"/>
      <c r="R4" s="14"/>
      <c r="S4" s="14"/>
      <c r="T4" s="14"/>
      <c r="U4" s="14"/>
      <c r="V4" s="14"/>
      <c r="W4" s="14"/>
      <c r="X4" s="14"/>
      <c r="Y4" s="132"/>
      <c r="Z4" s="132"/>
      <c r="AA4" s="132"/>
      <c r="AB4" s="132"/>
      <c r="AC4" s="27"/>
      <c r="AD4" s="14"/>
      <c r="AE4" s="14"/>
      <c r="AF4" s="14"/>
      <c r="AG4" s="14"/>
      <c r="AH4" s="14"/>
      <c r="AI4" s="14"/>
      <c r="AJ4" s="14"/>
      <c r="AK4" s="14"/>
      <c r="AL4" s="132"/>
      <c r="AM4" s="132"/>
      <c r="AN4" s="132"/>
      <c r="AO4" s="132"/>
    </row>
    <row r="5" spans="1:41" x14ac:dyDescent="0.3">
      <c r="A5">
        <v>2020</v>
      </c>
      <c r="D5" s="415">
        <v>2020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Q5" s="415">
        <v>2019</v>
      </c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D5" s="415">
        <v>2018</v>
      </c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</row>
    <row r="6" spans="1:41" x14ac:dyDescent="0.3">
      <c r="A6" s="10"/>
      <c r="C6" s="450" t="s">
        <v>135</v>
      </c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Q6" s="450" t="s">
        <v>135</v>
      </c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D6" s="450" t="s">
        <v>135</v>
      </c>
      <c r="AE6" s="450"/>
      <c r="AF6" s="450"/>
      <c r="AG6" s="450"/>
      <c r="AH6" s="450"/>
      <c r="AI6" s="450"/>
      <c r="AJ6" s="450"/>
      <c r="AK6" s="450"/>
      <c r="AL6" s="450"/>
      <c r="AM6" s="450"/>
      <c r="AN6" s="450"/>
      <c r="AO6" s="450"/>
    </row>
    <row r="7" spans="1:41" ht="41.4" x14ac:dyDescent="0.3">
      <c r="A7" s="10" t="s">
        <v>136</v>
      </c>
      <c r="C7" s="15"/>
      <c r="D7" s="16" t="s">
        <v>137</v>
      </c>
      <c r="E7" s="16" t="s">
        <v>138</v>
      </c>
      <c r="F7" s="17" t="s">
        <v>139</v>
      </c>
      <c r="G7" s="16" t="s">
        <v>12</v>
      </c>
      <c r="H7" s="16" t="s">
        <v>140</v>
      </c>
      <c r="I7" s="16" t="s">
        <v>141</v>
      </c>
      <c r="J7" s="17" t="s">
        <v>142</v>
      </c>
      <c r="K7" s="16" t="s">
        <v>143</v>
      </c>
      <c r="L7" s="16" t="s">
        <v>69</v>
      </c>
      <c r="M7" s="16" t="s">
        <v>144</v>
      </c>
      <c r="N7" s="16" t="s">
        <v>145</v>
      </c>
      <c r="O7" s="16" t="s">
        <v>146</v>
      </c>
      <c r="Q7" s="16" t="s">
        <v>137</v>
      </c>
      <c r="R7" s="16" t="s">
        <v>138</v>
      </c>
      <c r="S7" s="17" t="s">
        <v>139</v>
      </c>
      <c r="T7" s="16" t="s">
        <v>12</v>
      </c>
      <c r="U7" s="16" t="s">
        <v>140</v>
      </c>
      <c r="V7" s="16" t="s">
        <v>141</v>
      </c>
      <c r="W7" s="17" t="s">
        <v>142</v>
      </c>
      <c r="X7" s="16" t="s">
        <v>143</v>
      </c>
      <c r="Y7" s="16" t="s">
        <v>69</v>
      </c>
      <c r="Z7" s="16" t="s">
        <v>144</v>
      </c>
      <c r="AA7" s="16" t="s">
        <v>145</v>
      </c>
      <c r="AB7" s="16" t="s">
        <v>146</v>
      </c>
      <c r="AD7" s="16" t="s">
        <v>137</v>
      </c>
      <c r="AE7" s="16" t="s">
        <v>138</v>
      </c>
      <c r="AF7" s="17" t="s">
        <v>139</v>
      </c>
      <c r="AG7" s="16" t="s">
        <v>12</v>
      </c>
      <c r="AH7" s="16" t="s">
        <v>140</v>
      </c>
      <c r="AI7" s="16" t="s">
        <v>141</v>
      </c>
      <c r="AJ7" s="17" t="s">
        <v>142</v>
      </c>
      <c r="AK7" s="16" t="s">
        <v>143</v>
      </c>
      <c r="AL7" s="16" t="s">
        <v>69</v>
      </c>
      <c r="AM7" s="16" t="s">
        <v>144</v>
      </c>
      <c r="AN7" s="16" t="s">
        <v>145</v>
      </c>
      <c r="AO7" s="16" t="s">
        <v>146</v>
      </c>
    </row>
    <row r="8" spans="1:41" x14ac:dyDescent="0.3">
      <c r="B8" s="37" t="s">
        <v>27</v>
      </c>
    </row>
    <row r="9" spans="1:41" ht="14.4" customHeight="1" x14ac:dyDescent="0.3">
      <c r="A9" s="25" t="s">
        <v>15</v>
      </c>
      <c r="B9" s="37"/>
      <c r="C9" s="18"/>
      <c r="D9" s="8" t="e">
        <f>#REF!+#REF!</f>
        <v>#REF!</v>
      </c>
      <c r="E9" s="8" t="e">
        <f>#REF!+#REF!</f>
        <v>#REF!</v>
      </c>
      <c r="F9" s="8" t="e">
        <f>#REF!+#REF!</f>
        <v>#REF!</v>
      </c>
      <c r="G9" s="8" t="e">
        <f>#REF!+#REF!</f>
        <v>#REF!</v>
      </c>
      <c r="H9" s="8" t="e">
        <f>#REF!+#REF!</f>
        <v>#REF!</v>
      </c>
      <c r="I9" s="8" t="e">
        <f>#REF!+#REF!</f>
        <v>#REF!</v>
      </c>
      <c r="J9" s="8" t="e">
        <f>#REF!+#REF!</f>
        <v>#REF!</v>
      </c>
      <c r="K9" s="8" t="e">
        <f>#REF!+#REF!</f>
        <v>#REF!</v>
      </c>
      <c r="L9" s="8" t="e">
        <f>#REF!+#REF!</f>
        <v>#REF!</v>
      </c>
      <c r="M9" s="44" t="e">
        <f>L9/L$23</f>
        <v>#REF!</v>
      </c>
      <c r="N9" s="44" t="e">
        <f>K9/L9</f>
        <v>#REF!</v>
      </c>
      <c r="O9" s="44" t="e">
        <f>(L9-K9)/L9</f>
        <v>#REF!</v>
      </c>
      <c r="P9" s="28"/>
      <c r="Q9" s="8" t="e">
        <f>#REF!+#REF!</f>
        <v>#REF!</v>
      </c>
      <c r="R9" s="8" t="e">
        <f>#REF!+#REF!</f>
        <v>#REF!</v>
      </c>
      <c r="S9" s="8" t="e">
        <f>#REF!+#REF!</f>
        <v>#REF!</v>
      </c>
      <c r="T9" s="8" t="e">
        <f>#REF!+#REF!</f>
        <v>#REF!</v>
      </c>
      <c r="U9" s="8" t="e">
        <f>#REF!+#REF!</f>
        <v>#REF!</v>
      </c>
      <c r="V9" s="8" t="e">
        <f>#REF!+#REF!</f>
        <v>#REF!</v>
      </c>
      <c r="W9" s="8" t="e">
        <f>#REF!+#REF!</f>
        <v>#REF!</v>
      </c>
      <c r="X9" s="8" t="e">
        <f>#REF!+#REF!</f>
        <v>#REF!</v>
      </c>
      <c r="Y9" s="8" t="e">
        <f>#REF!+#REF!</f>
        <v>#REF!</v>
      </c>
      <c r="Z9" s="44" t="e">
        <f>Y9/Y$23</f>
        <v>#REF!</v>
      </c>
      <c r="AA9" s="44" t="e">
        <f>X9/Y9</f>
        <v>#REF!</v>
      </c>
      <c r="AB9" s="44" t="e">
        <f>(Y9-X9)/Y9</f>
        <v>#REF!</v>
      </c>
      <c r="AD9" s="8" t="e">
        <f>#REF!+#REF!</f>
        <v>#REF!</v>
      </c>
      <c r="AE9" s="8" t="e">
        <f>#REF!+#REF!</f>
        <v>#REF!</v>
      </c>
      <c r="AF9" s="8" t="e">
        <f>#REF!+#REF!</f>
        <v>#REF!</v>
      </c>
      <c r="AG9" s="8" t="e">
        <f>#REF!+#REF!</f>
        <v>#REF!</v>
      </c>
      <c r="AH9" s="8" t="e">
        <f>#REF!+#REF!</f>
        <v>#REF!</v>
      </c>
      <c r="AI9" s="8" t="e">
        <f>#REF!+#REF!</f>
        <v>#REF!</v>
      </c>
      <c r="AJ9" s="8" t="e">
        <f>#REF!+#REF!</f>
        <v>#REF!</v>
      </c>
      <c r="AK9" s="8" t="e">
        <f>#REF!+#REF!</f>
        <v>#REF!</v>
      </c>
      <c r="AL9" s="8" t="e">
        <f>#REF!+#REF!</f>
        <v>#REF!</v>
      </c>
      <c r="AM9" s="44" t="e">
        <f>AL9/AL$23</f>
        <v>#REF!</v>
      </c>
      <c r="AN9" s="44" t="e">
        <f>AK9/AL9</f>
        <v>#REF!</v>
      </c>
      <c r="AO9" s="44" t="e">
        <f>(AL9-AK9)/AL9</f>
        <v>#REF!</v>
      </c>
    </row>
    <row r="10" spans="1:41" x14ac:dyDescent="0.3">
      <c r="A10" s="25"/>
      <c r="B10" s="37"/>
      <c r="C10" s="7"/>
      <c r="D10" s="3" t="e">
        <f>(D9-Q9)/Q9</f>
        <v>#REF!</v>
      </c>
      <c r="E10" s="3" t="e">
        <f t="shared" ref="E10:L10" si="0">(E9-R9)/R9</f>
        <v>#REF!</v>
      </c>
      <c r="F10" s="3" t="e">
        <f t="shared" si="0"/>
        <v>#REF!</v>
      </c>
      <c r="G10" s="3" t="e">
        <f t="shared" si="0"/>
        <v>#REF!</v>
      </c>
      <c r="H10" s="3" t="e">
        <f t="shared" si="0"/>
        <v>#REF!</v>
      </c>
      <c r="I10" s="3" t="e">
        <f t="shared" si="0"/>
        <v>#REF!</v>
      </c>
      <c r="J10" s="3" t="e">
        <f t="shared" si="0"/>
        <v>#REF!</v>
      </c>
      <c r="K10" s="3" t="e">
        <f t="shared" si="0"/>
        <v>#REF!</v>
      </c>
      <c r="L10" s="3" t="e">
        <f t="shared" si="0"/>
        <v>#REF!</v>
      </c>
      <c r="M10" s="45"/>
      <c r="N10" s="45"/>
      <c r="O10" s="45"/>
      <c r="Q10" s="3" t="e">
        <f t="shared" ref="Q10:Y10" si="1">(Q9-AD9)/AD9</f>
        <v>#REF!</v>
      </c>
      <c r="R10" s="3" t="e">
        <f t="shared" si="1"/>
        <v>#REF!</v>
      </c>
      <c r="S10" s="3" t="e">
        <f t="shared" si="1"/>
        <v>#REF!</v>
      </c>
      <c r="T10" s="3" t="e">
        <f t="shared" si="1"/>
        <v>#REF!</v>
      </c>
      <c r="U10" s="3" t="e">
        <f t="shared" si="1"/>
        <v>#REF!</v>
      </c>
      <c r="V10" s="3" t="e">
        <f t="shared" si="1"/>
        <v>#REF!</v>
      </c>
      <c r="W10" s="3" t="e">
        <f t="shared" si="1"/>
        <v>#REF!</v>
      </c>
      <c r="X10" s="3" t="e">
        <f t="shared" si="1"/>
        <v>#REF!</v>
      </c>
      <c r="Y10" s="3" t="e">
        <f t="shared" si="1"/>
        <v>#REF!</v>
      </c>
      <c r="Z10" s="45"/>
      <c r="AA10" s="45"/>
      <c r="AB10" s="45"/>
      <c r="AD10" s="3"/>
      <c r="AE10" s="3"/>
      <c r="AF10" s="3"/>
      <c r="AG10" s="3"/>
      <c r="AH10" s="3"/>
      <c r="AI10" s="3"/>
      <c r="AJ10" s="3"/>
      <c r="AK10" s="3"/>
      <c r="AL10" s="3"/>
      <c r="AM10" s="45"/>
      <c r="AN10" s="45"/>
      <c r="AO10" s="45"/>
    </row>
    <row r="11" spans="1:41" ht="14.4" customHeight="1" x14ac:dyDescent="0.3">
      <c r="A11" s="25" t="s">
        <v>147</v>
      </c>
      <c r="B11" s="37"/>
      <c r="C11" s="18"/>
      <c r="D11" s="8" t="e">
        <f>#REF!+#REF!</f>
        <v>#REF!</v>
      </c>
      <c r="E11" s="8" t="e">
        <f>#REF!+#REF!</f>
        <v>#REF!</v>
      </c>
      <c r="F11" s="8" t="e">
        <f>#REF!+#REF!</f>
        <v>#REF!</v>
      </c>
      <c r="G11" s="8" t="e">
        <f>#REF!+#REF!</f>
        <v>#REF!</v>
      </c>
      <c r="H11" s="8" t="e">
        <f>#REF!+#REF!</f>
        <v>#REF!</v>
      </c>
      <c r="I11" s="8" t="e">
        <f>#REF!+#REF!</f>
        <v>#REF!</v>
      </c>
      <c r="J11" s="8" t="e">
        <f>#REF!+#REF!</f>
        <v>#REF!</v>
      </c>
      <c r="K11" s="8" t="e">
        <f>#REF!+#REF!</f>
        <v>#REF!</v>
      </c>
      <c r="L11" s="8" t="e">
        <f>#REF!+#REF!</f>
        <v>#REF!</v>
      </c>
      <c r="M11" s="44" t="e">
        <f>L11/L$23</f>
        <v>#REF!</v>
      </c>
      <c r="N11" s="44" t="e">
        <f>K11/L11</f>
        <v>#REF!</v>
      </c>
      <c r="O11" s="44" t="e">
        <f>(L11-K11)/L11</f>
        <v>#REF!</v>
      </c>
      <c r="P11" s="28"/>
      <c r="Q11" s="8" t="e">
        <f>#REF!+#REF!</f>
        <v>#REF!</v>
      </c>
      <c r="R11" s="8" t="e">
        <f>#REF!+#REF!</f>
        <v>#REF!</v>
      </c>
      <c r="S11" s="8" t="e">
        <f>#REF!+#REF!</f>
        <v>#REF!</v>
      </c>
      <c r="T11" s="8" t="e">
        <f>#REF!+#REF!</f>
        <v>#REF!</v>
      </c>
      <c r="U11" s="8" t="e">
        <f>#REF!+#REF!</f>
        <v>#REF!</v>
      </c>
      <c r="V11" s="8" t="e">
        <f>#REF!+#REF!</f>
        <v>#REF!</v>
      </c>
      <c r="W11" s="8" t="e">
        <f>#REF!+#REF!</f>
        <v>#REF!</v>
      </c>
      <c r="X11" s="8" t="e">
        <f>#REF!+#REF!</f>
        <v>#REF!</v>
      </c>
      <c r="Y11" s="8" t="e">
        <f>#REF!+#REF!</f>
        <v>#REF!</v>
      </c>
      <c r="Z11" s="44" t="e">
        <f>Y11/Y$23</f>
        <v>#REF!</v>
      </c>
      <c r="AA11" s="44" t="e">
        <f>X11/Y11</f>
        <v>#REF!</v>
      </c>
      <c r="AB11" s="44" t="e">
        <f>(Y11-X11)/Y11</f>
        <v>#REF!</v>
      </c>
      <c r="AD11" s="8" t="e">
        <f>#REF!+#REF!</f>
        <v>#REF!</v>
      </c>
      <c r="AE11" s="8" t="e">
        <f>#REF!+#REF!</f>
        <v>#REF!</v>
      </c>
      <c r="AF11" s="8" t="e">
        <f>#REF!+#REF!</f>
        <v>#REF!</v>
      </c>
      <c r="AG11" s="8" t="e">
        <f>#REF!+#REF!</f>
        <v>#REF!</v>
      </c>
      <c r="AH11" s="8" t="e">
        <f>#REF!+#REF!</f>
        <v>#REF!</v>
      </c>
      <c r="AI11" s="8" t="e">
        <f>#REF!+#REF!</f>
        <v>#REF!</v>
      </c>
      <c r="AJ11" s="8" t="e">
        <f>#REF!+#REF!</f>
        <v>#REF!</v>
      </c>
      <c r="AK11" s="8" t="e">
        <f>#REF!+#REF!</f>
        <v>#REF!</v>
      </c>
      <c r="AL11" s="8" t="e">
        <f>#REF!+#REF!</f>
        <v>#REF!</v>
      </c>
      <c r="AM11" s="44" t="e">
        <f>AL11/AL$23</f>
        <v>#REF!</v>
      </c>
      <c r="AN11" s="44" t="e">
        <f>AK11/AL11</f>
        <v>#REF!</v>
      </c>
      <c r="AO11" s="44" t="e">
        <f>(AL11-AK11)/AL11</f>
        <v>#REF!</v>
      </c>
    </row>
    <row r="12" spans="1:41" x14ac:dyDescent="0.3">
      <c r="A12" s="25"/>
      <c r="B12" s="37"/>
      <c r="C12" s="7"/>
      <c r="D12" s="3" t="e">
        <f t="shared" ref="D12:L12" si="2">(D11-Q11)/Q11</f>
        <v>#REF!</v>
      </c>
      <c r="E12" s="3" t="e">
        <f t="shared" si="2"/>
        <v>#REF!</v>
      </c>
      <c r="F12" s="3" t="e">
        <f t="shared" si="2"/>
        <v>#REF!</v>
      </c>
      <c r="G12" s="3" t="e">
        <f t="shared" si="2"/>
        <v>#REF!</v>
      </c>
      <c r="H12" s="3" t="e">
        <f t="shared" si="2"/>
        <v>#REF!</v>
      </c>
      <c r="I12" s="3" t="e">
        <f t="shared" si="2"/>
        <v>#REF!</v>
      </c>
      <c r="J12" s="3" t="e">
        <f t="shared" si="2"/>
        <v>#REF!</v>
      </c>
      <c r="K12" s="3" t="e">
        <f t="shared" si="2"/>
        <v>#REF!</v>
      </c>
      <c r="L12" s="3" t="e">
        <f t="shared" si="2"/>
        <v>#REF!</v>
      </c>
      <c r="M12" s="45"/>
      <c r="N12" s="45"/>
      <c r="O12" s="45"/>
      <c r="Q12" s="3" t="e">
        <f t="shared" ref="Q12:Y12" si="3">(Q11-AD11)/AD11</f>
        <v>#REF!</v>
      </c>
      <c r="R12" s="3" t="e">
        <f t="shared" si="3"/>
        <v>#REF!</v>
      </c>
      <c r="S12" s="3" t="e">
        <f t="shared" si="3"/>
        <v>#REF!</v>
      </c>
      <c r="T12" s="3" t="e">
        <f t="shared" si="3"/>
        <v>#REF!</v>
      </c>
      <c r="U12" s="3" t="e">
        <f t="shared" si="3"/>
        <v>#REF!</v>
      </c>
      <c r="V12" s="3" t="e">
        <f t="shared" si="3"/>
        <v>#REF!</v>
      </c>
      <c r="W12" s="3" t="e">
        <f t="shared" si="3"/>
        <v>#REF!</v>
      </c>
      <c r="X12" s="3" t="e">
        <f t="shared" si="3"/>
        <v>#REF!</v>
      </c>
      <c r="Y12" s="3" t="e">
        <f t="shared" si="3"/>
        <v>#REF!</v>
      </c>
      <c r="Z12" s="45"/>
      <c r="AA12" s="45"/>
      <c r="AB12" s="45"/>
      <c r="AD12" s="3"/>
      <c r="AE12" s="3"/>
      <c r="AF12" s="3"/>
      <c r="AG12" s="3"/>
      <c r="AH12" s="3"/>
      <c r="AI12" s="3"/>
      <c r="AJ12" s="3"/>
      <c r="AK12" s="3"/>
      <c r="AL12" s="3"/>
      <c r="AM12" s="45"/>
      <c r="AN12" s="45"/>
      <c r="AO12" s="45"/>
    </row>
    <row r="13" spans="1:41" ht="14.4" customHeight="1" x14ac:dyDescent="0.3">
      <c r="A13" s="56" t="s">
        <v>139</v>
      </c>
      <c r="B13" s="57"/>
      <c r="C13" s="18"/>
      <c r="D13" s="8" t="e">
        <f>#REF!+#REF!</f>
        <v>#REF!</v>
      </c>
      <c r="E13" s="8" t="e">
        <f>#REF!+#REF!</f>
        <v>#REF!</v>
      </c>
      <c r="F13" s="8" t="e">
        <f>#REF!+#REF!</f>
        <v>#REF!</v>
      </c>
      <c r="G13" s="8" t="e">
        <f>#REF!+#REF!</f>
        <v>#REF!</v>
      </c>
      <c r="H13" s="8" t="e">
        <f>#REF!+#REF!</f>
        <v>#REF!</v>
      </c>
      <c r="I13" s="8" t="e">
        <f>#REF!+#REF!</f>
        <v>#REF!</v>
      </c>
      <c r="J13" s="8" t="e">
        <f>#REF!+#REF!</f>
        <v>#REF!</v>
      </c>
      <c r="K13" s="8" t="e">
        <f>#REF!+#REF!</f>
        <v>#REF!</v>
      </c>
      <c r="L13" s="8" t="e">
        <f>#REF!+#REF!</f>
        <v>#REF!</v>
      </c>
      <c r="M13" s="44" t="e">
        <f>L13/L$23</f>
        <v>#REF!</v>
      </c>
      <c r="N13" s="44" t="e">
        <f>K13/L13</f>
        <v>#REF!</v>
      </c>
      <c r="O13" s="44" t="e">
        <f>(L13-K13)/L13</f>
        <v>#REF!</v>
      </c>
      <c r="P13" s="28"/>
      <c r="Q13" s="8" t="e">
        <f>#REF!+#REF!</f>
        <v>#REF!</v>
      </c>
      <c r="R13" s="8" t="e">
        <f>#REF!+#REF!</f>
        <v>#REF!</v>
      </c>
      <c r="S13" s="8" t="e">
        <f>#REF!+#REF!</f>
        <v>#REF!</v>
      </c>
      <c r="T13" s="8" t="e">
        <f>#REF!+#REF!</f>
        <v>#REF!</v>
      </c>
      <c r="U13" s="8" t="e">
        <f>#REF!+#REF!</f>
        <v>#REF!</v>
      </c>
      <c r="V13" s="8" t="e">
        <f>#REF!+#REF!</f>
        <v>#REF!</v>
      </c>
      <c r="W13" s="8" t="e">
        <f>#REF!+#REF!</f>
        <v>#REF!</v>
      </c>
      <c r="X13" s="8" t="e">
        <f>#REF!+#REF!</f>
        <v>#REF!</v>
      </c>
      <c r="Y13" s="8" t="e">
        <f>#REF!+#REF!</f>
        <v>#REF!</v>
      </c>
      <c r="Z13" s="44" t="e">
        <f>Y13/Y$23</f>
        <v>#REF!</v>
      </c>
      <c r="AA13" s="44" t="e">
        <f>X13/Y13</f>
        <v>#REF!</v>
      </c>
      <c r="AB13" s="44" t="e">
        <f>(Y13-X13)/Y13</f>
        <v>#REF!</v>
      </c>
      <c r="AD13" s="8" t="e">
        <f>#REF!+#REF!</f>
        <v>#REF!</v>
      </c>
      <c r="AE13" s="8" t="e">
        <f>#REF!+#REF!</f>
        <v>#REF!</v>
      </c>
      <c r="AF13" s="8" t="e">
        <f>#REF!+#REF!</f>
        <v>#REF!</v>
      </c>
      <c r="AG13" s="8" t="e">
        <f>#REF!+#REF!</f>
        <v>#REF!</v>
      </c>
      <c r="AH13" s="8" t="e">
        <f>#REF!+#REF!</f>
        <v>#REF!</v>
      </c>
      <c r="AI13" s="8" t="e">
        <f>#REF!+#REF!</f>
        <v>#REF!</v>
      </c>
      <c r="AJ13" s="8" t="e">
        <f>#REF!+#REF!</f>
        <v>#REF!</v>
      </c>
      <c r="AK13" s="8" t="e">
        <f>#REF!+#REF!</f>
        <v>#REF!</v>
      </c>
      <c r="AL13" s="8" t="e">
        <f>#REF!+#REF!</f>
        <v>#REF!</v>
      </c>
      <c r="AM13" s="44" t="e">
        <f>AL13/AL$23</f>
        <v>#REF!</v>
      </c>
      <c r="AN13" s="44" t="e">
        <f>AK13/AL13</f>
        <v>#REF!</v>
      </c>
      <c r="AO13" s="44" t="e">
        <f>(AL13-AK13)/AL13</f>
        <v>#REF!</v>
      </c>
    </row>
    <row r="14" spans="1:41" x14ac:dyDescent="0.3">
      <c r="A14" s="25"/>
      <c r="B14" s="37"/>
      <c r="C14" s="7"/>
      <c r="D14" s="3" t="e">
        <f t="shared" ref="D14:L14" si="4">(D13-Q13)/Q13</f>
        <v>#REF!</v>
      </c>
      <c r="E14" s="3" t="e">
        <f t="shared" si="4"/>
        <v>#REF!</v>
      </c>
      <c r="F14" s="3" t="e">
        <f t="shared" si="4"/>
        <v>#REF!</v>
      </c>
      <c r="G14" s="3" t="e">
        <f t="shared" si="4"/>
        <v>#REF!</v>
      </c>
      <c r="H14" s="3" t="e">
        <f t="shared" si="4"/>
        <v>#REF!</v>
      </c>
      <c r="I14" s="3" t="e">
        <f t="shared" si="4"/>
        <v>#REF!</v>
      </c>
      <c r="J14" s="3" t="e">
        <f t="shared" si="4"/>
        <v>#REF!</v>
      </c>
      <c r="K14" s="42" t="e">
        <f t="shared" si="4"/>
        <v>#REF!</v>
      </c>
      <c r="L14" s="3" t="e">
        <f t="shared" si="4"/>
        <v>#REF!</v>
      </c>
      <c r="M14" s="45"/>
      <c r="N14" s="45"/>
      <c r="O14" s="45"/>
      <c r="Q14" s="3" t="e">
        <f t="shared" ref="Q14:Y14" si="5">(Q13-AD13)/AD13</f>
        <v>#REF!</v>
      </c>
      <c r="R14" s="3" t="e">
        <f t="shared" si="5"/>
        <v>#REF!</v>
      </c>
      <c r="S14" s="3" t="e">
        <f t="shared" si="5"/>
        <v>#REF!</v>
      </c>
      <c r="T14" s="3" t="e">
        <f t="shared" si="5"/>
        <v>#REF!</v>
      </c>
      <c r="U14" s="3" t="e">
        <f t="shared" si="5"/>
        <v>#REF!</v>
      </c>
      <c r="V14" s="3" t="e">
        <f t="shared" si="5"/>
        <v>#REF!</v>
      </c>
      <c r="W14" s="3" t="e">
        <f t="shared" si="5"/>
        <v>#REF!</v>
      </c>
      <c r="X14" s="3" t="e">
        <f t="shared" si="5"/>
        <v>#REF!</v>
      </c>
      <c r="Y14" s="3" t="e">
        <f t="shared" si="5"/>
        <v>#REF!</v>
      </c>
      <c r="Z14" s="45"/>
      <c r="AA14" s="45"/>
      <c r="AB14" s="45"/>
      <c r="AD14" s="3"/>
      <c r="AE14" s="3"/>
      <c r="AF14" s="3"/>
      <c r="AG14" s="3"/>
      <c r="AH14" s="3"/>
      <c r="AI14" s="3"/>
      <c r="AJ14" s="3"/>
      <c r="AK14" s="3"/>
      <c r="AL14" s="3"/>
      <c r="AM14" s="45"/>
      <c r="AN14" s="45"/>
      <c r="AO14" s="45"/>
    </row>
    <row r="15" spans="1:41" ht="14.4" customHeight="1" x14ac:dyDescent="0.3">
      <c r="A15" s="25" t="s">
        <v>12</v>
      </c>
      <c r="B15" s="37"/>
      <c r="C15" s="18"/>
      <c r="D15" s="8" t="e">
        <f>#REF!+#REF!</f>
        <v>#REF!</v>
      </c>
      <c r="E15" s="8" t="e">
        <f>#REF!+#REF!</f>
        <v>#REF!</v>
      </c>
      <c r="F15" s="8" t="e">
        <f>#REF!+#REF!</f>
        <v>#REF!</v>
      </c>
      <c r="G15" s="8" t="e">
        <f>#REF!+#REF!</f>
        <v>#REF!</v>
      </c>
      <c r="H15" s="8" t="e">
        <f>#REF!+#REF!</f>
        <v>#REF!</v>
      </c>
      <c r="I15" s="8" t="e">
        <f>#REF!+#REF!</f>
        <v>#REF!</v>
      </c>
      <c r="J15" s="8" t="e">
        <f>#REF!+#REF!</f>
        <v>#REF!</v>
      </c>
      <c r="K15" s="8" t="e">
        <f>#REF!+#REF!</f>
        <v>#REF!</v>
      </c>
      <c r="L15" s="8" t="e">
        <f>#REF!+#REF!</f>
        <v>#REF!</v>
      </c>
      <c r="M15" s="44" t="e">
        <f>L15/L$23</f>
        <v>#REF!</v>
      </c>
      <c r="N15" s="44" t="e">
        <f>K15/L15</f>
        <v>#REF!</v>
      </c>
      <c r="O15" s="44" t="e">
        <f>(L15-K15)/L15</f>
        <v>#REF!</v>
      </c>
      <c r="Q15" s="8" t="e">
        <f>#REF!+#REF!</f>
        <v>#REF!</v>
      </c>
      <c r="R15" s="8" t="e">
        <f>#REF!+#REF!</f>
        <v>#REF!</v>
      </c>
      <c r="S15" s="8" t="e">
        <f>#REF!+#REF!</f>
        <v>#REF!</v>
      </c>
      <c r="T15" s="8" t="e">
        <f>#REF!+#REF!</f>
        <v>#REF!</v>
      </c>
      <c r="U15" s="8" t="e">
        <f>#REF!+#REF!</f>
        <v>#REF!</v>
      </c>
      <c r="V15" s="8" t="e">
        <f>#REF!+#REF!</f>
        <v>#REF!</v>
      </c>
      <c r="W15" s="8" t="e">
        <f>#REF!+#REF!</f>
        <v>#REF!</v>
      </c>
      <c r="X15" s="8" t="e">
        <f>#REF!+#REF!</f>
        <v>#REF!</v>
      </c>
      <c r="Y15" s="8" t="e">
        <f>#REF!+#REF!</f>
        <v>#REF!</v>
      </c>
      <c r="Z15" s="44" t="e">
        <f>Y15/Y$23</f>
        <v>#REF!</v>
      </c>
      <c r="AA15" s="44" t="e">
        <f>X15/Y15</f>
        <v>#REF!</v>
      </c>
      <c r="AB15" s="44" t="e">
        <f>(Y15-X15)/Y15</f>
        <v>#REF!</v>
      </c>
      <c r="AD15" s="8" t="e">
        <f>#REF!+#REF!</f>
        <v>#REF!</v>
      </c>
      <c r="AE15" s="8" t="e">
        <f>#REF!+#REF!</f>
        <v>#REF!</v>
      </c>
      <c r="AF15" s="8" t="e">
        <f>#REF!+#REF!</f>
        <v>#REF!</v>
      </c>
      <c r="AG15" s="8" t="e">
        <f>#REF!+#REF!</f>
        <v>#REF!</v>
      </c>
      <c r="AH15" s="8" t="e">
        <f>#REF!+#REF!</f>
        <v>#REF!</v>
      </c>
      <c r="AI15" s="8" t="e">
        <f>#REF!+#REF!</f>
        <v>#REF!</v>
      </c>
      <c r="AJ15" s="8" t="e">
        <f>#REF!+#REF!</f>
        <v>#REF!</v>
      </c>
      <c r="AK15" s="8" t="e">
        <f>#REF!+#REF!</f>
        <v>#REF!</v>
      </c>
      <c r="AL15" s="8" t="e">
        <f>#REF!+#REF!</f>
        <v>#REF!</v>
      </c>
      <c r="AM15" s="44" t="e">
        <f>AL15/AL$23</f>
        <v>#REF!</v>
      </c>
      <c r="AN15" s="44" t="e">
        <f>AK15/AL15</f>
        <v>#REF!</v>
      </c>
      <c r="AO15" s="44" t="e">
        <f>(AL15-AK15)/AL15</f>
        <v>#REF!</v>
      </c>
    </row>
    <row r="16" spans="1:41" x14ac:dyDescent="0.3">
      <c r="A16" s="25"/>
      <c r="B16" s="37"/>
      <c r="C16" s="7"/>
      <c r="D16" s="3" t="e">
        <f t="shared" ref="D16:L16" si="6">(D15-Q15)/Q15</f>
        <v>#REF!</v>
      </c>
      <c r="E16" s="3" t="e">
        <f t="shared" si="6"/>
        <v>#REF!</v>
      </c>
      <c r="F16" s="3" t="e">
        <f t="shared" si="6"/>
        <v>#REF!</v>
      </c>
      <c r="G16" s="3" t="e">
        <f t="shared" si="6"/>
        <v>#REF!</v>
      </c>
      <c r="H16" s="3" t="e">
        <f t="shared" si="6"/>
        <v>#REF!</v>
      </c>
      <c r="I16" s="3" t="e">
        <f t="shared" si="6"/>
        <v>#REF!</v>
      </c>
      <c r="J16" s="3" t="e">
        <f t="shared" si="6"/>
        <v>#REF!</v>
      </c>
      <c r="K16" s="3" t="e">
        <f t="shared" si="6"/>
        <v>#REF!</v>
      </c>
      <c r="L16" s="3" t="e">
        <f t="shared" si="6"/>
        <v>#REF!</v>
      </c>
      <c r="M16" s="45"/>
      <c r="N16" s="45"/>
      <c r="O16" s="45"/>
      <c r="Q16" s="3" t="e">
        <f t="shared" ref="Q16:Y16" si="7">(Q15-AD15)/AD15</f>
        <v>#REF!</v>
      </c>
      <c r="R16" s="3" t="e">
        <f t="shared" si="7"/>
        <v>#REF!</v>
      </c>
      <c r="S16" s="3" t="e">
        <f t="shared" si="7"/>
        <v>#REF!</v>
      </c>
      <c r="T16" s="3" t="e">
        <f t="shared" si="7"/>
        <v>#REF!</v>
      </c>
      <c r="U16" s="3" t="e">
        <f t="shared" si="7"/>
        <v>#REF!</v>
      </c>
      <c r="V16" s="3" t="e">
        <f t="shared" si="7"/>
        <v>#REF!</v>
      </c>
      <c r="W16" s="3" t="e">
        <f t="shared" si="7"/>
        <v>#REF!</v>
      </c>
      <c r="X16" s="3" t="e">
        <f t="shared" si="7"/>
        <v>#REF!</v>
      </c>
      <c r="Y16" s="3" t="e">
        <f t="shared" si="7"/>
        <v>#REF!</v>
      </c>
      <c r="Z16" s="45"/>
      <c r="AA16" s="45"/>
      <c r="AB16" s="45"/>
      <c r="AD16" s="3"/>
      <c r="AE16" s="3"/>
      <c r="AF16" s="3"/>
      <c r="AG16" s="3"/>
      <c r="AH16" s="3"/>
      <c r="AI16" s="3"/>
      <c r="AJ16" s="3"/>
      <c r="AK16" s="3"/>
      <c r="AL16" s="3"/>
      <c r="AM16" s="45"/>
      <c r="AN16" s="45"/>
      <c r="AO16" s="45"/>
    </row>
    <row r="17" spans="1:41" ht="14.4" customHeight="1" x14ac:dyDescent="0.3">
      <c r="A17" s="25" t="s">
        <v>13</v>
      </c>
      <c r="B17" s="37"/>
      <c r="C17" s="18"/>
      <c r="D17" s="8" t="e">
        <f>#REF!+#REF!</f>
        <v>#REF!</v>
      </c>
      <c r="E17" s="8" t="e">
        <f>#REF!+#REF!</f>
        <v>#REF!</v>
      </c>
      <c r="F17" s="8" t="e">
        <f>#REF!+#REF!</f>
        <v>#REF!</v>
      </c>
      <c r="G17" s="8" t="e">
        <f>#REF!+#REF!</f>
        <v>#REF!</v>
      </c>
      <c r="H17" s="8" t="e">
        <f>#REF!+#REF!</f>
        <v>#REF!</v>
      </c>
      <c r="I17" s="8" t="e">
        <f>#REF!+#REF!</f>
        <v>#REF!</v>
      </c>
      <c r="J17" s="8" t="e">
        <f>#REF!+#REF!</f>
        <v>#REF!</v>
      </c>
      <c r="K17" s="8" t="e">
        <f>#REF!+#REF!</f>
        <v>#REF!</v>
      </c>
      <c r="L17" s="8" t="e">
        <f>#REF!+#REF!</f>
        <v>#REF!</v>
      </c>
      <c r="M17" s="44" t="e">
        <f>L17/L$23</f>
        <v>#REF!</v>
      </c>
      <c r="N17" s="44" t="e">
        <f>K17/L17</f>
        <v>#REF!</v>
      </c>
      <c r="O17" s="44" t="e">
        <f>(L17-K17)/L17</f>
        <v>#REF!</v>
      </c>
      <c r="Q17" s="8" t="e">
        <f>#REF!+#REF!</f>
        <v>#REF!</v>
      </c>
      <c r="R17" s="8" t="e">
        <f>#REF!+#REF!</f>
        <v>#REF!</v>
      </c>
      <c r="S17" s="8" t="e">
        <f>#REF!+#REF!</f>
        <v>#REF!</v>
      </c>
      <c r="T17" s="8" t="e">
        <f>#REF!+#REF!</f>
        <v>#REF!</v>
      </c>
      <c r="U17" s="8" t="e">
        <f>#REF!+#REF!</f>
        <v>#REF!</v>
      </c>
      <c r="V17" s="8" t="e">
        <f>#REF!+#REF!</f>
        <v>#REF!</v>
      </c>
      <c r="W17" s="8" t="e">
        <f>#REF!+#REF!</f>
        <v>#REF!</v>
      </c>
      <c r="X17" s="8" t="e">
        <f>#REF!+#REF!</f>
        <v>#REF!</v>
      </c>
      <c r="Y17" s="8" t="e">
        <f>#REF!+#REF!</f>
        <v>#REF!</v>
      </c>
      <c r="Z17" s="44" t="e">
        <f>Y17/Y$23</f>
        <v>#REF!</v>
      </c>
      <c r="AA17" s="44" t="e">
        <f>X17/Y17</f>
        <v>#REF!</v>
      </c>
      <c r="AB17" s="44" t="e">
        <f>(Y17-X17)/Y17</f>
        <v>#REF!</v>
      </c>
      <c r="AD17" s="8" t="e">
        <f>#REF!+#REF!</f>
        <v>#REF!</v>
      </c>
      <c r="AE17" s="8" t="e">
        <f>#REF!+#REF!</f>
        <v>#REF!</v>
      </c>
      <c r="AF17" s="8" t="e">
        <f>#REF!+#REF!</f>
        <v>#REF!</v>
      </c>
      <c r="AG17" s="8" t="e">
        <f>#REF!+#REF!</f>
        <v>#REF!</v>
      </c>
      <c r="AH17" s="8" t="e">
        <f>#REF!+#REF!</f>
        <v>#REF!</v>
      </c>
      <c r="AI17" s="8" t="e">
        <f>#REF!+#REF!</f>
        <v>#REF!</v>
      </c>
      <c r="AJ17" s="8" t="e">
        <f>#REF!+#REF!</f>
        <v>#REF!</v>
      </c>
      <c r="AK17" s="8" t="e">
        <f>#REF!+#REF!</f>
        <v>#REF!</v>
      </c>
      <c r="AL17" s="8" t="e">
        <f>#REF!+#REF!</f>
        <v>#REF!</v>
      </c>
      <c r="AM17" s="44" t="e">
        <f>AL17/AL$23</f>
        <v>#REF!</v>
      </c>
      <c r="AN17" s="44" t="e">
        <f>AK17/AL17</f>
        <v>#REF!</v>
      </c>
      <c r="AO17" s="44" t="e">
        <f>(AL17-AK17)/AL17</f>
        <v>#REF!</v>
      </c>
    </row>
    <row r="18" spans="1:41" ht="21" customHeight="1" x14ac:dyDescent="0.3">
      <c r="A18" s="25"/>
      <c r="B18" s="37"/>
      <c r="C18" s="7"/>
      <c r="D18" s="3" t="e">
        <f t="shared" ref="D18:L18" si="8">(D17-Q17)/Q17</f>
        <v>#REF!</v>
      </c>
      <c r="E18" s="3" t="e">
        <f t="shared" si="8"/>
        <v>#REF!</v>
      </c>
      <c r="F18" s="3" t="e">
        <f t="shared" si="8"/>
        <v>#REF!</v>
      </c>
      <c r="G18" s="3" t="e">
        <f t="shared" si="8"/>
        <v>#REF!</v>
      </c>
      <c r="H18" s="3" t="e">
        <f t="shared" si="8"/>
        <v>#REF!</v>
      </c>
      <c r="I18" s="3" t="e">
        <f t="shared" si="8"/>
        <v>#REF!</v>
      </c>
      <c r="J18" s="3" t="e">
        <f t="shared" si="8"/>
        <v>#REF!</v>
      </c>
      <c r="K18" s="3" t="e">
        <f t="shared" si="8"/>
        <v>#REF!</v>
      </c>
      <c r="L18" s="3" t="e">
        <f t="shared" si="8"/>
        <v>#REF!</v>
      </c>
      <c r="M18" s="45"/>
      <c r="N18" s="45"/>
      <c r="O18" s="45"/>
      <c r="Q18" s="3" t="e">
        <f t="shared" ref="Q18:Y18" si="9">(Q17-AD17)/AD17</f>
        <v>#REF!</v>
      </c>
      <c r="R18" s="3" t="e">
        <f t="shared" si="9"/>
        <v>#REF!</v>
      </c>
      <c r="S18" s="3" t="e">
        <f t="shared" si="9"/>
        <v>#REF!</v>
      </c>
      <c r="T18" s="3" t="e">
        <f t="shared" si="9"/>
        <v>#REF!</v>
      </c>
      <c r="U18" s="3" t="e">
        <f t="shared" si="9"/>
        <v>#REF!</v>
      </c>
      <c r="V18" s="3" t="e">
        <f t="shared" si="9"/>
        <v>#REF!</v>
      </c>
      <c r="W18" s="3" t="e">
        <f t="shared" si="9"/>
        <v>#REF!</v>
      </c>
      <c r="X18" s="3" t="e">
        <f t="shared" si="9"/>
        <v>#REF!</v>
      </c>
      <c r="Y18" s="3" t="e">
        <f t="shared" si="9"/>
        <v>#REF!</v>
      </c>
      <c r="Z18" s="45"/>
      <c r="AA18" s="45"/>
      <c r="AB18" s="45"/>
      <c r="AD18" s="3"/>
      <c r="AE18" s="3"/>
      <c r="AF18" s="3"/>
      <c r="AG18" s="3"/>
      <c r="AH18" s="3"/>
      <c r="AI18" s="3"/>
      <c r="AJ18" s="3"/>
      <c r="AK18" s="3"/>
      <c r="AL18" s="3"/>
      <c r="AM18" s="45"/>
      <c r="AN18" s="45"/>
      <c r="AO18" s="45"/>
    </row>
    <row r="19" spans="1:41" ht="14.4" customHeight="1" x14ac:dyDescent="0.3">
      <c r="A19" s="25" t="s">
        <v>14</v>
      </c>
      <c r="B19" s="37"/>
      <c r="C19" s="18"/>
      <c r="D19" s="8" t="e">
        <f>#REF!+#REF!</f>
        <v>#REF!</v>
      </c>
      <c r="E19" s="8" t="e">
        <f>#REF!+#REF!</f>
        <v>#REF!</v>
      </c>
      <c r="F19" s="8" t="e">
        <f>#REF!+#REF!</f>
        <v>#REF!</v>
      </c>
      <c r="G19" s="8" t="e">
        <f>#REF!+#REF!</f>
        <v>#REF!</v>
      </c>
      <c r="H19" s="8" t="e">
        <f>#REF!+#REF!</f>
        <v>#REF!</v>
      </c>
      <c r="I19" s="8" t="e">
        <f>#REF!+#REF!</f>
        <v>#REF!</v>
      </c>
      <c r="J19" s="8" t="e">
        <f>#REF!+#REF!</f>
        <v>#REF!</v>
      </c>
      <c r="K19" s="8" t="e">
        <f>#REF!+#REF!</f>
        <v>#REF!</v>
      </c>
      <c r="L19" s="8" t="e">
        <f>#REF!+#REF!</f>
        <v>#REF!</v>
      </c>
      <c r="M19" s="44" t="e">
        <f>L19/L$23</f>
        <v>#REF!</v>
      </c>
      <c r="N19" s="44" t="e">
        <f>K19/L19</f>
        <v>#REF!</v>
      </c>
      <c r="O19" s="44" t="e">
        <f>(L19-K19)/L19</f>
        <v>#REF!</v>
      </c>
      <c r="Q19" s="8" t="e">
        <f>#REF!+#REF!</f>
        <v>#REF!</v>
      </c>
      <c r="R19" s="8" t="e">
        <f>#REF!+#REF!</f>
        <v>#REF!</v>
      </c>
      <c r="S19" s="8" t="e">
        <f>#REF!+#REF!</f>
        <v>#REF!</v>
      </c>
      <c r="T19" s="8" t="e">
        <f>#REF!+#REF!</f>
        <v>#REF!</v>
      </c>
      <c r="U19" s="8" t="e">
        <f>#REF!+#REF!</f>
        <v>#REF!</v>
      </c>
      <c r="V19" s="8" t="e">
        <f>#REF!+#REF!</f>
        <v>#REF!</v>
      </c>
      <c r="W19" s="8" t="e">
        <f>#REF!+#REF!</f>
        <v>#REF!</v>
      </c>
      <c r="X19" s="8" t="e">
        <f>#REF!+#REF!</f>
        <v>#REF!</v>
      </c>
      <c r="Y19" s="8" t="e">
        <f>#REF!+#REF!</f>
        <v>#REF!</v>
      </c>
      <c r="Z19" s="44" t="e">
        <f>Y19/Y$23</f>
        <v>#REF!</v>
      </c>
      <c r="AA19" s="44" t="e">
        <f>X19/Y19</f>
        <v>#REF!</v>
      </c>
      <c r="AB19" s="44" t="e">
        <f>(Y19-X19)/Y19</f>
        <v>#REF!</v>
      </c>
      <c r="AD19" s="8" t="e">
        <f>#REF!+#REF!</f>
        <v>#REF!</v>
      </c>
      <c r="AE19" s="8" t="e">
        <f>#REF!+#REF!</f>
        <v>#REF!</v>
      </c>
      <c r="AF19" s="8" t="e">
        <f>#REF!+#REF!</f>
        <v>#REF!</v>
      </c>
      <c r="AG19" s="8" t="e">
        <f>#REF!+#REF!</f>
        <v>#REF!</v>
      </c>
      <c r="AH19" s="8" t="e">
        <f>#REF!+#REF!</f>
        <v>#REF!</v>
      </c>
      <c r="AI19" s="8" t="e">
        <f>#REF!+#REF!</f>
        <v>#REF!</v>
      </c>
      <c r="AJ19" s="8" t="e">
        <f>#REF!+#REF!</f>
        <v>#REF!</v>
      </c>
      <c r="AK19" s="8" t="e">
        <f>#REF!+#REF!</f>
        <v>#REF!</v>
      </c>
      <c r="AL19" s="8" t="e">
        <f>#REF!+#REF!</f>
        <v>#REF!</v>
      </c>
      <c r="AM19" s="44" t="e">
        <f>AL19/AL$23</f>
        <v>#REF!</v>
      </c>
      <c r="AN19" s="44" t="e">
        <f>AK19/AL19</f>
        <v>#REF!</v>
      </c>
      <c r="AO19" s="44" t="e">
        <f>(AL19-AK19)/AL19</f>
        <v>#REF!</v>
      </c>
    </row>
    <row r="20" spans="1:41" x14ac:dyDescent="0.3">
      <c r="A20" s="25"/>
      <c r="B20" s="37"/>
      <c r="C20" s="7"/>
      <c r="D20" s="3" t="e">
        <f t="shared" ref="D20:L20" si="10">(D19-Q19)/Q19</f>
        <v>#REF!</v>
      </c>
      <c r="E20" s="3" t="e">
        <f t="shared" si="10"/>
        <v>#REF!</v>
      </c>
      <c r="F20" s="3" t="e">
        <f t="shared" si="10"/>
        <v>#REF!</v>
      </c>
      <c r="G20" s="3" t="e">
        <f t="shared" si="10"/>
        <v>#REF!</v>
      </c>
      <c r="H20" s="3" t="e">
        <f t="shared" si="10"/>
        <v>#REF!</v>
      </c>
      <c r="I20" s="3" t="e">
        <f t="shared" si="10"/>
        <v>#REF!</v>
      </c>
      <c r="J20" s="3" t="e">
        <f t="shared" si="10"/>
        <v>#REF!</v>
      </c>
      <c r="K20" s="3" t="e">
        <f t="shared" si="10"/>
        <v>#REF!</v>
      </c>
      <c r="L20" s="3" t="e">
        <f t="shared" si="10"/>
        <v>#REF!</v>
      </c>
      <c r="M20" s="45"/>
      <c r="N20" s="45"/>
      <c r="O20" s="45"/>
      <c r="Q20" s="3" t="e">
        <f t="shared" ref="Q20:Y20" si="11">(Q19-AD19)/AD19</f>
        <v>#REF!</v>
      </c>
      <c r="R20" s="3" t="e">
        <f t="shared" si="11"/>
        <v>#REF!</v>
      </c>
      <c r="S20" s="3" t="e">
        <f t="shared" si="11"/>
        <v>#REF!</v>
      </c>
      <c r="T20" s="3" t="e">
        <f t="shared" si="11"/>
        <v>#REF!</v>
      </c>
      <c r="U20" s="3" t="e">
        <f t="shared" si="11"/>
        <v>#REF!</v>
      </c>
      <c r="V20" s="3" t="e">
        <f t="shared" si="11"/>
        <v>#REF!</v>
      </c>
      <c r="W20" s="3" t="e">
        <f t="shared" si="11"/>
        <v>#REF!</v>
      </c>
      <c r="X20" s="3" t="e">
        <f t="shared" si="11"/>
        <v>#REF!</v>
      </c>
      <c r="Y20" s="3" t="e">
        <f t="shared" si="11"/>
        <v>#REF!</v>
      </c>
      <c r="Z20" s="45"/>
      <c r="AA20" s="45"/>
      <c r="AB20" s="45"/>
      <c r="AD20" s="3"/>
      <c r="AE20" s="3"/>
      <c r="AF20" s="3"/>
      <c r="AG20" s="3"/>
      <c r="AH20" s="3"/>
      <c r="AI20" s="3"/>
      <c r="AJ20" s="3"/>
      <c r="AK20" s="3"/>
      <c r="AL20" s="3"/>
      <c r="AM20" s="45"/>
      <c r="AN20" s="45"/>
      <c r="AO20" s="45"/>
    </row>
    <row r="21" spans="1:41" ht="14.4" customHeight="1" x14ac:dyDescent="0.3">
      <c r="A21" s="56" t="s">
        <v>142</v>
      </c>
      <c r="B21" s="57"/>
      <c r="C21" s="18"/>
      <c r="D21" s="8" t="e">
        <f>#REF!+#REF!</f>
        <v>#REF!</v>
      </c>
      <c r="E21" s="8" t="e">
        <f>#REF!+#REF!</f>
        <v>#REF!</v>
      </c>
      <c r="F21" s="8" t="e">
        <f>#REF!+#REF!</f>
        <v>#REF!</v>
      </c>
      <c r="G21" s="8" t="e">
        <f>#REF!+#REF!</f>
        <v>#REF!</v>
      </c>
      <c r="H21" s="8" t="e">
        <f>#REF!+#REF!</f>
        <v>#REF!</v>
      </c>
      <c r="I21" s="8" t="e">
        <f>#REF!+#REF!</f>
        <v>#REF!</v>
      </c>
      <c r="J21" s="8" t="e">
        <f>#REF!+#REF!</f>
        <v>#REF!</v>
      </c>
      <c r="K21" s="8" t="e">
        <f>#REF!+#REF!</f>
        <v>#REF!</v>
      </c>
      <c r="L21" s="8" t="e">
        <f>#REF!+#REF!</f>
        <v>#REF!</v>
      </c>
      <c r="M21" s="44" t="e">
        <f>L21/L$23</f>
        <v>#REF!</v>
      </c>
      <c r="N21" s="44" t="e">
        <f>K21/L21</f>
        <v>#REF!</v>
      </c>
      <c r="O21" s="44" t="e">
        <f>(L21-K21)/L21</f>
        <v>#REF!</v>
      </c>
      <c r="Q21" s="8" t="e">
        <f>#REF!+#REF!</f>
        <v>#REF!</v>
      </c>
      <c r="R21" s="8" t="e">
        <f>#REF!+#REF!</f>
        <v>#REF!</v>
      </c>
      <c r="S21" s="8" t="e">
        <f>#REF!+#REF!</f>
        <v>#REF!</v>
      </c>
      <c r="T21" s="8" t="e">
        <f>#REF!+#REF!</f>
        <v>#REF!</v>
      </c>
      <c r="U21" s="8" t="e">
        <f>#REF!+#REF!</f>
        <v>#REF!</v>
      </c>
      <c r="V21" s="8" t="e">
        <f>#REF!+#REF!</f>
        <v>#REF!</v>
      </c>
      <c r="W21" s="8" t="e">
        <f>#REF!+#REF!</f>
        <v>#REF!</v>
      </c>
      <c r="X21" s="8" t="e">
        <f>#REF!+#REF!</f>
        <v>#REF!</v>
      </c>
      <c r="Y21" s="8" t="e">
        <f>#REF!+#REF!</f>
        <v>#REF!</v>
      </c>
      <c r="Z21" s="44" t="e">
        <f>Y21/Y$23</f>
        <v>#REF!</v>
      </c>
      <c r="AA21" s="44" t="e">
        <f>X21/Y21</f>
        <v>#REF!</v>
      </c>
      <c r="AB21" s="44" t="e">
        <f>(Y21-X21)/Y21</f>
        <v>#REF!</v>
      </c>
      <c r="AD21" s="8" t="e">
        <f>#REF!+#REF!</f>
        <v>#REF!</v>
      </c>
      <c r="AE21" s="8" t="e">
        <f>#REF!+#REF!</f>
        <v>#REF!</v>
      </c>
      <c r="AF21" s="8" t="e">
        <f>#REF!+#REF!</f>
        <v>#REF!</v>
      </c>
      <c r="AG21" s="8" t="e">
        <f>#REF!+#REF!</f>
        <v>#REF!</v>
      </c>
      <c r="AH21" s="8" t="e">
        <f>#REF!+#REF!</f>
        <v>#REF!</v>
      </c>
      <c r="AI21" s="8" t="e">
        <f>#REF!+#REF!</f>
        <v>#REF!</v>
      </c>
      <c r="AJ21" s="8" t="e">
        <f>#REF!+#REF!</f>
        <v>#REF!</v>
      </c>
      <c r="AK21" s="8" t="e">
        <f>#REF!+#REF!</f>
        <v>#REF!</v>
      </c>
      <c r="AL21" s="8" t="e">
        <f>#REF!+#REF!</f>
        <v>#REF!</v>
      </c>
      <c r="AM21" s="44" t="e">
        <f>AL21/AL$23</f>
        <v>#REF!</v>
      </c>
      <c r="AN21" s="44" t="e">
        <f>AK21/AL21</f>
        <v>#REF!</v>
      </c>
      <c r="AO21" s="44" t="e">
        <f>(AL21-AK21)/AL21</f>
        <v>#REF!</v>
      </c>
    </row>
    <row r="22" spans="1:41" x14ac:dyDescent="0.3">
      <c r="A22" s="25"/>
      <c r="B22" s="37"/>
      <c r="C22" s="7"/>
      <c r="D22" s="3" t="e">
        <f t="shared" ref="D22:L22" si="12">(D21-Q21)/Q21</f>
        <v>#REF!</v>
      </c>
      <c r="E22" s="3" t="e">
        <f t="shared" si="12"/>
        <v>#REF!</v>
      </c>
      <c r="F22" s="3" t="e">
        <f t="shared" si="12"/>
        <v>#REF!</v>
      </c>
      <c r="G22" s="3" t="e">
        <f t="shared" si="12"/>
        <v>#REF!</v>
      </c>
      <c r="H22" s="3" t="e">
        <f t="shared" si="12"/>
        <v>#REF!</v>
      </c>
      <c r="I22" s="3" t="e">
        <f t="shared" si="12"/>
        <v>#REF!</v>
      </c>
      <c r="J22" s="3" t="e">
        <f t="shared" si="12"/>
        <v>#REF!</v>
      </c>
      <c r="K22" s="61" t="e">
        <f t="shared" si="12"/>
        <v>#REF!</v>
      </c>
      <c r="L22" s="3" t="e">
        <f t="shared" si="12"/>
        <v>#REF!</v>
      </c>
      <c r="M22" s="45"/>
      <c r="N22" s="45"/>
      <c r="O22" s="45"/>
      <c r="Q22" s="3" t="e">
        <f t="shared" ref="Q22:Y22" si="13">(Q21-AD21)/AD21</f>
        <v>#REF!</v>
      </c>
      <c r="R22" s="3" t="e">
        <f t="shared" si="13"/>
        <v>#REF!</v>
      </c>
      <c r="S22" s="3" t="e">
        <f t="shared" si="13"/>
        <v>#REF!</v>
      </c>
      <c r="T22" s="3" t="e">
        <f t="shared" si="13"/>
        <v>#REF!</v>
      </c>
      <c r="U22" s="3" t="e">
        <f t="shared" si="13"/>
        <v>#REF!</v>
      </c>
      <c r="V22" s="3" t="e">
        <f t="shared" si="13"/>
        <v>#REF!</v>
      </c>
      <c r="W22" s="3" t="e">
        <f t="shared" si="13"/>
        <v>#REF!</v>
      </c>
      <c r="X22" s="3" t="e">
        <f t="shared" si="13"/>
        <v>#REF!</v>
      </c>
      <c r="Y22" s="3" t="e">
        <f t="shared" si="13"/>
        <v>#REF!</v>
      </c>
      <c r="Z22" s="45"/>
      <c r="AA22" s="45"/>
      <c r="AB22" s="45"/>
      <c r="AD22" s="3"/>
      <c r="AE22" s="3"/>
      <c r="AF22" s="3"/>
      <c r="AG22" s="3"/>
      <c r="AH22" s="3"/>
      <c r="AI22" s="3"/>
      <c r="AJ22" s="3"/>
      <c r="AK22" s="3"/>
      <c r="AL22" s="3"/>
      <c r="AM22" s="45"/>
      <c r="AN22" s="45"/>
      <c r="AO22" s="45"/>
    </row>
    <row r="23" spans="1:41" x14ac:dyDescent="0.3">
      <c r="A23" s="32" t="s">
        <v>7</v>
      </c>
      <c r="B23" s="37"/>
      <c r="C23" s="7"/>
      <c r="D23" s="8" t="e">
        <f>#REF!+#REF!</f>
        <v>#REF!</v>
      </c>
      <c r="E23" s="8" t="e">
        <f>#REF!+#REF!</f>
        <v>#REF!</v>
      </c>
      <c r="F23" s="8" t="e">
        <f>#REF!+#REF!</f>
        <v>#REF!</v>
      </c>
      <c r="G23" s="8" t="e">
        <f>#REF!+#REF!</f>
        <v>#REF!</v>
      </c>
      <c r="H23" s="8" t="e">
        <f>#REF!+#REF!</f>
        <v>#REF!</v>
      </c>
      <c r="I23" s="8" t="e">
        <f>#REF!+#REF!</f>
        <v>#REF!</v>
      </c>
      <c r="J23" s="8" t="e">
        <f>#REF!+#REF!</f>
        <v>#REF!</v>
      </c>
      <c r="K23" s="8" t="e">
        <f>#REF!+#REF!</f>
        <v>#REF!</v>
      </c>
      <c r="L23" s="8" t="e">
        <f>#REF!+#REF!</f>
        <v>#REF!</v>
      </c>
      <c r="M23" s="44" t="e">
        <f>L23/L$23</f>
        <v>#REF!</v>
      </c>
      <c r="N23" s="44" t="e">
        <f>K23/L23</f>
        <v>#REF!</v>
      </c>
      <c r="O23" s="44" t="e">
        <f>(L23-K23)/L23</f>
        <v>#REF!</v>
      </c>
      <c r="Q23" s="8" t="e">
        <f>#REF!+#REF!</f>
        <v>#REF!</v>
      </c>
      <c r="R23" s="8" t="e">
        <f>#REF!+#REF!</f>
        <v>#REF!</v>
      </c>
      <c r="S23" s="8" t="e">
        <f>#REF!+#REF!</f>
        <v>#REF!</v>
      </c>
      <c r="T23" s="8" t="e">
        <f>#REF!+#REF!</f>
        <v>#REF!</v>
      </c>
      <c r="U23" s="8" t="e">
        <f>#REF!+#REF!</f>
        <v>#REF!</v>
      </c>
      <c r="V23" s="8" t="e">
        <f>#REF!+#REF!</f>
        <v>#REF!</v>
      </c>
      <c r="W23" s="8" t="e">
        <f>#REF!+#REF!</f>
        <v>#REF!</v>
      </c>
      <c r="X23" s="8" t="e">
        <f>#REF!+#REF!</f>
        <v>#REF!</v>
      </c>
      <c r="Y23" s="8" t="e">
        <f>#REF!+#REF!</f>
        <v>#REF!</v>
      </c>
      <c r="Z23" s="44" t="e">
        <f>Y23/Y$23</f>
        <v>#REF!</v>
      </c>
      <c r="AA23" s="44" t="e">
        <f>X23/Y23</f>
        <v>#REF!</v>
      </c>
      <c r="AB23" s="44" t="e">
        <f>(Y23-X23)/Y23</f>
        <v>#REF!</v>
      </c>
      <c r="AD23" s="8" t="e">
        <f>#REF!+#REF!</f>
        <v>#REF!</v>
      </c>
      <c r="AE23" s="8" t="e">
        <f>#REF!+#REF!</f>
        <v>#REF!</v>
      </c>
      <c r="AF23" s="8" t="e">
        <f>#REF!+#REF!</f>
        <v>#REF!</v>
      </c>
      <c r="AG23" s="8" t="e">
        <f>#REF!+#REF!</f>
        <v>#REF!</v>
      </c>
      <c r="AH23" s="8" t="e">
        <f>#REF!+#REF!</f>
        <v>#REF!</v>
      </c>
      <c r="AI23" s="8" t="e">
        <f>#REF!+#REF!</f>
        <v>#REF!</v>
      </c>
      <c r="AJ23" s="8" t="e">
        <f>#REF!+#REF!</f>
        <v>#REF!</v>
      </c>
      <c r="AK23" s="8" t="e">
        <f>#REF!+#REF!</f>
        <v>#REF!</v>
      </c>
      <c r="AL23" s="8" t="e">
        <f>#REF!+#REF!</f>
        <v>#REF!</v>
      </c>
      <c r="AM23" s="44" t="e">
        <f>AL23/AL$23</f>
        <v>#REF!</v>
      </c>
      <c r="AN23" s="44" t="e">
        <f>AK23/AL23</f>
        <v>#REF!</v>
      </c>
      <c r="AO23" s="44" t="e">
        <f>(AL23-AK23)/AL23</f>
        <v>#REF!</v>
      </c>
    </row>
    <row r="24" spans="1:41" x14ac:dyDescent="0.3">
      <c r="A24" s="32"/>
      <c r="B24" s="37"/>
      <c r="C24" s="7"/>
      <c r="D24" s="3" t="e">
        <f t="shared" ref="D24:L24" si="14">(D23-Q23)/Q23</f>
        <v>#REF!</v>
      </c>
      <c r="E24" s="3" t="e">
        <f t="shared" si="14"/>
        <v>#REF!</v>
      </c>
      <c r="F24" s="3" t="e">
        <f t="shared" si="14"/>
        <v>#REF!</v>
      </c>
      <c r="G24" s="3" t="e">
        <f t="shared" si="14"/>
        <v>#REF!</v>
      </c>
      <c r="H24" s="3" t="e">
        <f t="shared" si="14"/>
        <v>#REF!</v>
      </c>
      <c r="I24" s="3" t="e">
        <f t="shared" si="14"/>
        <v>#REF!</v>
      </c>
      <c r="J24" s="3" t="e">
        <f t="shared" si="14"/>
        <v>#REF!</v>
      </c>
      <c r="K24" s="3" t="e">
        <f t="shared" si="14"/>
        <v>#REF!</v>
      </c>
      <c r="L24" s="3" t="e">
        <f t="shared" si="14"/>
        <v>#REF!</v>
      </c>
      <c r="M24" s="11"/>
      <c r="N24" s="11"/>
      <c r="O24" s="11"/>
      <c r="Q24" s="3" t="e">
        <f t="shared" ref="Q24:Y24" si="15">(Q23-AD23)/AD23</f>
        <v>#REF!</v>
      </c>
      <c r="R24" s="3" t="e">
        <f t="shared" si="15"/>
        <v>#REF!</v>
      </c>
      <c r="S24" s="3" t="e">
        <f t="shared" si="15"/>
        <v>#REF!</v>
      </c>
      <c r="T24" s="3" t="e">
        <f t="shared" si="15"/>
        <v>#REF!</v>
      </c>
      <c r="U24" s="3" t="e">
        <f t="shared" si="15"/>
        <v>#REF!</v>
      </c>
      <c r="V24" s="3" t="e">
        <f t="shared" si="15"/>
        <v>#REF!</v>
      </c>
      <c r="W24" s="3" t="e">
        <f t="shared" si="15"/>
        <v>#REF!</v>
      </c>
      <c r="X24" s="3" t="e">
        <f t="shared" si="15"/>
        <v>#REF!</v>
      </c>
      <c r="Y24" s="3" t="e">
        <f t="shared" si="15"/>
        <v>#REF!</v>
      </c>
      <c r="Z24" s="11"/>
      <c r="AA24" s="11"/>
      <c r="AB24" s="11"/>
      <c r="AD24" s="3"/>
      <c r="AE24" s="3"/>
      <c r="AF24" s="3"/>
      <c r="AG24" s="3"/>
      <c r="AH24" s="3"/>
      <c r="AI24" s="3"/>
      <c r="AJ24" s="3"/>
      <c r="AK24" s="3"/>
      <c r="AL24" s="3"/>
      <c r="AM24" s="45"/>
      <c r="AN24" s="45"/>
      <c r="AO24" s="45"/>
    </row>
    <row r="25" spans="1:41" x14ac:dyDescent="0.3">
      <c r="A25" s="21"/>
      <c r="C25" s="7"/>
      <c r="D25" s="3"/>
      <c r="E25" s="3"/>
      <c r="F25" s="3"/>
      <c r="G25" s="3"/>
      <c r="H25" s="3"/>
      <c r="I25" s="3"/>
      <c r="J25" s="3"/>
      <c r="K25" s="26"/>
      <c r="L25" s="26"/>
      <c r="M25" s="26"/>
      <c r="N25" s="26"/>
      <c r="O25" s="26"/>
      <c r="Q25" s="3"/>
      <c r="R25" s="3"/>
      <c r="S25" s="3"/>
      <c r="T25" s="3"/>
      <c r="U25" s="3"/>
      <c r="V25" s="3"/>
      <c r="W25" s="3"/>
      <c r="X25" s="26"/>
      <c r="Y25" s="26"/>
      <c r="Z25" s="26"/>
      <c r="AA25" s="26"/>
      <c r="AB25" s="26"/>
      <c r="AD25" s="3"/>
      <c r="AE25" s="3"/>
      <c r="AF25" s="3"/>
      <c r="AG25" s="3"/>
      <c r="AH25" s="3"/>
      <c r="AI25" s="3"/>
      <c r="AJ25" s="3"/>
      <c r="AK25" s="26"/>
      <c r="AL25" s="26"/>
      <c r="AM25" s="26"/>
      <c r="AN25" s="26"/>
      <c r="AO25" s="26"/>
    </row>
    <row r="26" spans="1:41" ht="14.4" customHeight="1" x14ac:dyDescent="0.3">
      <c r="A26" s="449" t="s">
        <v>253</v>
      </c>
      <c r="B26" s="449"/>
      <c r="C26" s="449"/>
      <c r="D26" s="449"/>
      <c r="E26" s="449"/>
      <c r="F26" s="14"/>
      <c r="G26" s="14"/>
      <c r="H26" s="14"/>
      <c r="I26" s="14"/>
      <c r="J26" s="14"/>
      <c r="K26" s="14"/>
      <c r="L26" s="132"/>
      <c r="M26" s="132"/>
      <c r="N26" s="132"/>
      <c r="O26" s="132"/>
      <c r="P26" s="27"/>
      <c r="Q26" s="14"/>
      <c r="R26" s="14"/>
      <c r="S26" s="14"/>
      <c r="T26" s="14"/>
      <c r="U26" s="14"/>
      <c r="V26" s="14"/>
      <c r="W26" s="14"/>
      <c r="X26" s="14"/>
      <c r="Y26" s="132"/>
      <c r="Z26" s="132"/>
      <c r="AA26" s="132"/>
      <c r="AB26" s="132"/>
      <c r="AC26" s="27"/>
      <c r="AD26" s="14"/>
      <c r="AE26" s="14"/>
      <c r="AF26" s="14"/>
      <c r="AG26" s="14"/>
      <c r="AH26" s="14"/>
      <c r="AI26" s="14"/>
      <c r="AJ26" s="14"/>
      <c r="AK26" s="14"/>
      <c r="AL26" s="132"/>
      <c r="AM26" s="132"/>
      <c r="AN26" s="132"/>
      <c r="AO26" s="132"/>
    </row>
    <row r="27" spans="1:41" x14ac:dyDescent="0.3">
      <c r="B27" s="37" t="s">
        <v>76</v>
      </c>
      <c r="K27" s="11"/>
      <c r="L27" s="11"/>
      <c r="M27" s="11"/>
      <c r="N27" s="11"/>
      <c r="O27" s="11"/>
      <c r="X27" s="11"/>
      <c r="Y27" s="11"/>
      <c r="Z27" s="11"/>
      <c r="AA27" s="11"/>
      <c r="AB27" s="11"/>
      <c r="AK27" s="11"/>
      <c r="AL27" s="11"/>
      <c r="AM27" s="11"/>
      <c r="AN27" s="11"/>
      <c r="AO27" s="11"/>
    </row>
    <row r="28" spans="1:41" ht="14.4" customHeight="1" x14ac:dyDescent="0.3">
      <c r="A28" s="25" t="s">
        <v>15</v>
      </c>
      <c r="B28" s="37"/>
      <c r="C28" s="18"/>
      <c r="D28" s="8" t="e">
        <f>#REF!+#REF!</f>
        <v>#REF!</v>
      </c>
      <c r="E28" s="8" t="e">
        <f>#REF!+#REF!</f>
        <v>#REF!</v>
      </c>
      <c r="F28" s="8" t="e">
        <f>#REF!+#REF!</f>
        <v>#REF!</v>
      </c>
      <c r="G28" s="8" t="e">
        <f>#REF!+#REF!</f>
        <v>#REF!</v>
      </c>
      <c r="H28" s="8" t="e">
        <f>#REF!+#REF!</f>
        <v>#REF!</v>
      </c>
      <c r="I28" s="8" t="e">
        <f>#REF!+#REF!</f>
        <v>#REF!</v>
      </c>
      <c r="J28" s="8" t="e">
        <f>#REF!+#REF!</f>
        <v>#REF!</v>
      </c>
      <c r="K28" s="8" t="e">
        <f>#REF!+#REF!</f>
        <v>#REF!</v>
      </c>
      <c r="L28" s="8" t="e">
        <f>#REF!+#REF!</f>
        <v>#REF!</v>
      </c>
      <c r="M28" s="44" t="e">
        <f>L28/L$23</f>
        <v>#REF!</v>
      </c>
      <c r="N28" s="44" t="e">
        <f>K28/L28</f>
        <v>#REF!</v>
      </c>
      <c r="O28" s="44" t="e">
        <f>(L28-K28)/L28</f>
        <v>#REF!</v>
      </c>
      <c r="P28" s="28"/>
      <c r="Q28" s="8" t="e">
        <f>#REF!+#REF!</f>
        <v>#REF!</v>
      </c>
      <c r="R28" s="8" t="e">
        <f>#REF!+#REF!</f>
        <v>#REF!</v>
      </c>
      <c r="S28" s="8" t="e">
        <f>#REF!+#REF!</f>
        <v>#REF!</v>
      </c>
      <c r="T28" s="8" t="e">
        <f>#REF!+#REF!</f>
        <v>#REF!</v>
      </c>
      <c r="U28" s="8" t="e">
        <f>#REF!+#REF!</f>
        <v>#REF!</v>
      </c>
      <c r="V28" s="8" t="e">
        <f>#REF!+#REF!</f>
        <v>#REF!</v>
      </c>
      <c r="W28" s="8" t="e">
        <f>#REF!+#REF!</f>
        <v>#REF!</v>
      </c>
      <c r="X28" s="8" t="e">
        <f>#REF!+#REF!</f>
        <v>#REF!</v>
      </c>
      <c r="Y28" s="8" t="e">
        <f>#REF!+#REF!</f>
        <v>#REF!</v>
      </c>
      <c r="Z28" s="44" t="e">
        <f>Y28/Y$23</f>
        <v>#REF!</v>
      </c>
      <c r="AA28" s="44" t="e">
        <f>X28/Y28</f>
        <v>#REF!</v>
      </c>
      <c r="AB28" s="44" t="e">
        <f>(Y28-X28)/Y28</f>
        <v>#REF!</v>
      </c>
      <c r="AD28" s="8" t="e">
        <f>#REF!+#REF!</f>
        <v>#REF!</v>
      </c>
      <c r="AE28" s="8" t="e">
        <f>#REF!+#REF!</f>
        <v>#REF!</v>
      </c>
      <c r="AF28" s="8" t="e">
        <f>#REF!+#REF!</f>
        <v>#REF!</v>
      </c>
      <c r="AG28" s="8" t="e">
        <f>#REF!+#REF!</f>
        <v>#REF!</v>
      </c>
      <c r="AH28" s="8" t="e">
        <f>#REF!+#REF!</f>
        <v>#REF!</v>
      </c>
      <c r="AI28" s="8" t="e">
        <f>#REF!+#REF!</f>
        <v>#REF!</v>
      </c>
      <c r="AJ28" s="8" t="e">
        <f>#REF!+#REF!</f>
        <v>#REF!</v>
      </c>
      <c r="AK28" s="8" t="e">
        <f>#REF!+#REF!</f>
        <v>#REF!</v>
      </c>
      <c r="AL28" s="8" t="e">
        <f>#REF!+#REF!</f>
        <v>#REF!</v>
      </c>
      <c r="AM28" s="44" t="e">
        <f>AL28/AL$23</f>
        <v>#REF!</v>
      </c>
      <c r="AN28" s="44" t="e">
        <f>AK28/AL28</f>
        <v>#REF!</v>
      </c>
      <c r="AO28" s="44" t="e">
        <f>(AL28-AK28)/AL28</f>
        <v>#REF!</v>
      </c>
    </row>
    <row r="29" spans="1:41" x14ac:dyDescent="0.3">
      <c r="A29" s="25"/>
      <c r="B29" s="37"/>
      <c r="C29" s="7"/>
      <c r="D29" s="3" t="e">
        <f t="shared" ref="D29:L29" si="16">(D28-Q28)/Q28</f>
        <v>#REF!</v>
      </c>
      <c r="E29" s="3" t="e">
        <f t="shared" si="16"/>
        <v>#REF!</v>
      </c>
      <c r="F29" s="3" t="e">
        <f t="shared" si="16"/>
        <v>#REF!</v>
      </c>
      <c r="G29" s="3" t="e">
        <f t="shared" si="16"/>
        <v>#REF!</v>
      </c>
      <c r="H29" s="3" t="e">
        <f t="shared" si="16"/>
        <v>#REF!</v>
      </c>
      <c r="I29" s="3" t="e">
        <f t="shared" si="16"/>
        <v>#REF!</v>
      </c>
      <c r="J29" s="3" t="e">
        <f t="shared" si="16"/>
        <v>#REF!</v>
      </c>
      <c r="K29" s="3" t="e">
        <f t="shared" si="16"/>
        <v>#REF!</v>
      </c>
      <c r="L29" s="3" t="e">
        <f t="shared" si="16"/>
        <v>#REF!</v>
      </c>
      <c r="M29" s="45"/>
      <c r="N29" s="45"/>
      <c r="O29" s="45"/>
      <c r="Q29" s="3" t="e">
        <f t="shared" ref="Q29:Y29" si="17">(Q28-AD28)/AD28</f>
        <v>#REF!</v>
      </c>
      <c r="R29" s="3" t="e">
        <f t="shared" si="17"/>
        <v>#REF!</v>
      </c>
      <c r="S29" s="3" t="e">
        <f t="shared" si="17"/>
        <v>#REF!</v>
      </c>
      <c r="T29" s="3" t="e">
        <f t="shared" si="17"/>
        <v>#REF!</v>
      </c>
      <c r="U29" s="3" t="e">
        <f t="shared" si="17"/>
        <v>#REF!</v>
      </c>
      <c r="V29" s="3" t="e">
        <f t="shared" si="17"/>
        <v>#REF!</v>
      </c>
      <c r="W29" s="3" t="e">
        <f t="shared" si="17"/>
        <v>#REF!</v>
      </c>
      <c r="X29" s="3" t="e">
        <f t="shared" si="17"/>
        <v>#REF!</v>
      </c>
      <c r="Y29" s="3" t="e">
        <f t="shared" si="17"/>
        <v>#REF!</v>
      </c>
      <c r="Z29" s="45"/>
      <c r="AA29" s="45"/>
      <c r="AB29" s="45"/>
      <c r="AD29" s="3"/>
      <c r="AE29" s="3"/>
      <c r="AF29" s="3"/>
      <c r="AG29" s="3"/>
      <c r="AH29" s="3"/>
      <c r="AI29" s="3"/>
      <c r="AJ29" s="3"/>
      <c r="AK29" s="3"/>
      <c r="AL29" s="3"/>
      <c r="AM29" s="45"/>
      <c r="AN29" s="45"/>
      <c r="AO29" s="45"/>
    </row>
    <row r="30" spans="1:41" ht="14.4" customHeight="1" x14ac:dyDescent="0.3">
      <c r="A30" s="25" t="s">
        <v>138</v>
      </c>
      <c r="B30" s="37"/>
      <c r="C30" s="18"/>
      <c r="D30" s="8" t="e">
        <f>#REF!+#REF!</f>
        <v>#REF!</v>
      </c>
      <c r="E30" s="8" t="e">
        <f>#REF!+#REF!</f>
        <v>#REF!</v>
      </c>
      <c r="F30" s="8" t="e">
        <f>#REF!+#REF!</f>
        <v>#REF!</v>
      </c>
      <c r="G30" s="8" t="e">
        <f>#REF!+#REF!</f>
        <v>#REF!</v>
      </c>
      <c r="H30" s="8" t="e">
        <f>#REF!+#REF!</f>
        <v>#REF!</v>
      </c>
      <c r="I30" s="8" t="e">
        <f>#REF!+#REF!</f>
        <v>#REF!</v>
      </c>
      <c r="J30" s="8" t="e">
        <f>#REF!+#REF!</f>
        <v>#REF!</v>
      </c>
      <c r="K30" s="8" t="e">
        <f>#REF!+#REF!</f>
        <v>#REF!</v>
      </c>
      <c r="L30" s="8" t="e">
        <f>#REF!+#REF!</f>
        <v>#REF!</v>
      </c>
      <c r="M30" s="44" t="e">
        <f>L30/L$23</f>
        <v>#REF!</v>
      </c>
      <c r="N30" s="44" t="e">
        <f>K30/L30</f>
        <v>#REF!</v>
      </c>
      <c r="O30" s="44" t="e">
        <f>(L30-K30)/L30</f>
        <v>#REF!</v>
      </c>
      <c r="P30" s="28"/>
      <c r="Q30" s="8" t="e">
        <f>#REF!+#REF!</f>
        <v>#REF!</v>
      </c>
      <c r="R30" s="8" t="e">
        <f>#REF!+#REF!</f>
        <v>#REF!</v>
      </c>
      <c r="S30" s="8" t="e">
        <f>#REF!+#REF!</f>
        <v>#REF!</v>
      </c>
      <c r="T30" s="8" t="e">
        <f>#REF!+#REF!</f>
        <v>#REF!</v>
      </c>
      <c r="U30" s="8" t="e">
        <f>#REF!+#REF!</f>
        <v>#REF!</v>
      </c>
      <c r="V30" s="8" t="e">
        <f>#REF!+#REF!</f>
        <v>#REF!</v>
      </c>
      <c r="W30" s="8" t="e">
        <f>#REF!+#REF!</f>
        <v>#REF!</v>
      </c>
      <c r="X30" s="8" t="e">
        <f>#REF!+#REF!</f>
        <v>#REF!</v>
      </c>
      <c r="Y30" s="8" t="e">
        <f>#REF!+#REF!</f>
        <v>#REF!</v>
      </c>
      <c r="Z30" s="44" t="e">
        <f>Y30/Y$23</f>
        <v>#REF!</v>
      </c>
      <c r="AA30" s="44" t="e">
        <f>X30/Y30</f>
        <v>#REF!</v>
      </c>
      <c r="AB30" s="44" t="e">
        <f>(Y30-X30)/Y30</f>
        <v>#REF!</v>
      </c>
      <c r="AD30" s="8" t="e">
        <f>#REF!+#REF!</f>
        <v>#REF!</v>
      </c>
      <c r="AE30" s="8" t="e">
        <f>#REF!+#REF!</f>
        <v>#REF!</v>
      </c>
      <c r="AF30" s="8" t="e">
        <f>#REF!+#REF!</f>
        <v>#REF!</v>
      </c>
      <c r="AG30" s="8" t="e">
        <f>#REF!+#REF!</f>
        <v>#REF!</v>
      </c>
      <c r="AH30" s="8" t="e">
        <f>#REF!+#REF!</f>
        <v>#REF!</v>
      </c>
      <c r="AI30" s="8" t="e">
        <f>#REF!+#REF!</f>
        <v>#REF!</v>
      </c>
      <c r="AJ30" s="8" t="e">
        <f>#REF!+#REF!</f>
        <v>#REF!</v>
      </c>
      <c r="AK30" s="8" t="e">
        <f>#REF!+#REF!</f>
        <v>#REF!</v>
      </c>
      <c r="AL30" s="8" t="e">
        <f>#REF!+#REF!</f>
        <v>#REF!</v>
      </c>
      <c r="AM30" s="44" t="e">
        <f>AL30/AL$23</f>
        <v>#REF!</v>
      </c>
      <c r="AN30" s="44" t="e">
        <f>AK30/AL30</f>
        <v>#REF!</v>
      </c>
      <c r="AO30" s="44" t="e">
        <f>(AL30-AK30)/AL30</f>
        <v>#REF!</v>
      </c>
    </row>
    <row r="31" spans="1:41" x14ac:dyDescent="0.3">
      <c r="A31" s="25"/>
      <c r="B31" s="37"/>
      <c r="C31" s="7"/>
      <c r="D31" s="3" t="e">
        <f t="shared" ref="D31:L31" si="18">(D30-Q30)/Q30</f>
        <v>#REF!</v>
      </c>
      <c r="E31" s="3" t="e">
        <f t="shared" si="18"/>
        <v>#REF!</v>
      </c>
      <c r="F31" s="3" t="e">
        <f t="shared" si="18"/>
        <v>#REF!</v>
      </c>
      <c r="G31" s="3" t="e">
        <f t="shared" si="18"/>
        <v>#REF!</v>
      </c>
      <c r="H31" s="3" t="e">
        <f t="shared" si="18"/>
        <v>#REF!</v>
      </c>
      <c r="I31" s="3" t="e">
        <f t="shared" si="18"/>
        <v>#REF!</v>
      </c>
      <c r="J31" s="3" t="e">
        <f t="shared" si="18"/>
        <v>#REF!</v>
      </c>
      <c r="K31" s="3" t="e">
        <f t="shared" si="18"/>
        <v>#REF!</v>
      </c>
      <c r="L31" s="3" t="e">
        <f t="shared" si="18"/>
        <v>#REF!</v>
      </c>
      <c r="M31" s="45"/>
      <c r="N31" s="45"/>
      <c r="O31" s="45"/>
      <c r="Q31" s="3" t="e">
        <f t="shared" ref="Q31:Y31" si="19">(Q30-AD30)/AD30</f>
        <v>#REF!</v>
      </c>
      <c r="R31" s="3" t="e">
        <f t="shared" si="19"/>
        <v>#REF!</v>
      </c>
      <c r="S31" s="3" t="e">
        <f t="shared" si="19"/>
        <v>#REF!</v>
      </c>
      <c r="T31" s="3" t="e">
        <f t="shared" si="19"/>
        <v>#REF!</v>
      </c>
      <c r="U31" s="3" t="e">
        <f t="shared" si="19"/>
        <v>#REF!</v>
      </c>
      <c r="V31" s="3" t="e">
        <f t="shared" si="19"/>
        <v>#REF!</v>
      </c>
      <c r="W31" s="3" t="e">
        <f t="shared" si="19"/>
        <v>#REF!</v>
      </c>
      <c r="X31" s="3" t="e">
        <f t="shared" si="19"/>
        <v>#REF!</v>
      </c>
      <c r="Y31" s="3" t="e">
        <f t="shared" si="19"/>
        <v>#REF!</v>
      </c>
      <c r="Z31" s="45"/>
      <c r="AA31" s="45"/>
      <c r="AB31" s="45"/>
      <c r="AD31" s="3"/>
      <c r="AE31" s="3"/>
      <c r="AF31" s="3"/>
      <c r="AG31" s="3"/>
      <c r="AH31" s="3"/>
      <c r="AI31" s="3"/>
      <c r="AJ31" s="3"/>
      <c r="AK31" s="3"/>
      <c r="AL31" s="3"/>
      <c r="AM31" s="45"/>
      <c r="AN31" s="45"/>
      <c r="AO31" s="45"/>
    </row>
    <row r="32" spans="1:41" ht="14.4" customHeight="1" x14ac:dyDescent="0.3">
      <c r="A32" s="56" t="s">
        <v>139</v>
      </c>
      <c r="B32" s="57"/>
      <c r="C32" s="18"/>
      <c r="D32" s="8" t="e">
        <f>#REF!+#REF!</f>
        <v>#REF!</v>
      </c>
      <c r="E32" s="8" t="e">
        <f>#REF!+#REF!</f>
        <v>#REF!</v>
      </c>
      <c r="F32" s="8" t="e">
        <f>#REF!+#REF!</f>
        <v>#REF!</v>
      </c>
      <c r="G32" s="8" t="e">
        <f>#REF!+#REF!</f>
        <v>#REF!</v>
      </c>
      <c r="H32" s="8" t="e">
        <f>#REF!+#REF!</f>
        <v>#REF!</v>
      </c>
      <c r="I32" s="8" t="e">
        <f>#REF!+#REF!</f>
        <v>#REF!</v>
      </c>
      <c r="J32" s="8" t="e">
        <f>#REF!+#REF!</f>
        <v>#REF!</v>
      </c>
      <c r="K32" s="8" t="e">
        <f>#REF!+#REF!</f>
        <v>#REF!</v>
      </c>
      <c r="L32" s="8" t="e">
        <f>#REF!+#REF!</f>
        <v>#REF!</v>
      </c>
      <c r="M32" s="44" t="e">
        <f>L32/L$23</f>
        <v>#REF!</v>
      </c>
      <c r="N32" s="44" t="e">
        <f>K32/L32</f>
        <v>#REF!</v>
      </c>
      <c r="O32" s="44" t="e">
        <f>(L32-K32)/L32</f>
        <v>#REF!</v>
      </c>
      <c r="P32" s="28"/>
      <c r="Q32" s="8" t="e">
        <f>#REF!+#REF!</f>
        <v>#REF!</v>
      </c>
      <c r="R32" s="8" t="e">
        <f>#REF!+#REF!</f>
        <v>#REF!</v>
      </c>
      <c r="S32" s="8" t="e">
        <f>#REF!+#REF!</f>
        <v>#REF!</v>
      </c>
      <c r="T32" s="8" t="e">
        <f>#REF!+#REF!</f>
        <v>#REF!</v>
      </c>
      <c r="U32" s="8" t="e">
        <f>#REF!+#REF!</f>
        <v>#REF!</v>
      </c>
      <c r="V32" s="8" t="e">
        <f>#REF!+#REF!</f>
        <v>#REF!</v>
      </c>
      <c r="W32" s="8" t="e">
        <f>#REF!+#REF!</f>
        <v>#REF!</v>
      </c>
      <c r="X32" s="8" t="e">
        <f>#REF!+#REF!</f>
        <v>#REF!</v>
      </c>
      <c r="Y32" s="8" t="e">
        <f>#REF!+#REF!</f>
        <v>#REF!</v>
      </c>
      <c r="Z32" s="44" t="e">
        <f>Y32/Y$23</f>
        <v>#REF!</v>
      </c>
      <c r="AA32" s="44" t="e">
        <f>X32/Y32</f>
        <v>#REF!</v>
      </c>
      <c r="AB32" s="44" t="e">
        <f>(Y32-X32)/Y32</f>
        <v>#REF!</v>
      </c>
      <c r="AD32" s="8" t="e">
        <f>#REF!+#REF!</f>
        <v>#REF!</v>
      </c>
      <c r="AE32" s="8" t="e">
        <f>#REF!+#REF!</f>
        <v>#REF!</v>
      </c>
      <c r="AF32" s="8" t="e">
        <f>#REF!+#REF!</f>
        <v>#REF!</v>
      </c>
      <c r="AG32" s="8" t="e">
        <f>#REF!+#REF!</f>
        <v>#REF!</v>
      </c>
      <c r="AH32" s="8" t="e">
        <f>#REF!+#REF!</f>
        <v>#REF!</v>
      </c>
      <c r="AI32" s="8" t="e">
        <f>#REF!+#REF!</f>
        <v>#REF!</v>
      </c>
      <c r="AJ32" s="8" t="e">
        <f>#REF!+#REF!</f>
        <v>#REF!</v>
      </c>
      <c r="AK32" s="8" t="e">
        <f>#REF!+#REF!</f>
        <v>#REF!</v>
      </c>
      <c r="AL32" s="8" t="e">
        <f>#REF!+#REF!</f>
        <v>#REF!</v>
      </c>
      <c r="AM32" s="44" t="e">
        <f>AL32/AL$23</f>
        <v>#REF!</v>
      </c>
      <c r="AN32" s="44" t="e">
        <f>AK32/AL32</f>
        <v>#REF!</v>
      </c>
      <c r="AO32" s="44" t="e">
        <f>(AL32-AK32)/AL32</f>
        <v>#REF!</v>
      </c>
    </row>
    <row r="33" spans="1:41" x14ac:dyDescent="0.3">
      <c r="A33" s="25"/>
      <c r="B33" s="37"/>
      <c r="C33" s="7"/>
      <c r="D33" s="3" t="e">
        <f t="shared" ref="D33:L33" si="20">(D32-Q32)/Q32</f>
        <v>#REF!</v>
      </c>
      <c r="E33" s="3" t="e">
        <f t="shared" si="20"/>
        <v>#REF!</v>
      </c>
      <c r="F33" s="3" t="e">
        <f t="shared" si="20"/>
        <v>#REF!</v>
      </c>
      <c r="G33" s="3" t="e">
        <f t="shared" si="20"/>
        <v>#REF!</v>
      </c>
      <c r="H33" s="3" t="e">
        <f t="shared" si="20"/>
        <v>#REF!</v>
      </c>
      <c r="I33" s="3" t="e">
        <f t="shared" si="20"/>
        <v>#REF!</v>
      </c>
      <c r="J33" s="3" t="e">
        <f t="shared" si="20"/>
        <v>#REF!</v>
      </c>
      <c r="K33" s="3" t="e">
        <f t="shared" si="20"/>
        <v>#REF!</v>
      </c>
      <c r="L33" s="3" t="e">
        <f t="shared" si="20"/>
        <v>#REF!</v>
      </c>
      <c r="M33" s="45"/>
      <c r="N33" s="45"/>
      <c r="O33" s="45"/>
      <c r="Q33" s="3" t="e">
        <f t="shared" ref="Q33:Y33" si="21">(Q32-AD32)/AD32</f>
        <v>#REF!</v>
      </c>
      <c r="R33" s="3" t="e">
        <f t="shared" si="21"/>
        <v>#REF!</v>
      </c>
      <c r="S33" s="3" t="e">
        <f t="shared" si="21"/>
        <v>#REF!</v>
      </c>
      <c r="T33" s="3" t="e">
        <f t="shared" si="21"/>
        <v>#REF!</v>
      </c>
      <c r="U33" s="3" t="e">
        <f t="shared" si="21"/>
        <v>#REF!</v>
      </c>
      <c r="V33" s="3" t="e">
        <f t="shared" si="21"/>
        <v>#REF!</v>
      </c>
      <c r="W33" s="3" t="e">
        <f t="shared" si="21"/>
        <v>#REF!</v>
      </c>
      <c r="X33" s="3" t="e">
        <f t="shared" si="21"/>
        <v>#REF!</v>
      </c>
      <c r="Y33" s="3" t="e">
        <f t="shared" si="21"/>
        <v>#REF!</v>
      </c>
      <c r="Z33" s="45"/>
      <c r="AA33" s="45"/>
      <c r="AB33" s="45"/>
      <c r="AD33" s="3"/>
      <c r="AE33" s="3"/>
      <c r="AF33" s="3"/>
      <c r="AG33" s="3"/>
      <c r="AH33" s="3"/>
      <c r="AI33" s="3"/>
      <c r="AJ33" s="3"/>
      <c r="AK33" s="3"/>
      <c r="AL33" s="3"/>
      <c r="AM33" s="45"/>
      <c r="AN33" s="45"/>
      <c r="AO33" s="45"/>
    </row>
    <row r="34" spans="1:41" ht="14.4" customHeight="1" x14ac:dyDescent="0.3">
      <c r="A34" s="25" t="s">
        <v>12</v>
      </c>
      <c r="B34" s="37"/>
      <c r="C34" s="18"/>
      <c r="D34" s="8" t="e">
        <f>#REF!+#REF!</f>
        <v>#REF!</v>
      </c>
      <c r="E34" s="8" t="e">
        <f>#REF!+#REF!</f>
        <v>#REF!</v>
      </c>
      <c r="F34" s="8" t="e">
        <f>#REF!+#REF!</f>
        <v>#REF!</v>
      </c>
      <c r="G34" s="8" t="e">
        <f>#REF!+#REF!</f>
        <v>#REF!</v>
      </c>
      <c r="H34" s="8" t="e">
        <f>#REF!+#REF!</f>
        <v>#REF!</v>
      </c>
      <c r="I34" s="8" t="e">
        <f>#REF!+#REF!</f>
        <v>#REF!</v>
      </c>
      <c r="J34" s="8" t="e">
        <f>#REF!+#REF!</f>
        <v>#REF!</v>
      </c>
      <c r="K34" s="8" t="e">
        <f>#REF!+#REF!</f>
        <v>#REF!</v>
      </c>
      <c r="L34" s="8" t="e">
        <f>#REF!+#REF!</f>
        <v>#REF!</v>
      </c>
      <c r="M34" s="44" t="e">
        <f>L34/L$23</f>
        <v>#REF!</v>
      </c>
      <c r="N34" s="44" t="e">
        <f>K34/L34</f>
        <v>#REF!</v>
      </c>
      <c r="O34" s="44" t="e">
        <f>(L34-K34)/L34</f>
        <v>#REF!</v>
      </c>
      <c r="Q34" s="8" t="e">
        <f>#REF!+#REF!</f>
        <v>#REF!</v>
      </c>
      <c r="R34" s="8" t="e">
        <f>#REF!+#REF!</f>
        <v>#REF!</v>
      </c>
      <c r="S34" s="8" t="e">
        <f>#REF!+#REF!</f>
        <v>#REF!</v>
      </c>
      <c r="T34" s="8" t="e">
        <f>#REF!+#REF!</f>
        <v>#REF!</v>
      </c>
      <c r="U34" s="8" t="e">
        <f>#REF!+#REF!</f>
        <v>#REF!</v>
      </c>
      <c r="V34" s="8" t="e">
        <f>#REF!+#REF!</f>
        <v>#REF!</v>
      </c>
      <c r="W34" s="8" t="e">
        <f>#REF!+#REF!</f>
        <v>#REF!</v>
      </c>
      <c r="X34" s="8" t="e">
        <f>#REF!+#REF!</f>
        <v>#REF!</v>
      </c>
      <c r="Y34" s="8" t="e">
        <f>#REF!+#REF!</f>
        <v>#REF!</v>
      </c>
      <c r="Z34" s="44" t="e">
        <f>Y34/Y$23</f>
        <v>#REF!</v>
      </c>
      <c r="AA34" s="44" t="e">
        <f>X34/Y34</f>
        <v>#REF!</v>
      </c>
      <c r="AB34" s="44" t="e">
        <f>(Y34-X34)/Y34</f>
        <v>#REF!</v>
      </c>
      <c r="AD34" s="8" t="e">
        <f>#REF!+#REF!</f>
        <v>#REF!</v>
      </c>
      <c r="AE34" s="8" t="e">
        <f>#REF!+#REF!</f>
        <v>#REF!</v>
      </c>
      <c r="AF34" s="8" t="e">
        <f>#REF!+#REF!</f>
        <v>#REF!</v>
      </c>
      <c r="AG34" s="8" t="e">
        <f>#REF!+#REF!</f>
        <v>#REF!</v>
      </c>
      <c r="AH34" s="8" t="e">
        <f>#REF!+#REF!</f>
        <v>#REF!</v>
      </c>
      <c r="AI34" s="8" t="e">
        <f>#REF!+#REF!</f>
        <v>#REF!</v>
      </c>
      <c r="AJ34" s="8" t="e">
        <f>#REF!+#REF!</f>
        <v>#REF!</v>
      </c>
      <c r="AK34" s="8" t="e">
        <f>#REF!+#REF!</f>
        <v>#REF!</v>
      </c>
      <c r="AL34" s="8" t="e">
        <f>#REF!+#REF!</f>
        <v>#REF!</v>
      </c>
      <c r="AM34" s="44" t="e">
        <f>AL34/AL$23</f>
        <v>#REF!</v>
      </c>
      <c r="AN34" s="44" t="e">
        <f>AK34/AL34</f>
        <v>#REF!</v>
      </c>
      <c r="AO34" s="44" t="e">
        <f>(AL34-AK34)/AL34</f>
        <v>#REF!</v>
      </c>
    </row>
    <row r="35" spans="1:41" x14ac:dyDescent="0.3">
      <c r="A35" s="25"/>
      <c r="B35" s="37"/>
      <c r="C35" s="7"/>
      <c r="D35" s="3" t="e">
        <f t="shared" ref="D35:L35" si="22">(D34-Q34)/Q34</f>
        <v>#REF!</v>
      </c>
      <c r="E35" s="3" t="e">
        <f t="shared" si="22"/>
        <v>#REF!</v>
      </c>
      <c r="F35" s="3" t="e">
        <f t="shared" si="22"/>
        <v>#REF!</v>
      </c>
      <c r="G35" s="3" t="e">
        <f t="shared" si="22"/>
        <v>#REF!</v>
      </c>
      <c r="H35" s="3" t="e">
        <f t="shared" si="22"/>
        <v>#REF!</v>
      </c>
      <c r="I35" s="3" t="e">
        <f t="shared" si="22"/>
        <v>#REF!</v>
      </c>
      <c r="J35" s="3" t="e">
        <f t="shared" si="22"/>
        <v>#REF!</v>
      </c>
      <c r="K35" s="3" t="e">
        <f t="shared" si="22"/>
        <v>#REF!</v>
      </c>
      <c r="L35" s="3" t="e">
        <f t="shared" si="22"/>
        <v>#REF!</v>
      </c>
      <c r="M35" s="45"/>
      <c r="N35" s="45"/>
      <c r="O35" s="45"/>
      <c r="Q35" s="3" t="e">
        <f t="shared" ref="Q35:Y35" si="23">(Q34-AD34)/AD34</f>
        <v>#REF!</v>
      </c>
      <c r="R35" s="3" t="e">
        <f t="shared" si="23"/>
        <v>#REF!</v>
      </c>
      <c r="S35" s="3" t="e">
        <f t="shared" si="23"/>
        <v>#REF!</v>
      </c>
      <c r="T35" s="3" t="e">
        <f t="shared" si="23"/>
        <v>#REF!</v>
      </c>
      <c r="U35" s="3" t="e">
        <f t="shared" si="23"/>
        <v>#REF!</v>
      </c>
      <c r="V35" s="3" t="e">
        <f t="shared" si="23"/>
        <v>#REF!</v>
      </c>
      <c r="W35" s="3" t="e">
        <f t="shared" si="23"/>
        <v>#REF!</v>
      </c>
      <c r="X35" s="3" t="e">
        <f t="shared" si="23"/>
        <v>#REF!</v>
      </c>
      <c r="Y35" s="3" t="e">
        <f t="shared" si="23"/>
        <v>#REF!</v>
      </c>
      <c r="Z35" s="45"/>
      <c r="AA35" s="45"/>
      <c r="AB35" s="45"/>
      <c r="AD35" s="3"/>
      <c r="AE35" s="3"/>
      <c r="AF35" s="3"/>
      <c r="AG35" s="3"/>
      <c r="AH35" s="3"/>
      <c r="AI35" s="3"/>
      <c r="AJ35" s="3"/>
      <c r="AK35" s="3"/>
      <c r="AL35" s="3"/>
      <c r="AM35" s="45"/>
      <c r="AN35" s="45"/>
      <c r="AO35" s="45"/>
    </row>
    <row r="36" spans="1:41" ht="14.4" customHeight="1" x14ac:dyDescent="0.3">
      <c r="A36" s="25" t="s">
        <v>13</v>
      </c>
      <c r="B36" s="37"/>
      <c r="C36" s="18"/>
      <c r="D36" s="8" t="e">
        <f>#REF!+#REF!</f>
        <v>#REF!</v>
      </c>
      <c r="E36" s="8" t="e">
        <f>#REF!+#REF!</f>
        <v>#REF!</v>
      </c>
      <c r="F36" s="8" t="e">
        <f>#REF!+#REF!</f>
        <v>#REF!</v>
      </c>
      <c r="G36" s="8" t="e">
        <f>#REF!+#REF!</f>
        <v>#REF!</v>
      </c>
      <c r="H36" s="8" t="e">
        <f>#REF!+#REF!</f>
        <v>#REF!</v>
      </c>
      <c r="I36" s="8" t="e">
        <f>#REF!+#REF!</f>
        <v>#REF!</v>
      </c>
      <c r="J36" s="8" t="e">
        <f>#REF!+#REF!</f>
        <v>#REF!</v>
      </c>
      <c r="K36" s="8" t="e">
        <f>#REF!+#REF!</f>
        <v>#REF!</v>
      </c>
      <c r="L36" s="8" t="e">
        <f>#REF!+#REF!</f>
        <v>#REF!</v>
      </c>
      <c r="M36" s="44" t="e">
        <f>L36/L$23</f>
        <v>#REF!</v>
      </c>
      <c r="N36" s="44" t="e">
        <f>K36/L36</f>
        <v>#REF!</v>
      </c>
      <c r="O36" s="44" t="e">
        <f>(L36-K36)/L36</f>
        <v>#REF!</v>
      </c>
      <c r="Q36" s="8" t="e">
        <f>#REF!+#REF!</f>
        <v>#REF!</v>
      </c>
      <c r="R36" s="8" t="e">
        <f>#REF!+#REF!</f>
        <v>#REF!</v>
      </c>
      <c r="S36" s="8" t="e">
        <f>#REF!+#REF!</f>
        <v>#REF!</v>
      </c>
      <c r="T36" s="8" t="e">
        <f>#REF!+#REF!</f>
        <v>#REF!</v>
      </c>
      <c r="U36" s="8" t="e">
        <f>#REF!+#REF!</f>
        <v>#REF!</v>
      </c>
      <c r="V36" s="8" t="e">
        <f>#REF!+#REF!</f>
        <v>#REF!</v>
      </c>
      <c r="W36" s="8" t="e">
        <f>#REF!+#REF!</f>
        <v>#REF!</v>
      </c>
      <c r="X36" s="8" t="e">
        <f>#REF!+#REF!</f>
        <v>#REF!</v>
      </c>
      <c r="Y36" s="8" t="e">
        <f>#REF!+#REF!</f>
        <v>#REF!</v>
      </c>
      <c r="Z36" s="44" t="e">
        <f>Y36/Y$23</f>
        <v>#REF!</v>
      </c>
      <c r="AA36" s="44" t="e">
        <f>X36/Y36</f>
        <v>#REF!</v>
      </c>
      <c r="AB36" s="44" t="e">
        <f>(Y36-X36)/Y36</f>
        <v>#REF!</v>
      </c>
      <c r="AD36" s="8" t="e">
        <f>#REF!+#REF!</f>
        <v>#REF!</v>
      </c>
      <c r="AE36" s="8" t="e">
        <f>#REF!+#REF!</f>
        <v>#REF!</v>
      </c>
      <c r="AF36" s="8" t="e">
        <f>#REF!+#REF!</f>
        <v>#REF!</v>
      </c>
      <c r="AG36" s="8" t="e">
        <f>#REF!+#REF!</f>
        <v>#REF!</v>
      </c>
      <c r="AH36" s="8" t="e">
        <f>#REF!+#REF!</f>
        <v>#REF!</v>
      </c>
      <c r="AI36" s="8" t="e">
        <f>#REF!+#REF!</f>
        <v>#REF!</v>
      </c>
      <c r="AJ36" s="8" t="e">
        <f>#REF!+#REF!</f>
        <v>#REF!</v>
      </c>
      <c r="AK36" s="8" t="e">
        <f>#REF!+#REF!</f>
        <v>#REF!</v>
      </c>
      <c r="AL36" s="8" t="e">
        <f>#REF!+#REF!</f>
        <v>#REF!</v>
      </c>
      <c r="AM36" s="44" t="e">
        <f>AL36/AL$23</f>
        <v>#REF!</v>
      </c>
      <c r="AN36" s="44" t="e">
        <f>AK36/AL36</f>
        <v>#REF!</v>
      </c>
      <c r="AO36" s="44" t="e">
        <f>(AL36-AK36)/AL36</f>
        <v>#REF!</v>
      </c>
    </row>
    <row r="37" spans="1:41" ht="21" customHeight="1" x14ac:dyDescent="0.3">
      <c r="A37" s="25"/>
      <c r="B37" s="37"/>
      <c r="C37" s="7"/>
      <c r="D37" s="3" t="e">
        <f t="shared" ref="D37:L37" si="24">(D36-Q36)/Q36</f>
        <v>#REF!</v>
      </c>
      <c r="E37" s="3" t="e">
        <f t="shared" si="24"/>
        <v>#REF!</v>
      </c>
      <c r="F37" s="3" t="e">
        <f t="shared" si="24"/>
        <v>#REF!</v>
      </c>
      <c r="G37" s="3" t="e">
        <f t="shared" si="24"/>
        <v>#REF!</v>
      </c>
      <c r="H37" s="3" t="e">
        <f t="shared" si="24"/>
        <v>#REF!</v>
      </c>
      <c r="I37" s="3" t="e">
        <f t="shared" si="24"/>
        <v>#REF!</v>
      </c>
      <c r="J37" s="3" t="e">
        <f t="shared" si="24"/>
        <v>#REF!</v>
      </c>
      <c r="K37" s="3" t="e">
        <f t="shared" si="24"/>
        <v>#REF!</v>
      </c>
      <c r="L37" s="3" t="e">
        <f t="shared" si="24"/>
        <v>#REF!</v>
      </c>
      <c r="M37" s="45"/>
      <c r="N37" s="45"/>
      <c r="O37" s="45"/>
      <c r="Q37" s="3" t="e">
        <f t="shared" ref="Q37:Y37" si="25">(Q36-AD36)/AD36</f>
        <v>#REF!</v>
      </c>
      <c r="R37" s="3" t="e">
        <f t="shared" si="25"/>
        <v>#REF!</v>
      </c>
      <c r="S37" s="3" t="e">
        <f t="shared" si="25"/>
        <v>#REF!</v>
      </c>
      <c r="T37" s="3" t="e">
        <f t="shared" si="25"/>
        <v>#REF!</v>
      </c>
      <c r="U37" s="3" t="e">
        <f t="shared" si="25"/>
        <v>#REF!</v>
      </c>
      <c r="V37" s="3" t="e">
        <f t="shared" si="25"/>
        <v>#REF!</v>
      </c>
      <c r="W37" s="3" t="e">
        <f t="shared" si="25"/>
        <v>#REF!</v>
      </c>
      <c r="X37" s="3" t="e">
        <f t="shared" si="25"/>
        <v>#REF!</v>
      </c>
      <c r="Y37" s="3" t="e">
        <f t="shared" si="25"/>
        <v>#REF!</v>
      </c>
      <c r="Z37" s="45"/>
      <c r="AA37" s="45"/>
      <c r="AB37" s="45"/>
      <c r="AD37" s="3"/>
      <c r="AE37" s="3"/>
      <c r="AF37" s="3"/>
      <c r="AG37" s="3"/>
      <c r="AH37" s="3"/>
      <c r="AI37" s="3"/>
      <c r="AJ37" s="3"/>
      <c r="AK37" s="3"/>
      <c r="AL37" s="3"/>
      <c r="AM37" s="45"/>
      <c r="AN37" s="45"/>
      <c r="AO37" s="45"/>
    </row>
    <row r="38" spans="1:41" ht="14.4" customHeight="1" x14ac:dyDescent="0.3">
      <c r="A38" s="25" t="s">
        <v>14</v>
      </c>
      <c r="B38" s="37"/>
      <c r="C38" s="18"/>
      <c r="D38" s="8" t="e">
        <f>#REF!+#REF!</f>
        <v>#REF!</v>
      </c>
      <c r="E38" s="8" t="e">
        <f>#REF!+#REF!</f>
        <v>#REF!</v>
      </c>
      <c r="F38" s="8" t="e">
        <f>#REF!+#REF!</f>
        <v>#REF!</v>
      </c>
      <c r="G38" s="8" t="e">
        <f>#REF!+#REF!</f>
        <v>#REF!</v>
      </c>
      <c r="H38" s="8" t="e">
        <f>#REF!+#REF!</f>
        <v>#REF!</v>
      </c>
      <c r="I38" s="8" t="e">
        <f>#REF!+#REF!</f>
        <v>#REF!</v>
      </c>
      <c r="J38" s="8" t="e">
        <f>#REF!+#REF!</f>
        <v>#REF!</v>
      </c>
      <c r="K38" s="8" t="e">
        <f>#REF!+#REF!</f>
        <v>#REF!</v>
      </c>
      <c r="L38" s="8" t="e">
        <f>#REF!+#REF!</f>
        <v>#REF!</v>
      </c>
      <c r="M38" s="44" t="e">
        <f>L38/L$23</f>
        <v>#REF!</v>
      </c>
      <c r="N38" s="44" t="e">
        <f>K38/L38</f>
        <v>#REF!</v>
      </c>
      <c r="O38" s="44" t="e">
        <f>(L38-K38)/L38</f>
        <v>#REF!</v>
      </c>
      <c r="Q38" s="8" t="e">
        <f>#REF!+#REF!</f>
        <v>#REF!</v>
      </c>
      <c r="R38" s="8" t="e">
        <f>#REF!+#REF!</f>
        <v>#REF!</v>
      </c>
      <c r="S38" s="8" t="e">
        <f>#REF!+#REF!</f>
        <v>#REF!</v>
      </c>
      <c r="T38" s="8" t="e">
        <f>#REF!+#REF!</f>
        <v>#REF!</v>
      </c>
      <c r="U38" s="8" t="e">
        <f>#REF!+#REF!</f>
        <v>#REF!</v>
      </c>
      <c r="V38" s="8" t="e">
        <f>#REF!+#REF!</f>
        <v>#REF!</v>
      </c>
      <c r="W38" s="8" t="e">
        <f>#REF!+#REF!</f>
        <v>#REF!</v>
      </c>
      <c r="X38" s="8" t="e">
        <f>#REF!+#REF!</f>
        <v>#REF!</v>
      </c>
      <c r="Y38" s="8" t="e">
        <f>#REF!+#REF!</f>
        <v>#REF!</v>
      </c>
      <c r="Z38" s="44" t="e">
        <f>Y38/Y$23</f>
        <v>#REF!</v>
      </c>
      <c r="AA38" s="44" t="e">
        <f>X38/Y38</f>
        <v>#REF!</v>
      </c>
      <c r="AB38" s="44" t="e">
        <f>(Y38-X38)/Y38</f>
        <v>#REF!</v>
      </c>
      <c r="AD38" s="8" t="e">
        <f>#REF!+#REF!</f>
        <v>#REF!</v>
      </c>
      <c r="AE38" s="8" t="e">
        <f>#REF!+#REF!</f>
        <v>#REF!</v>
      </c>
      <c r="AF38" s="8" t="e">
        <f>#REF!+#REF!</f>
        <v>#REF!</v>
      </c>
      <c r="AG38" s="8" t="e">
        <f>#REF!+#REF!</f>
        <v>#REF!</v>
      </c>
      <c r="AH38" s="8" t="e">
        <f>#REF!+#REF!</f>
        <v>#REF!</v>
      </c>
      <c r="AI38" s="8" t="e">
        <f>#REF!+#REF!</f>
        <v>#REF!</v>
      </c>
      <c r="AJ38" s="8" t="e">
        <f>#REF!+#REF!</f>
        <v>#REF!</v>
      </c>
      <c r="AK38" s="8" t="e">
        <f>#REF!+#REF!</f>
        <v>#REF!</v>
      </c>
      <c r="AL38" s="8" t="e">
        <f>#REF!+#REF!</f>
        <v>#REF!</v>
      </c>
      <c r="AM38" s="44" t="e">
        <f>AL38/AL$23</f>
        <v>#REF!</v>
      </c>
      <c r="AN38" s="44" t="e">
        <f>AK38/AL38</f>
        <v>#REF!</v>
      </c>
      <c r="AO38" s="44" t="e">
        <f>(AL38-AK38)/AL38</f>
        <v>#REF!</v>
      </c>
    </row>
    <row r="39" spans="1:41" x14ac:dyDescent="0.3">
      <c r="A39" s="25"/>
      <c r="B39" s="37"/>
      <c r="C39" s="7"/>
      <c r="D39" s="3" t="e">
        <f t="shared" ref="D39:L39" si="26">(D38-Q38)/Q38</f>
        <v>#REF!</v>
      </c>
      <c r="E39" s="3" t="e">
        <f t="shared" si="26"/>
        <v>#REF!</v>
      </c>
      <c r="F39" s="3" t="e">
        <f t="shared" si="26"/>
        <v>#REF!</v>
      </c>
      <c r="G39" s="3" t="e">
        <f t="shared" si="26"/>
        <v>#REF!</v>
      </c>
      <c r="H39" s="3" t="e">
        <f t="shared" si="26"/>
        <v>#REF!</v>
      </c>
      <c r="I39" s="3" t="e">
        <f t="shared" si="26"/>
        <v>#REF!</v>
      </c>
      <c r="J39" s="3" t="e">
        <f t="shared" si="26"/>
        <v>#REF!</v>
      </c>
      <c r="K39" s="3" t="e">
        <f t="shared" si="26"/>
        <v>#REF!</v>
      </c>
      <c r="L39" s="3" t="e">
        <f t="shared" si="26"/>
        <v>#REF!</v>
      </c>
      <c r="M39" s="45"/>
      <c r="N39" s="45"/>
      <c r="O39" s="45"/>
      <c r="Q39" s="3" t="e">
        <f t="shared" ref="Q39:Y39" si="27">(Q38-AD38)/AD38</f>
        <v>#REF!</v>
      </c>
      <c r="R39" s="3" t="e">
        <f t="shared" si="27"/>
        <v>#REF!</v>
      </c>
      <c r="S39" s="3" t="e">
        <f t="shared" si="27"/>
        <v>#REF!</v>
      </c>
      <c r="T39" s="3" t="e">
        <f t="shared" si="27"/>
        <v>#REF!</v>
      </c>
      <c r="U39" s="3" t="e">
        <f t="shared" si="27"/>
        <v>#REF!</v>
      </c>
      <c r="V39" s="3" t="e">
        <f t="shared" si="27"/>
        <v>#REF!</v>
      </c>
      <c r="W39" s="3" t="e">
        <f t="shared" si="27"/>
        <v>#REF!</v>
      </c>
      <c r="X39" s="3" t="e">
        <f t="shared" si="27"/>
        <v>#REF!</v>
      </c>
      <c r="Y39" s="3" t="e">
        <f t="shared" si="27"/>
        <v>#REF!</v>
      </c>
      <c r="Z39" s="45"/>
      <c r="AA39" s="45"/>
      <c r="AB39" s="45"/>
      <c r="AD39" s="3"/>
      <c r="AE39" s="3"/>
      <c r="AF39" s="3"/>
      <c r="AG39" s="3"/>
      <c r="AH39" s="3"/>
      <c r="AI39" s="3"/>
      <c r="AJ39" s="3"/>
      <c r="AK39" s="3"/>
      <c r="AL39" s="3"/>
      <c r="AM39" s="45"/>
      <c r="AN39" s="45"/>
      <c r="AO39" s="45"/>
    </row>
    <row r="40" spans="1:41" ht="14.4" customHeight="1" x14ac:dyDescent="0.3">
      <c r="A40" s="56" t="s">
        <v>142</v>
      </c>
      <c r="B40" s="57"/>
      <c r="C40" s="18"/>
      <c r="D40" s="8" t="e">
        <f>#REF!+#REF!</f>
        <v>#REF!</v>
      </c>
      <c r="E40" s="8" t="e">
        <f>#REF!+#REF!</f>
        <v>#REF!</v>
      </c>
      <c r="F40" s="8" t="e">
        <f>#REF!+#REF!</f>
        <v>#REF!</v>
      </c>
      <c r="G40" s="8" t="e">
        <f>#REF!+#REF!</f>
        <v>#REF!</v>
      </c>
      <c r="H40" s="8" t="e">
        <f>#REF!+#REF!</f>
        <v>#REF!</v>
      </c>
      <c r="I40" s="8" t="e">
        <f>#REF!+#REF!</f>
        <v>#REF!</v>
      </c>
      <c r="J40" s="8" t="e">
        <f>#REF!+#REF!</f>
        <v>#REF!</v>
      </c>
      <c r="K40" s="8" t="e">
        <f>#REF!+#REF!</f>
        <v>#REF!</v>
      </c>
      <c r="L40" s="8" t="e">
        <f>#REF!+#REF!</f>
        <v>#REF!</v>
      </c>
      <c r="M40" s="44" t="e">
        <f>L40/L$23</f>
        <v>#REF!</v>
      </c>
      <c r="N40" s="44" t="e">
        <f>K40/L40</f>
        <v>#REF!</v>
      </c>
      <c r="O40" s="44" t="e">
        <f>(L40-K40)/L40</f>
        <v>#REF!</v>
      </c>
      <c r="Q40" s="8" t="e">
        <f>#REF!+#REF!</f>
        <v>#REF!</v>
      </c>
      <c r="R40" s="8" t="e">
        <f>#REF!+#REF!</f>
        <v>#REF!</v>
      </c>
      <c r="S40" s="8" t="e">
        <f>#REF!+#REF!</f>
        <v>#REF!</v>
      </c>
      <c r="T40" s="8" t="e">
        <f>#REF!+#REF!</f>
        <v>#REF!</v>
      </c>
      <c r="U40" s="8" t="e">
        <f>#REF!+#REF!</f>
        <v>#REF!</v>
      </c>
      <c r="V40" s="8" t="e">
        <f>#REF!+#REF!</f>
        <v>#REF!</v>
      </c>
      <c r="W40" s="8" t="e">
        <f>#REF!+#REF!</f>
        <v>#REF!</v>
      </c>
      <c r="X40" s="8" t="e">
        <f>#REF!+#REF!</f>
        <v>#REF!</v>
      </c>
      <c r="Y40" s="8" t="e">
        <f>#REF!+#REF!</f>
        <v>#REF!</v>
      </c>
      <c r="Z40" s="44" t="e">
        <f>Y40/Y$23</f>
        <v>#REF!</v>
      </c>
      <c r="AA40" s="44" t="e">
        <f>X40/Y40</f>
        <v>#REF!</v>
      </c>
      <c r="AB40" s="44" t="e">
        <f>(Y40-X40)/Y40</f>
        <v>#REF!</v>
      </c>
      <c r="AD40" s="8" t="e">
        <f>#REF!+#REF!</f>
        <v>#REF!</v>
      </c>
      <c r="AE40" s="8" t="e">
        <f>#REF!+#REF!</f>
        <v>#REF!</v>
      </c>
      <c r="AF40" s="8" t="e">
        <f>#REF!+#REF!</f>
        <v>#REF!</v>
      </c>
      <c r="AG40" s="8" t="e">
        <f>#REF!+#REF!</f>
        <v>#REF!</v>
      </c>
      <c r="AH40" s="8" t="e">
        <f>#REF!+#REF!</f>
        <v>#REF!</v>
      </c>
      <c r="AI40" s="8" t="e">
        <f>#REF!+#REF!</f>
        <v>#REF!</v>
      </c>
      <c r="AJ40" s="8" t="e">
        <f>#REF!+#REF!</f>
        <v>#REF!</v>
      </c>
      <c r="AK40" s="8" t="e">
        <f>#REF!+#REF!</f>
        <v>#REF!</v>
      </c>
      <c r="AL40" s="8" t="e">
        <f>#REF!+#REF!</f>
        <v>#REF!</v>
      </c>
      <c r="AM40" s="44" t="e">
        <f>AL40/AL$23</f>
        <v>#REF!</v>
      </c>
      <c r="AN40" s="44" t="e">
        <f>AK40/AL40</f>
        <v>#REF!</v>
      </c>
      <c r="AO40" s="44" t="e">
        <f>(AL40-AK40)/AL40</f>
        <v>#REF!</v>
      </c>
    </row>
    <row r="41" spans="1:41" x14ac:dyDescent="0.3">
      <c r="A41" s="25"/>
      <c r="B41" s="37"/>
      <c r="C41" s="7"/>
      <c r="D41" s="3" t="e">
        <f t="shared" ref="D41:L41" si="28">(D40-Q40)/Q40</f>
        <v>#REF!</v>
      </c>
      <c r="E41" s="3" t="e">
        <f t="shared" si="28"/>
        <v>#REF!</v>
      </c>
      <c r="F41" s="3" t="e">
        <f t="shared" si="28"/>
        <v>#REF!</v>
      </c>
      <c r="G41" s="3" t="e">
        <f t="shared" si="28"/>
        <v>#REF!</v>
      </c>
      <c r="H41" s="3" t="e">
        <f t="shared" si="28"/>
        <v>#REF!</v>
      </c>
      <c r="I41" s="3" t="e">
        <f t="shared" si="28"/>
        <v>#REF!</v>
      </c>
      <c r="J41" s="3" t="e">
        <f t="shared" si="28"/>
        <v>#REF!</v>
      </c>
      <c r="K41" s="3" t="e">
        <f t="shared" si="28"/>
        <v>#REF!</v>
      </c>
      <c r="L41" s="3" t="e">
        <f t="shared" si="28"/>
        <v>#REF!</v>
      </c>
      <c r="M41" s="45"/>
      <c r="N41" s="45"/>
      <c r="O41" s="45"/>
      <c r="Q41" s="3" t="e">
        <f t="shared" ref="Q41:Y41" si="29">(Q40-AD40)/AD40</f>
        <v>#REF!</v>
      </c>
      <c r="R41" s="3" t="e">
        <f t="shared" si="29"/>
        <v>#REF!</v>
      </c>
      <c r="S41" s="3" t="e">
        <f t="shared" si="29"/>
        <v>#REF!</v>
      </c>
      <c r="T41" s="3" t="e">
        <f t="shared" si="29"/>
        <v>#REF!</v>
      </c>
      <c r="U41" s="3" t="e">
        <f t="shared" si="29"/>
        <v>#REF!</v>
      </c>
      <c r="V41" s="3" t="e">
        <f t="shared" si="29"/>
        <v>#REF!</v>
      </c>
      <c r="W41" s="3" t="e">
        <f t="shared" si="29"/>
        <v>#REF!</v>
      </c>
      <c r="X41" s="3" t="e">
        <f t="shared" si="29"/>
        <v>#REF!</v>
      </c>
      <c r="Y41" s="3" t="e">
        <f t="shared" si="29"/>
        <v>#REF!</v>
      </c>
      <c r="Z41" s="45"/>
      <c r="AA41" s="45"/>
      <c r="AB41" s="45"/>
      <c r="AD41" s="3"/>
      <c r="AE41" s="3"/>
      <c r="AF41" s="3"/>
      <c r="AG41" s="3"/>
      <c r="AH41" s="3"/>
      <c r="AI41" s="3"/>
      <c r="AJ41" s="3"/>
      <c r="AK41" s="3"/>
      <c r="AL41" s="3"/>
      <c r="AM41" s="45"/>
      <c r="AN41" s="45"/>
      <c r="AO41" s="45"/>
    </row>
    <row r="42" spans="1:41" x14ac:dyDescent="0.3">
      <c r="A42" s="25"/>
      <c r="B42" s="37"/>
      <c r="C42" s="7" t="s">
        <v>151</v>
      </c>
      <c r="D42" s="60" t="e">
        <f>D40/D21</f>
        <v>#REF!</v>
      </c>
      <c r="E42" s="3"/>
      <c r="F42" s="3"/>
      <c r="G42" s="3"/>
      <c r="H42" s="3"/>
      <c r="I42" s="3"/>
      <c r="J42" s="3"/>
      <c r="K42" s="3"/>
      <c r="L42" s="3"/>
      <c r="M42" s="45"/>
      <c r="N42" s="45"/>
      <c r="O42" s="45"/>
      <c r="Q42" s="3"/>
      <c r="R42" s="3"/>
      <c r="S42" s="3"/>
      <c r="T42" s="3"/>
      <c r="U42" s="3"/>
      <c r="V42" s="3"/>
      <c r="W42" s="3"/>
      <c r="X42" s="3"/>
      <c r="Y42" s="3"/>
      <c r="Z42" s="45"/>
      <c r="AA42" s="45"/>
      <c r="AB42" s="45"/>
      <c r="AD42" s="3"/>
      <c r="AE42" s="3"/>
      <c r="AF42" s="3"/>
      <c r="AG42" s="3"/>
      <c r="AH42" s="3"/>
      <c r="AI42" s="3"/>
      <c r="AJ42" s="3"/>
      <c r="AK42" s="3"/>
      <c r="AL42" s="3"/>
      <c r="AM42" s="45"/>
      <c r="AN42" s="45"/>
      <c r="AO42" s="45"/>
    </row>
    <row r="43" spans="1:41" x14ac:dyDescent="0.3">
      <c r="A43" s="32" t="s">
        <v>7</v>
      </c>
      <c r="B43" s="37"/>
      <c r="C43" s="7"/>
      <c r="D43" s="8" t="e">
        <f>#REF!+#REF!</f>
        <v>#REF!</v>
      </c>
      <c r="E43" s="8" t="e">
        <f>#REF!+#REF!</f>
        <v>#REF!</v>
      </c>
      <c r="F43" s="8" t="e">
        <f>#REF!+#REF!</f>
        <v>#REF!</v>
      </c>
      <c r="G43" s="8" t="e">
        <f>#REF!+#REF!</f>
        <v>#REF!</v>
      </c>
      <c r="H43" s="8" t="e">
        <f>#REF!+#REF!</f>
        <v>#REF!</v>
      </c>
      <c r="I43" s="8" t="e">
        <f>#REF!+#REF!</f>
        <v>#REF!</v>
      </c>
      <c r="J43" s="8" t="e">
        <f>#REF!+#REF!</f>
        <v>#REF!</v>
      </c>
      <c r="K43" s="8" t="e">
        <f>#REF!+#REF!</f>
        <v>#REF!</v>
      </c>
      <c r="L43" s="8" t="e">
        <f>#REF!+#REF!</f>
        <v>#REF!</v>
      </c>
      <c r="M43" s="44" t="e">
        <f>L43/L$23</f>
        <v>#REF!</v>
      </c>
      <c r="N43" s="44" t="e">
        <f>K43/L43</f>
        <v>#REF!</v>
      </c>
      <c r="O43" s="44" t="e">
        <f>(L43-K43)/L43</f>
        <v>#REF!</v>
      </c>
      <c r="Q43" s="8" t="e">
        <f>#REF!+#REF!</f>
        <v>#REF!</v>
      </c>
      <c r="R43" s="8" t="e">
        <f>#REF!+#REF!</f>
        <v>#REF!</v>
      </c>
      <c r="S43" s="8" t="e">
        <f>#REF!+#REF!</f>
        <v>#REF!</v>
      </c>
      <c r="T43" s="8" t="e">
        <f>#REF!+#REF!</f>
        <v>#REF!</v>
      </c>
      <c r="U43" s="8" t="e">
        <f>#REF!+#REF!</f>
        <v>#REF!</v>
      </c>
      <c r="V43" s="8" t="e">
        <f>#REF!+#REF!</f>
        <v>#REF!</v>
      </c>
      <c r="W43" s="8" t="e">
        <f>#REF!+#REF!</f>
        <v>#REF!</v>
      </c>
      <c r="X43" s="8" t="e">
        <f>#REF!+#REF!</f>
        <v>#REF!</v>
      </c>
      <c r="Y43" s="8" t="e">
        <f>#REF!+#REF!</f>
        <v>#REF!</v>
      </c>
      <c r="Z43" s="44" t="e">
        <f>Y43/Y$23</f>
        <v>#REF!</v>
      </c>
      <c r="AA43" s="44" t="e">
        <f>X43/Y43</f>
        <v>#REF!</v>
      </c>
      <c r="AB43" s="44" t="e">
        <f>(Y43-X43)/Y43</f>
        <v>#REF!</v>
      </c>
      <c r="AD43" s="8" t="e">
        <f>#REF!+#REF!</f>
        <v>#REF!</v>
      </c>
      <c r="AE43" s="8" t="e">
        <f>#REF!+#REF!</f>
        <v>#REF!</v>
      </c>
      <c r="AF43" s="8" t="e">
        <f>#REF!+#REF!</f>
        <v>#REF!</v>
      </c>
      <c r="AG43" s="8" t="e">
        <f>#REF!+#REF!</f>
        <v>#REF!</v>
      </c>
      <c r="AH43" s="8" t="e">
        <f>#REF!+#REF!</f>
        <v>#REF!</v>
      </c>
      <c r="AI43" s="8" t="e">
        <f>#REF!+#REF!</f>
        <v>#REF!</v>
      </c>
      <c r="AJ43" s="8" t="e">
        <f>#REF!+#REF!</f>
        <v>#REF!</v>
      </c>
      <c r="AK43" s="8" t="e">
        <f>#REF!+#REF!</f>
        <v>#REF!</v>
      </c>
      <c r="AL43" s="8" t="e">
        <f>#REF!+#REF!</f>
        <v>#REF!</v>
      </c>
      <c r="AM43" s="44" t="e">
        <f>AL43/AL$23</f>
        <v>#REF!</v>
      </c>
      <c r="AN43" s="44" t="e">
        <f>AK43/AL43</f>
        <v>#REF!</v>
      </c>
      <c r="AO43" s="44" t="e">
        <f>(AL43-AK43)/AL43</f>
        <v>#REF!</v>
      </c>
    </row>
    <row r="44" spans="1:41" x14ac:dyDescent="0.3">
      <c r="A44" s="32"/>
      <c r="B44" s="37"/>
      <c r="C44" s="7"/>
      <c r="D44" s="3" t="e">
        <f t="shared" ref="D44:L44" si="30">(D43-Q43)/Q43</f>
        <v>#REF!</v>
      </c>
      <c r="E44" s="3" t="e">
        <f t="shared" si="30"/>
        <v>#REF!</v>
      </c>
      <c r="F44" s="3" t="e">
        <f t="shared" si="30"/>
        <v>#REF!</v>
      </c>
      <c r="G44" s="3" t="e">
        <f t="shared" si="30"/>
        <v>#REF!</v>
      </c>
      <c r="H44" s="3" t="e">
        <f t="shared" si="30"/>
        <v>#REF!</v>
      </c>
      <c r="I44" s="3" t="e">
        <f t="shared" si="30"/>
        <v>#REF!</v>
      </c>
      <c r="J44" s="3" t="e">
        <f t="shared" si="30"/>
        <v>#REF!</v>
      </c>
      <c r="K44" s="3" t="e">
        <f t="shared" si="30"/>
        <v>#REF!</v>
      </c>
      <c r="L44" s="3" t="e">
        <f t="shared" si="30"/>
        <v>#REF!</v>
      </c>
      <c r="M44" s="11"/>
      <c r="N44" s="11"/>
      <c r="O44" s="11"/>
      <c r="Q44" s="3" t="e">
        <f t="shared" ref="Q44:Y44" si="31">(Q43-AD43)/AD43</f>
        <v>#REF!</v>
      </c>
      <c r="R44" s="3" t="e">
        <f t="shared" si="31"/>
        <v>#REF!</v>
      </c>
      <c r="S44" s="3" t="e">
        <f t="shared" si="31"/>
        <v>#REF!</v>
      </c>
      <c r="T44" s="3" t="e">
        <f t="shared" si="31"/>
        <v>#REF!</v>
      </c>
      <c r="U44" s="3" t="e">
        <f t="shared" si="31"/>
        <v>#REF!</v>
      </c>
      <c r="V44" s="3" t="e">
        <f t="shared" si="31"/>
        <v>#REF!</v>
      </c>
      <c r="W44" s="3" t="e">
        <f t="shared" si="31"/>
        <v>#REF!</v>
      </c>
      <c r="X44" s="3" t="e">
        <f t="shared" si="31"/>
        <v>#REF!</v>
      </c>
      <c r="Y44" s="3" t="e">
        <f t="shared" si="31"/>
        <v>#REF!</v>
      </c>
      <c r="Z44" s="11"/>
      <c r="AA44" s="11"/>
      <c r="AB44" s="11"/>
      <c r="AD44" s="3"/>
      <c r="AE44" s="3"/>
      <c r="AF44" s="3"/>
      <c r="AG44" s="3"/>
      <c r="AH44" s="3"/>
      <c r="AI44" s="3"/>
      <c r="AJ44" s="3"/>
      <c r="AK44" s="3"/>
      <c r="AL44" s="3"/>
      <c r="AM44" s="45"/>
      <c r="AN44" s="45"/>
      <c r="AO44" s="45"/>
    </row>
    <row r="45" spans="1:41" x14ac:dyDescent="0.3">
      <c r="A45" s="21"/>
      <c r="C45" s="7"/>
      <c r="D45" s="3"/>
      <c r="E45" s="3"/>
      <c r="F45" s="3"/>
      <c r="G45" s="3"/>
      <c r="H45" s="3"/>
      <c r="I45" s="3"/>
      <c r="J45" s="3"/>
      <c r="K45" s="11"/>
      <c r="L45" s="11"/>
      <c r="M45" s="11"/>
      <c r="N45" s="11"/>
      <c r="O45" s="11"/>
      <c r="Q45" s="3"/>
      <c r="R45" s="3"/>
      <c r="S45" s="3"/>
      <c r="T45" s="3"/>
      <c r="U45" s="3"/>
      <c r="V45" s="11"/>
      <c r="W45" s="11"/>
      <c r="X45" s="11"/>
      <c r="Y45" s="11"/>
      <c r="Z45" s="11"/>
      <c r="AA45" s="11"/>
      <c r="AB45" s="11"/>
      <c r="AD45" s="3"/>
      <c r="AE45" s="3"/>
      <c r="AF45" s="3"/>
      <c r="AG45" s="3"/>
      <c r="AH45" s="3"/>
      <c r="AI45" s="11"/>
      <c r="AJ45" s="11"/>
      <c r="AK45" s="11"/>
      <c r="AL45" s="11"/>
      <c r="AM45" s="11"/>
      <c r="AN45" s="11"/>
      <c r="AO45" s="11"/>
    </row>
    <row r="46" spans="1:41" x14ac:dyDescent="0.3">
      <c r="A46" s="32"/>
      <c r="B46" s="33"/>
      <c r="C46" s="7"/>
      <c r="D46" s="3"/>
      <c r="E46" s="3"/>
      <c r="F46" s="3"/>
      <c r="G46" s="3"/>
      <c r="H46" s="3"/>
      <c r="I46" s="3"/>
      <c r="J46" s="3"/>
      <c r="K46" s="26"/>
      <c r="L46" s="26"/>
      <c r="M46" s="26"/>
      <c r="N46" s="26"/>
      <c r="O46" s="26"/>
      <c r="Q46" s="3"/>
      <c r="R46" s="3"/>
      <c r="S46" s="3"/>
      <c r="T46" s="3"/>
      <c r="U46" s="3"/>
      <c r="V46" s="3"/>
      <c r="W46" s="3"/>
      <c r="X46" s="26"/>
      <c r="Y46" s="26"/>
      <c r="Z46" s="26"/>
      <c r="AA46" s="26"/>
      <c r="AB46" s="26"/>
      <c r="AD46" s="3"/>
      <c r="AE46" s="3"/>
      <c r="AF46" s="3"/>
      <c r="AG46" s="3"/>
      <c r="AH46" s="3"/>
      <c r="AI46" s="3"/>
      <c r="AJ46" s="3"/>
      <c r="AK46" s="9"/>
      <c r="AL46" s="4"/>
      <c r="AM46" s="4"/>
      <c r="AN46" s="4"/>
      <c r="AO46" s="4"/>
    </row>
    <row r="47" spans="1:41" ht="14.4" customHeight="1" x14ac:dyDescent="0.3">
      <c r="A47" s="449" t="s">
        <v>254</v>
      </c>
      <c r="B47" s="449"/>
      <c r="C47" s="449"/>
      <c r="D47" s="14"/>
      <c r="E47" s="14"/>
      <c r="F47" s="14"/>
      <c r="G47" s="14"/>
      <c r="H47" s="14"/>
      <c r="I47" s="14"/>
      <c r="J47" s="14"/>
      <c r="K47" s="14"/>
      <c r="L47" s="132"/>
      <c r="M47" s="132"/>
      <c r="N47" s="132"/>
      <c r="O47" s="132"/>
      <c r="P47" s="27"/>
      <c r="Q47" s="14"/>
      <c r="R47" s="14"/>
      <c r="S47" s="14"/>
      <c r="T47" s="14"/>
      <c r="U47" s="14"/>
      <c r="V47" s="14"/>
      <c r="W47" s="14"/>
      <c r="X47" s="14"/>
      <c r="Y47" s="132"/>
      <c r="Z47" s="132"/>
      <c r="AA47" s="132"/>
      <c r="AB47" s="132"/>
      <c r="AC47" s="27"/>
      <c r="AD47" s="14"/>
      <c r="AE47" s="14"/>
      <c r="AF47" s="14"/>
      <c r="AG47" s="14"/>
      <c r="AH47" s="14"/>
      <c r="AI47" s="14"/>
      <c r="AJ47" s="14"/>
      <c r="AK47" s="14"/>
      <c r="AL47" s="132"/>
      <c r="AM47" s="132"/>
      <c r="AN47" s="132"/>
      <c r="AO47" s="132"/>
    </row>
    <row r="48" spans="1:41" x14ac:dyDescent="0.3">
      <c r="L48" s="54"/>
      <c r="M48" s="54"/>
      <c r="N48" s="54"/>
      <c r="O48" s="54"/>
      <c r="Q48" s="415"/>
      <c r="R48" s="415"/>
      <c r="S48" s="415"/>
      <c r="T48" s="415"/>
      <c r="U48" s="415"/>
      <c r="V48" s="415"/>
      <c r="W48" s="415"/>
      <c r="X48" s="415"/>
      <c r="Y48" s="54"/>
      <c r="Z48" s="54"/>
      <c r="AA48" s="54"/>
      <c r="AB48" s="54"/>
      <c r="AD48" s="415"/>
      <c r="AE48" s="415"/>
      <c r="AF48" s="415"/>
      <c r="AG48" s="415"/>
      <c r="AH48" s="415"/>
      <c r="AI48" s="415"/>
      <c r="AJ48" s="415"/>
      <c r="AK48" s="415"/>
      <c r="AL48" s="54"/>
      <c r="AM48" s="54"/>
      <c r="AN48" s="54"/>
      <c r="AO48" s="54"/>
    </row>
    <row r="49" spans="1:41" x14ac:dyDescent="0.3">
      <c r="B49" s="37" t="s">
        <v>77</v>
      </c>
      <c r="K49" s="11"/>
      <c r="L49" s="11"/>
      <c r="M49" s="11"/>
      <c r="N49" s="11"/>
      <c r="O49" s="11"/>
      <c r="Q49" s="3"/>
      <c r="R49" s="3"/>
      <c r="S49" s="3"/>
      <c r="T49" s="3"/>
      <c r="U49" s="3"/>
      <c r="V49" s="11"/>
      <c r="W49" s="11"/>
      <c r="X49" s="11"/>
      <c r="Y49" s="11"/>
      <c r="Z49" s="11"/>
      <c r="AA49" s="11"/>
      <c r="AB49" s="11"/>
      <c r="AD49" s="3"/>
      <c r="AE49" s="3"/>
      <c r="AF49" s="3"/>
      <c r="AG49" s="3"/>
      <c r="AH49" s="3"/>
      <c r="AI49" s="11"/>
      <c r="AJ49" s="11"/>
      <c r="AK49" s="11"/>
      <c r="AL49" s="11"/>
      <c r="AM49" s="11"/>
      <c r="AN49" s="11"/>
      <c r="AO49" s="11"/>
    </row>
    <row r="50" spans="1:41" x14ac:dyDescent="0.3">
      <c r="A50" s="25" t="s">
        <v>15</v>
      </c>
      <c r="B50" s="37"/>
      <c r="C50" s="18" t="s">
        <v>0</v>
      </c>
      <c r="D50" s="8" t="e">
        <f>#REF!+#REF!</f>
        <v>#REF!</v>
      </c>
      <c r="E50" s="8" t="e">
        <f>#REF!+#REF!</f>
        <v>#REF!</v>
      </c>
      <c r="F50" s="8" t="e">
        <f>#REF!+#REF!</f>
        <v>#REF!</v>
      </c>
      <c r="G50" s="8" t="e">
        <f>#REF!+#REF!</f>
        <v>#REF!</v>
      </c>
      <c r="H50" s="8" t="e">
        <f>#REF!+#REF!</f>
        <v>#REF!</v>
      </c>
      <c r="I50" s="8" t="e">
        <f>#REF!+#REF!</f>
        <v>#REF!</v>
      </c>
      <c r="J50" s="8" t="e">
        <f>#REF!+#REF!</f>
        <v>#REF!</v>
      </c>
      <c r="K50" s="8" t="e">
        <f>#REF!+#REF!</f>
        <v>#REF!</v>
      </c>
      <c r="L50" s="8" t="e">
        <f>#REF!+#REF!</f>
        <v>#REF!</v>
      </c>
      <c r="M50" s="44" t="e">
        <f>L50/L$23</f>
        <v>#REF!</v>
      </c>
      <c r="N50" s="44" t="e">
        <f>K50/L50</f>
        <v>#REF!</v>
      </c>
      <c r="O50" s="44" t="e">
        <f>(L50-K50)/L50</f>
        <v>#REF!</v>
      </c>
      <c r="P50" s="28"/>
      <c r="Q50" s="8" t="e">
        <f>#REF!+#REF!</f>
        <v>#REF!</v>
      </c>
      <c r="R50" s="8" t="e">
        <f>#REF!+#REF!</f>
        <v>#REF!</v>
      </c>
      <c r="S50" s="8" t="e">
        <f>#REF!+#REF!</f>
        <v>#REF!</v>
      </c>
      <c r="T50" s="8" t="e">
        <f>#REF!+#REF!</f>
        <v>#REF!</v>
      </c>
      <c r="U50" s="8" t="e">
        <f>#REF!+#REF!</f>
        <v>#REF!</v>
      </c>
      <c r="V50" s="8" t="e">
        <f>#REF!+#REF!</f>
        <v>#REF!</v>
      </c>
      <c r="W50" s="8" t="e">
        <f>#REF!+#REF!</f>
        <v>#REF!</v>
      </c>
      <c r="X50" s="8" t="e">
        <f>#REF!+#REF!</f>
        <v>#REF!</v>
      </c>
      <c r="Y50" s="8" t="e">
        <f>#REF!+#REF!</f>
        <v>#REF!</v>
      </c>
      <c r="Z50" s="44" t="e">
        <f>Y50/Y$23</f>
        <v>#REF!</v>
      </c>
      <c r="AA50" s="44" t="e">
        <f>X50/Y50</f>
        <v>#REF!</v>
      </c>
      <c r="AB50" s="44" t="e">
        <f>(Y50-X50)/Y50</f>
        <v>#REF!</v>
      </c>
      <c r="AD50" s="8" t="e">
        <f>#REF!+#REF!</f>
        <v>#REF!</v>
      </c>
      <c r="AE50" s="8" t="e">
        <f>#REF!+#REF!</f>
        <v>#REF!</v>
      </c>
      <c r="AF50" s="8" t="e">
        <f>#REF!+#REF!</f>
        <v>#REF!</v>
      </c>
      <c r="AG50" s="8" t="e">
        <f>#REF!+#REF!</f>
        <v>#REF!</v>
      </c>
      <c r="AH50" s="8" t="e">
        <f>#REF!+#REF!</f>
        <v>#REF!</v>
      </c>
      <c r="AI50" s="8" t="e">
        <f>#REF!+#REF!</f>
        <v>#REF!</v>
      </c>
      <c r="AJ50" s="8" t="e">
        <f>#REF!+#REF!</f>
        <v>#REF!</v>
      </c>
      <c r="AK50" s="8" t="e">
        <f>#REF!+#REF!</f>
        <v>#REF!</v>
      </c>
      <c r="AL50" s="8" t="e">
        <f>#REF!+#REF!</f>
        <v>#REF!</v>
      </c>
      <c r="AM50" s="44" t="e">
        <f>AL50/AL$23</f>
        <v>#REF!</v>
      </c>
      <c r="AN50" s="44" t="e">
        <f>AK50/AL50</f>
        <v>#REF!</v>
      </c>
      <c r="AO50" s="44" t="e">
        <f>(AL50-AK50)/AL50</f>
        <v>#REF!</v>
      </c>
    </row>
    <row r="51" spans="1:41" x14ac:dyDescent="0.3">
      <c r="A51" s="25"/>
      <c r="B51" s="37"/>
      <c r="C51" s="7" t="s">
        <v>153</v>
      </c>
      <c r="D51" s="3" t="e">
        <f t="shared" ref="D51:L51" si="32">(D50-Q50)/Q50</f>
        <v>#REF!</v>
      </c>
      <c r="E51" s="3" t="e">
        <f t="shared" si="32"/>
        <v>#REF!</v>
      </c>
      <c r="F51" s="3" t="e">
        <f t="shared" si="32"/>
        <v>#REF!</v>
      </c>
      <c r="G51" s="3" t="e">
        <f t="shared" si="32"/>
        <v>#REF!</v>
      </c>
      <c r="H51" s="3" t="e">
        <f t="shared" si="32"/>
        <v>#REF!</v>
      </c>
      <c r="I51" s="3" t="e">
        <f t="shared" si="32"/>
        <v>#REF!</v>
      </c>
      <c r="J51" s="3" t="e">
        <f t="shared" si="32"/>
        <v>#REF!</v>
      </c>
      <c r="K51" s="3" t="e">
        <f t="shared" si="32"/>
        <v>#REF!</v>
      </c>
      <c r="L51" s="3" t="e">
        <f t="shared" si="32"/>
        <v>#REF!</v>
      </c>
      <c r="M51" s="45"/>
      <c r="N51" s="45"/>
      <c r="O51" s="45"/>
      <c r="Q51" s="3" t="e">
        <f t="shared" ref="Q51:Y51" si="33">(Q50-AD50)/AD50</f>
        <v>#REF!</v>
      </c>
      <c r="R51" s="3" t="e">
        <f t="shared" si="33"/>
        <v>#REF!</v>
      </c>
      <c r="S51" s="3" t="e">
        <f t="shared" si="33"/>
        <v>#REF!</v>
      </c>
      <c r="T51" s="3" t="e">
        <f t="shared" si="33"/>
        <v>#REF!</v>
      </c>
      <c r="U51" s="3" t="e">
        <f t="shared" si="33"/>
        <v>#REF!</v>
      </c>
      <c r="V51" s="3" t="e">
        <f t="shared" si="33"/>
        <v>#REF!</v>
      </c>
      <c r="W51" s="3" t="e">
        <f t="shared" si="33"/>
        <v>#REF!</v>
      </c>
      <c r="X51" s="3" t="e">
        <f t="shared" si="33"/>
        <v>#REF!</v>
      </c>
      <c r="Y51" s="3" t="e">
        <f t="shared" si="33"/>
        <v>#REF!</v>
      </c>
      <c r="Z51" s="45"/>
      <c r="AA51" s="45"/>
      <c r="AB51" s="45"/>
      <c r="AD51" s="3"/>
      <c r="AE51" s="3"/>
      <c r="AF51" s="3"/>
      <c r="AG51" s="3"/>
      <c r="AH51" s="3"/>
      <c r="AI51" s="3"/>
      <c r="AJ51" s="3"/>
      <c r="AK51" s="3"/>
      <c r="AL51" s="3"/>
      <c r="AM51" s="45"/>
      <c r="AN51" s="45"/>
      <c r="AO51" s="45"/>
    </row>
    <row r="52" spans="1:41" ht="14.4" customHeight="1" x14ac:dyDescent="0.3">
      <c r="A52" s="25" t="s">
        <v>147</v>
      </c>
      <c r="B52" s="37"/>
      <c r="C52" s="18"/>
      <c r="D52" s="8" t="e">
        <f>#REF!+#REF!</f>
        <v>#REF!</v>
      </c>
      <c r="E52" s="8" t="e">
        <f>#REF!+#REF!</f>
        <v>#REF!</v>
      </c>
      <c r="F52" s="8" t="e">
        <f>#REF!+#REF!</f>
        <v>#REF!</v>
      </c>
      <c r="G52" s="8" t="e">
        <f>#REF!+#REF!</f>
        <v>#REF!</v>
      </c>
      <c r="H52" s="8" t="e">
        <f>#REF!+#REF!</f>
        <v>#REF!</v>
      </c>
      <c r="I52" s="8" t="e">
        <f>#REF!+#REF!</f>
        <v>#REF!</v>
      </c>
      <c r="J52" s="8" t="e">
        <f>#REF!+#REF!</f>
        <v>#REF!</v>
      </c>
      <c r="K52" s="8" t="e">
        <f>#REF!+#REF!</f>
        <v>#REF!</v>
      </c>
      <c r="L52" s="8" t="e">
        <f>#REF!+#REF!</f>
        <v>#REF!</v>
      </c>
      <c r="M52" s="44" t="e">
        <f>L52/L$23</f>
        <v>#REF!</v>
      </c>
      <c r="N52" s="44" t="e">
        <f>K52/L52</f>
        <v>#REF!</v>
      </c>
      <c r="O52" s="44" t="e">
        <f>(L52-K52)/L52</f>
        <v>#REF!</v>
      </c>
      <c r="P52" s="28"/>
      <c r="Q52" s="8" t="e">
        <f>#REF!+#REF!</f>
        <v>#REF!</v>
      </c>
      <c r="R52" s="8" t="e">
        <f>#REF!+#REF!</f>
        <v>#REF!</v>
      </c>
      <c r="S52" s="8" t="e">
        <f>#REF!+#REF!</f>
        <v>#REF!</v>
      </c>
      <c r="T52" s="8" t="e">
        <f>#REF!+#REF!</f>
        <v>#REF!</v>
      </c>
      <c r="U52" s="8" t="e">
        <f>#REF!+#REF!</f>
        <v>#REF!</v>
      </c>
      <c r="V52" s="8" t="e">
        <f>#REF!+#REF!</f>
        <v>#REF!</v>
      </c>
      <c r="W52" s="8" t="e">
        <f>#REF!+#REF!</f>
        <v>#REF!</v>
      </c>
      <c r="X52" s="8" t="e">
        <f>#REF!+#REF!</f>
        <v>#REF!</v>
      </c>
      <c r="Y52" s="8" t="e">
        <f>#REF!+#REF!</f>
        <v>#REF!</v>
      </c>
      <c r="Z52" s="44" t="e">
        <f>Y52/Y$23</f>
        <v>#REF!</v>
      </c>
      <c r="AA52" s="44" t="e">
        <f>X52/Y52</f>
        <v>#REF!</v>
      </c>
      <c r="AB52" s="44" t="e">
        <f>(Y52-X52)/Y52</f>
        <v>#REF!</v>
      </c>
      <c r="AD52" s="8" t="e">
        <f>#REF!+#REF!</f>
        <v>#REF!</v>
      </c>
      <c r="AE52" s="8" t="e">
        <f>#REF!+#REF!</f>
        <v>#REF!</v>
      </c>
      <c r="AF52" s="8" t="e">
        <f>#REF!+#REF!</f>
        <v>#REF!</v>
      </c>
      <c r="AG52" s="8" t="e">
        <f>#REF!+#REF!</f>
        <v>#REF!</v>
      </c>
      <c r="AH52" s="8" t="e">
        <f>#REF!+#REF!</f>
        <v>#REF!</v>
      </c>
      <c r="AI52" s="8" t="e">
        <f>#REF!+#REF!</f>
        <v>#REF!</v>
      </c>
      <c r="AJ52" s="8" t="e">
        <f>#REF!+#REF!</f>
        <v>#REF!</v>
      </c>
      <c r="AK52" s="8" t="e">
        <f>#REF!+#REF!</f>
        <v>#REF!</v>
      </c>
      <c r="AL52" s="8" t="e">
        <f>#REF!+#REF!</f>
        <v>#REF!</v>
      </c>
      <c r="AM52" s="44" t="e">
        <f>AL52/AL$23</f>
        <v>#REF!</v>
      </c>
      <c r="AN52" s="44" t="e">
        <f>AK52/AL52</f>
        <v>#REF!</v>
      </c>
      <c r="AO52" s="44" t="e">
        <f>(AL52-AK52)/AL52</f>
        <v>#REF!</v>
      </c>
    </row>
    <row r="53" spans="1:41" x14ac:dyDescent="0.3">
      <c r="A53" s="25"/>
      <c r="B53" s="37"/>
      <c r="C53" s="7"/>
      <c r="D53" s="3" t="e">
        <f t="shared" ref="D53:L53" si="34">(D52-Q52)/Q52</f>
        <v>#REF!</v>
      </c>
      <c r="E53" s="3" t="e">
        <f t="shared" si="34"/>
        <v>#REF!</v>
      </c>
      <c r="F53" s="3" t="e">
        <f t="shared" si="34"/>
        <v>#REF!</v>
      </c>
      <c r="G53" s="3" t="e">
        <f t="shared" si="34"/>
        <v>#REF!</v>
      </c>
      <c r="H53" s="3" t="e">
        <f t="shared" si="34"/>
        <v>#REF!</v>
      </c>
      <c r="I53" s="3" t="e">
        <f t="shared" si="34"/>
        <v>#REF!</v>
      </c>
      <c r="J53" s="3" t="e">
        <f t="shared" si="34"/>
        <v>#REF!</v>
      </c>
      <c r="K53" s="3" t="e">
        <f t="shared" si="34"/>
        <v>#REF!</v>
      </c>
      <c r="L53" s="3" t="e">
        <f t="shared" si="34"/>
        <v>#REF!</v>
      </c>
      <c r="M53" s="45"/>
      <c r="N53" s="45"/>
      <c r="O53" s="45"/>
      <c r="Q53" s="3" t="e">
        <f t="shared" ref="Q53:Y53" si="35">(Q52-AD52)/AD52</f>
        <v>#REF!</v>
      </c>
      <c r="R53" s="3" t="e">
        <f t="shared" si="35"/>
        <v>#REF!</v>
      </c>
      <c r="S53" s="3" t="e">
        <f t="shared" si="35"/>
        <v>#REF!</v>
      </c>
      <c r="T53" s="3" t="e">
        <f t="shared" si="35"/>
        <v>#REF!</v>
      </c>
      <c r="U53" s="3" t="e">
        <f t="shared" si="35"/>
        <v>#REF!</v>
      </c>
      <c r="V53" s="3" t="e">
        <f t="shared" si="35"/>
        <v>#REF!</v>
      </c>
      <c r="W53" s="3" t="e">
        <f t="shared" si="35"/>
        <v>#REF!</v>
      </c>
      <c r="X53" s="3" t="e">
        <f t="shared" si="35"/>
        <v>#REF!</v>
      </c>
      <c r="Y53" s="3" t="e">
        <f t="shared" si="35"/>
        <v>#REF!</v>
      </c>
      <c r="Z53" s="45"/>
      <c r="AA53" s="45"/>
      <c r="AB53" s="45"/>
      <c r="AD53" s="3"/>
      <c r="AE53" s="3"/>
      <c r="AF53" s="3"/>
      <c r="AG53" s="3"/>
      <c r="AH53" s="3"/>
      <c r="AI53" s="3"/>
      <c r="AJ53" s="3"/>
      <c r="AK53" s="3"/>
      <c r="AL53" s="3"/>
      <c r="AM53" s="45"/>
      <c r="AN53" s="45"/>
      <c r="AO53" s="45"/>
    </row>
    <row r="54" spans="1:41" ht="14.4" customHeight="1" x14ac:dyDescent="0.3">
      <c r="A54" s="56" t="s">
        <v>139</v>
      </c>
      <c r="B54" s="57"/>
      <c r="C54" s="18"/>
      <c r="D54" s="8" t="e">
        <f>#REF!+#REF!</f>
        <v>#REF!</v>
      </c>
      <c r="E54" s="8" t="e">
        <f>#REF!+#REF!</f>
        <v>#REF!</v>
      </c>
      <c r="F54" s="8" t="e">
        <f>#REF!+#REF!</f>
        <v>#REF!</v>
      </c>
      <c r="G54" s="8" t="e">
        <f>#REF!+#REF!</f>
        <v>#REF!</v>
      </c>
      <c r="H54" s="8" t="e">
        <f>#REF!+#REF!</f>
        <v>#REF!</v>
      </c>
      <c r="I54" s="8" t="e">
        <f>#REF!+#REF!</f>
        <v>#REF!</v>
      </c>
      <c r="J54" s="8" t="e">
        <f>#REF!+#REF!</f>
        <v>#REF!</v>
      </c>
      <c r="K54" s="8" t="e">
        <f>#REF!+#REF!</f>
        <v>#REF!</v>
      </c>
      <c r="L54" s="8" t="e">
        <f>#REF!+#REF!</f>
        <v>#REF!</v>
      </c>
      <c r="M54" s="44" t="e">
        <f>L54/L$23</f>
        <v>#REF!</v>
      </c>
      <c r="N54" s="44" t="e">
        <f>K54/L54</f>
        <v>#REF!</v>
      </c>
      <c r="O54" s="44" t="e">
        <f>(L54-K54)/L54</f>
        <v>#REF!</v>
      </c>
      <c r="P54" s="28"/>
      <c r="Q54" s="8" t="e">
        <f>#REF!+#REF!</f>
        <v>#REF!</v>
      </c>
      <c r="R54" s="8" t="e">
        <f>#REF!+#REF!</f>
        <v>#REF!</v>
      </c>
      <c r="S54" s="8" t="e">
        <f>#REF!+#REF!</f>
        <v>#REF!</v>
      </c>
      <c r="T54" s="8" t="e">
        <f>#REF!+#REF!</f>
        <v>#REF!</v>
      </c>
      <c r="U54" s="8" t="e">
        <f>#REF!+#REF!</f>
        <v>#REF!</v>
      </c>
      <c r="V54" s="8" t="e">
        <f>#REF!+#REF!</f>
        <v>#REF!</v>
      </c>
      <c r="W54" s="8" t="e">
        <f>#REF!+#REF!</f>
        <v>#REF!</v>
      </c>
      <c r="X54" s="8" t="e">
        <f>#REF!+#REF!</f>
        <v>#REF!</v>
      </c>
      <c r="Y54" s="8" t="e">
        <f>#REF!+#REF!</f>
        <v>#REF!</v>
      </c>
      <c r="Z54" s="44" t="e">
        <f>Y54/Y$23</f>
        <v>#REF!</v>
      </c>
      <c r="AA54" s="44" t="e">
        <f>X54/Y54</f>
        <v>#REF!</v>
      </c>
      <c r="AB54" s="44" t="e">
        <f>(Y54-X54)/Y54</f>
        <v>#REF!</v>
      </c>
      <c r="AD54" s="8" t="e">
        <f>#REF!+#REF!</f>
        <v>#REF!</v>
      </c>
      <c r="AE54" s="8" t="e">
        <f>#REF!+#REF!</f>
        <v>#REF!</v>
      </c>
      <c r="AF54" s="8" t="e">
        <f>#REF!+#REF!</f>
        <v>#REF!</v>
      </c>
      <c r="AG54" s="8" t="e">
        <f>#REF!+#REF!</f>
        <v>#REF!</v>
      </c>
      <c r="AH54" s="8" t="e">
        <f>#REF!+#REF!</f>
        <v>#REF!</v>
      </c>
      <c r="AI54" s="8" t="e">
        <f>#REF!+#REF!</f>
        <v>#REF!</v>
      </c>
      <c r="AJ54" s="8" t="e">
        <f>#REF!+#REF!</f>
        <v>#REF!</v>
      </c>
      <c r="AK54" s="8" t="e">
        <f>#REF!+#REF!</f>
        <v>#REF!</v>
      </c>
      <c r="AL54" s="8" t="e">
        <f>#REF!+#REF!</f>
        <v>#REF!</v>
      </c>
      <c r="AM54" s="44" t="e">
        <f>AL54/AL$23</f>
        <v>#REF!</v>
      </c>
      <c r="AN54" s="44" t="e">
        <f>AK54/AL54</f>
        <v>#REF!</v>
      </c>
      <c r="AO54" s="44" t="e">
        <f>(AL54-AK54)/AL54</f>
        <v>#REF!</v>
      </c>
    </row>
    <row r="55" spans="1:41" x14ac:dyDescent="0.3">
      <c r="A55" s="25"/>
      <c r="B55" s="37"/>
      <c r="C55" s="7"/>
      <c r="D55" s="3" t="e">
        <f t="shared" ref="D55:L55" si="36">(D54-Q54)/Q54</f>
        <v>#REF!</v>
      </c>
      <c r="E55" s="3" t="e">
        <f t="shared" si="36"/>
        <v>#REF!</v>
      </c>
      <c r="F55" s="3" t="e">
        <f t="shared" si="36"/>
        <v>#REF!</v>
      </c>
      <c r="G55" s="3" t="e">
        <f t="shared" si="36"/>
        <v>#REF!</v>
      </c>
      <c r="H55" s="3" t="e">
        <f t="shared" si="36"/>
        <v>#REF!</v>
      </c>
      <c r="I55" s="3" t="e">
        <f t="shared" si="36"/>
        <v>#REF!</v>
      </c>
      <c r="J55" s="3" t="e">
        <f t="shared" si="36"/>
        <v>#REF!</v>
      </c>
      <c r="K55" s="3" t="e">
        <f t="shared" si="36"/>
        <v>#REF!</v>
      </c>
      <c r="L55" s="3" t="e">
        <f t="shared" si="36"/>
        <v>#REF!</v>
      </c>
      <c r="M55" s="45"/>
      <c r="N55" s="45"/>
      <c r="O55" s="45"/>
      <c r="Q55" s="3" t="e">
        <f t="shared" ref="Q55:Y55" si="37">(Q54-AD54)/AD54</f>
        <v>#REF!</v>
      </c>
      <c r="R55" s="3" t="e">
        <f t="shared" si="37"/>
        <v>#REF!</v>
      </c>
      <c r="S55" s="3" t="e">
        <f t="shared" si="37"/>
        <v>#REF!</v>
      </c>
      <c r="T55" s="3" t="e">
        <f t="shared" si="37"/>
        <v>#REF!</v>
      </c>
      <c r="U55" s="3" t="e">
        <f t="shared" si="37"/>
        <v>#REF!</v>
      </c>
      <c r="V55" s="3" t="e">
        <f t="shared" si="37"/>
        <v>#REF!</v>
      </c>
      <c r="W55" s="3" t="e">
        <f t="shared" si="37"/>
        <v>#REF!</v>
      </c>
      <c r="X55" s="3" t="e">
        <f t="shared" si="37"/>
        <v>#REF!</v>
      </c>
      <c r="Y55" s="3" t="e">
        <f t="shared" si="37"/>
        <v>#REF!</v>
      </c>
      <c r="Z55" s="45"/>
      <c r="AA55" s="45"/>
      <c r="AB55" s="45"/>
      <c r="AD55" s="3"/>
      <c r="AE55" s="3"/>
      <c r="AF55" s="3"/>
      <c r="AG55" s="3"/>
      <c r="AH55" s="3"/>
      <c r="AI55" s="3"/>
      <c r="AJ55" s="3"/>
      <c r="AK55" s="3"/>
      <c r="AL55" s="3"/>
      <c r="AM55" s="45"/>
      <c r="AN55" s="45"/>
      <c r="AO55" s="45"/>
    </row>
    <row r="56" spans="1:41" x14ac:dyDescent="0.3">
      <c r="A56" s="25" t="s">
        <v>12</v>
      </c>
      <c r="B56" s="37"/>
      <c r="C56" s="18" t="s">
        <v>0</v>
      </c>
      <c r="D56" s="8" t="e">
        <f>#REF!+#REF!</f>
        <v>#REF!</v>
      </c>
      <c r="E56" s="8" t="e">
        <f>#REF!+#REF!</f>
        <v>#REF!</v>
      </c>
      <c r="F56" s="8" t="e">
        <f>#REF!+#REF!</f>
        <v>#REF!</v>
      </c>
      <c r="G56" s="8" t="e">
        <f>#REF!+#REF!</f>
        <v>#REF!</v>
      </c>
      <c r="H56" s="8" t="e">
        <f>#REF!+#REF!</f>
        <v>#REF!</v>
      </c>
      <c r="I56" s="8" t="e">
        <f>#REF!+#REF!</f>
        <v>#REF!</v>
      </c>
      <c r="J56" s="8" t="e">
        <f>#REF!+#REF!</f>
        <v>#REF!</v>
      </c>
      <c r="K56" s="8" t="e">
        <f>#REF!+#REF!</f>
        <v>#REF!</v>
      </c>
      <c r="L56" s="8" t="e">
        <f>#REF!+#REF!</f>
        <v>#REF!</v>
      </c>
      <c r="M56" s="44" t="e">
        <f>L56/L$23</f>
        <v>#REF!</v>
      </c>
      <c r="N56" s="44" t="e">
        <f>K56/L56</f>
        <v>#REF!</v>
      </c>
      <c r="O56" s="44" t="e">
        <f>(L56-K56)/L56</f>
        <v>#REF!</v>
      </c>
      <c r="Q56" s="8" t="e">
        <f>#REF!+#REF!</f>
        <v>#REF!</v>
      </c>
      <c r="R56" s="8" t="e">
        <f>#REF!+#REF!</f>
        <v>#REF!</v>
      </c>
      <c r="S56" s="8" t="e">
        <f>#REF!+#REF!</f>
        <v>#REF!</v>
      </c>
      <c r="T56" s="8" t="e">
        <f>#REF!+#REF!</f>
        <v>#REF!</v>
      </c>
      <c r="U56" s="8" t="e">
        <f>#REF!+#REF!</f>
        <v>#REF!</v>
      </c>
      <c r="V56" s="8" t="e">
        <f>#REF!+#REF!</f>
        <v>#REF!</v>
      </c>
      <c r="W56" s="8" t="e">
        <f>#REF!+#REF!</f>
        <v>#REF!</v>
      </c>
      <c r="X56" s="8" t="e">
        <f>#REF!+#REF!</f>
        <v>#REF!</v>
      </c>
      <c r="Y56" s="8" t="e">
        <f>#REF!+#REF!</f>
        <v>#REF!</v>
      </c>
      <c r="Z56" s="44" t="e">
        <f>Y56/Y$23</f>
        <v>#REF!</v>
      </c>
      <c r="AA56" s="44" t="e">
        <f>X56/Y56</f>
        <v>#REF!</v>
      </c>
      <c r="AB56" s="44" t="e">
        <f>(Y56-X56)/Y56</f>
        <v>#REF!</v>
      </c>
      <c r="AD56" s="8" t="e">
        <f>#REF!+#REF!</f>
        <v>#REF!</v>
      </c>
      <c r="AE56" s="8" t="e">
        <f>#REF!+#REF!</f>
        <v>#REF!</v>
      </c>
      <c r="AF56" s="8" t="e">
        <f>#REF!+#REF!</f>
        <v>#REF!</v>
      </c>
      <c r="AG56" s="8" t="e">
        <f>#REF!+#REF!</f>
        <v>#REF!</v>
      </c>
      <c r="AH56" s="8" t="e">
        <f>#REF!+#REF!</f>
        <v>#REF!</v>
      </c>
      <c r="AI56" s="8" t="e">
        <f>#REF!+#REF!</f>
        <v>#REF!</v>
      </c>
      <c r="AJ56" s="8" t="e">
        <f>#REF!+#REF!</f>
        <v>#REF!</v>
      </c>
      <c r="AK56" s="8" t="e">
        <f>#REF!+#REF!</f>
        <v>#REF!</v>
      </c>
      <c r="AL56" s="8" t="e">
        <f>#REF!+#REF!</f>
        <v>#REF!</v>
      </c>
      <c r="AM56" s="44" t="e">
        <f>AL56/AL$23</f>
        <v>#REF!</v>
      </c>
      <c r="AN56" s="44" t="e">
        <f>AK56/AL56</f>
        <v>#REF!</v>
      </c>
      <c r="AO56" s="44" t="e">
        <f>(AL56-AK56)/AL56</f>
        <v>#REF!</v>
      </c>
    </row>
    <row r="57" spans="1:41" x14ac:dyDescent="0.3">
      <c r="A57" s="25"/>
      <c r="B57" s="37"/>
      <c r="C57" s="7" t="s">
        <v>153</v>
      </c>
      <c r="D57" s="3" t="e">
        <f t="shared" ref="D57:L57" si="38">(D56-Q56)/Q56</f>
        <v>#REF!</v>
      </c>
      <c r="E57" s="3" t="e">
        <f t="shared" si="38"/>
        <v>#REF!</v>
      </c>
      <c r="F57" s="3" t="e">
        <f t="shared" si="38"/>
        <v>#REF!</v>
      </c>
      <c r="G57" s="3" t="e">
        <f t="shared" si="38"/>
        <v>#REF!</v>
      </c>
      <c r="H57" s="3" t="e">
        <f t="shared" si="38"/>
        <v>#REF!</v>
      </c>
      <c r="I57" s="3" t="e">
        <f t="shared" si="38"/>
        <v>#REF!</v>
      </c>
      <c r="J57" s="3" t="e">
        <f t="shared" si="38"/>
        <v>#REF!</v>
      </c>
      <c r="K57" s="3" t="e">
        <f t="shared" si="38"/>
        <v>#REF!</v>
      </c>
      <c r="L57" s="3" t="e">
        <f t="shared" si="38"/>
        <v>#REF!</v>
      </c>
      <c r="M57" s="45"/>
      <c r="N57" s="45"/>
      <c r="O57" s="45"/>
      <c r="Q57" s="3" t="e">
        <f t="shared" ref="Q57:Y57" si="39">(Q56-AD56)/AD56</f>
        <v>#REF!</v>
      </c>
      <c r="R57" s="3" t="e">
        <f t="shared" si="39"/>
        <v>#REF!</v>
      </c>
      <c r="S57" s="3" t="e">
        <f t="shared" si="39"/>
        <v>#REF!</v>
      </c>
      <c r="T57" s="3" t="e">
        <f t="shared" si="39"/>
        <v>#REF!</v>
      </c>
      <c r="U57" s="3" t="e">
        <f t="shared" si="39"/>
        <v>#REF!</v>
      </c>
      <c r="V57" s="3" t="e">
        <f t="shared" si="39"/>
        <v>#REF!</v>
      </c>
      <c r="W57" s="3" t="e">
        <f t="shared" si="39"/>
        <v>#REF!</v>
      </c>
      <c r="X57" s="3" t="e">
        <f t="shared" si="39"/>
        <v>#REF!</v>
      </c>
      <c r="Y57" s="3" t="e">
        <f t="shared" si="39"/>
        <v>#REF!</v>
      </c>
      <c r="Z57" s="45"/>
      <c r="AA57" s="45"/>
      <c r="AB57" s="45"/>
      <c r="AD57" s="3"/>
      <c r="AE57" s="3"/>
      <c r="AF57" s="3"/>
      <c r="AG57" s="3"/>
      <c r="AH57" s="3"/>
      <c r="AI57" s="3"/>
      <c r="AJ57" s="3"/>
      <c r="AK57" s="3"/>
      <c r="AL57" s="3"/>
      <c r="AM57" s="45"/>
      <c r="AN57" s="45"/>
      <c r="AO57" s="45"/>
    </row>
    <row r="58" spans="1:41" x14ac:dyDescent="0.3">
      <c r="A58" s="25" t="s">
        <v>13</v>
      </c>
      <c r="B58" s="37"/>
      <c r="C58" s="18" t="s">
        <v>0</v>
      </c>
      <c r="D58" s="8" t="e">
        <f>#REF!+#REF!</f>
        <v>#REF!</v>
      </c>
      <c r="E58" s="8" t="e">
        <f>#REF!+#REF!</f>
        <v>#REF!</v>
      </c>
      <c r="F58" s="8" t="e">
        <f>#REF!+#REF!</f>
        <v>#REF!</v>
      </c>
      <c r="G58" s="8" t="e">
        <f>#REF!+#REF!</f>
        <v>#REF!</v>
      </c>
      <c r="H58" s="8" t="e">
        <f>#REF!+#REF!</f>
        <v>#REF!</v>
      </c>
      <c r="I58" s="8" t="e">
        <f>#REF!+#REF!</f>
        <v>#REF!</v>
      </c>
      <c r="J58" s="8" t="e">
        <f>#REF!+#REF!</f>
        <v>#REF!</v>
      </c>
      <c r="K58" s="8" t="e">
        <f>#REF!+#REF!</f>
        <v>#REF!</v>
      </c>
      <c r="L58" s="8" t="e">
        <f>#REF!+#REF!</f>
        <v>#REF!</v>
      </c>
      <c r="M58" s="44" t="e">
        <f>L58/L$23</f>
        <v>#REF!</v>
      </c>
      <c r="N58" s="44" t="e">
        <f>K58/L58</f>
        <v>#REF!</v>
      </c>
      <c r="O58" s="44" t="e">
        <f>(L58-K58)/L58</f>
        <v>#REF!</v>
      </c>
      <c r="Q58" s="8" t="e">
        <f>#REF!+#REF!</f>
        <v>#REF!</v>
      </c>
      <c r="R58" s="8" t="e">
        <f>#REF!+#REF!</f>
        <v>#REF!</v>
      </c>
      <c r="S58" s="8" t="e">
        <f>#REF!+#REF!</f>
        <v>#REF!</v>
      </c>
      <c r="T58" s="8" t="e">
        <f>#REF!+#REF!</f>
        <v>#REF!</v>
      </c>
      <c r="U58" s="8" t="e">
        <f>#REF!+#REF!</f>
        <v>#REF!</v>
      </c>
      <c r="V58" s="8" t="e">
        <f>#REF!+#REF!</f>
        <v>#REF!</v>
      </c>
      <c r="W58" s="8" t="e">
        <f>#REF!+#REF!</f>
        <v>#REF!</v>
      </c>
      <c r="X58" s="8" t="e">
        <f>#REF!+#REF!</f>
        <v>#REF!</v>
      </c>
      <c r="Y58" s="8" t="e">
        <f>#REF!+#REF!</f>
        <v>#REF!</v>
      </c>
      <c r="Z58" s="44" t="e">
        <f>Y58/Y$23</f>
        <v>#REF!</v>
      </c>
      <c r="AA58" s="44" t="e">
        <f>X58/Y58</f>
        <v>#REF!</v>
      </c>
      <c r="AB58" s="44" t="e">
        <f>(Y58-X58)/Y58</f>
        <v>#REF!</v>
      </c>
      <c r="AD58" s="8" t="e">
        <f>#REF!+#REF!</f>
        <v>#REF!</v>
      </c>
      <c r="AE58" s="8" t="e">
        <f>#REF!+#REF!</f>
        <v>#REF!</v>
      </c>
      <c r="AF58" s="8" t="e">
        <f>#REF!+#REF!</f>
        <v>#REF!</v>
      </c>
      <c r="AG58" s="8" t="e">
        <f>#REF!+#REF!</f>
        <v>#REF!</v>
      </c>
      <c r="AH58" s="8" t="e">
        <f>#REF!+#REF!</f>
        <v>#REF!</v>
      </c>
      <c r="AI58" s="8" t="e">
        <f>#REF!+#REF!</f>
        <v>#REF!</v>
      </c>
      <c r="AJ58" s="8" t="e">
        <f>#REF!+#REF!</f>
        <v>#REF!</v>
      </c>
      <c r="AK58" s="8" t="e">
        <f>#REF!+#REF!</f>
        <v>#REF!</v>
      </c>
      <c r="AL58" s="8" t="e">
        <f>#REF!+#REF!</f>
        <v>#REF!</v>
      </c>
      <c r="AM58" s="44" t="e">
        <f>AL58/AL$23</f>
        <v>#REF!</v>
      </c>
      <c r="AN58" s="44" t="e">
        <f>AK58/AL58</f>
        <v>#REF!</v>
      </c>
      <c r="AO58" s="44" t="e">
        <f>(AL58-AK58)/AL58</f>
        <v>#REF!</v>
      </c>
    </row>
    <row r="59" spans="1:41" x14ac:dyDescent="0.3">
      <c r="A59" s="25"/>
      <c r="B59" s="37"/>
      <c r="C59" s="7" t="s">
        <v>153</v>
      </c>
      <c r="D59" s="3" t="e">
        <f t="shared" ref="D59:L59" si="40">(D58-Q58)/Q58</f>
        <v>#REF!</v>
      </c>
      <c r="E59" s="3" t="e">
        <f t="shared" si="40"/>
        <v>#REF!</v>
      </c>
      <c r="F59" s="3" t="e">
        <f t="shared" si="40"/>
        <v>#REF!</v>
      </c>
      <c r="G59" s="3" t="e">
        <f t="shared" si="40"/>
        <v>#REF!</v>
      </c>
      <c r="H59" s="3" t="e">
        <f t="shared" si="40"/>
        <v>#REF!</v>
      </c>
      <c r="I59" s="3" t="e">
        <f t="shared" si="40"/>
        <v>#REF!</v>
      </c>
      <c r="J59" s="3" t="e">
        <f t="shared" si="40"/>
        <v>#REF!</v>
      </c>
      <c r="K59" s="3" t="e">
        <f t="shared" si="40"/>
        <v>#REF!</v>
      </c>
      <c r="L59" s="3" t="e">
        <f t="shared" si="40"/>
        <v>#REF!</v>
      </c>
      <c r="M59" s="45"/>
      <c r="N59" s="45"/>
      <c r="O59" s="45"/>
      <c r="Q59" s="3" t="e">
        <f t="shared" ref="Q59:Y59" si="41">(Q58-AD58)/AD58</f>
        <v>#REF!</v>
      </c>
      <c r="R59" s="3" t="e">
        <f t="shared" si="41"/>
        <v>#REF!</v>
      </c>
      <c r="S59" s="3" t="e">
        <f t="shared" si="41"/>
        <v>#REF!</v>
      </c>
      <c r="T59" s="3" t="e">
        <f t="shared" si="41"/>
        <v>#REF!</v>
      </c>
      <c r="U59" s="3" t="e">
        <f t="shared" si="41"/>
        <v>#REF!</v>
      </c>
      <c r="V59" s="3" t="e">
        <f t="shared" si="41"/>
        <v>#REF!</v>
      </c>
      <c r="W59" s="3" t="e">
        <f t="shared" si="41"/>
        <v>#REF!</v>
      </c>
      <c r="X59" s="3" t="e">
        <f t="shared" si="41"/>
        <v>#REF!</v>
      </c>
      <c r="Y59" s="3" t="e">
        <f t="shared" si="41"/>
        <v>#REF!</v>
      </c>
      <c r="Z59" s="45"/>
      <c r="AA59" s="45"/>
      <c r="AB59" s="45"/>
      <c r="AD59" s="3"/>
      <c r="AE59" s="3"/>
      <c r="AF59" s="3"/>
      <c r="AG59" s="3"/>
      <c r="AH59" s="3"/>
      <c r="AI59" s="3"/>
      <c r="AJ59" s="3"/>
      <c r="AK59" s="3"/>
      <c r="AL59" s="3"/>
      <c r="AM59" s="45"/>
      <c r="AN59" s="45"/>
      <c r="AO59" s="45"/>
    </row>
    <row r="60" spans="1:41" x14ac:dyDescent="0.3">
      <c r="A60" s="25" t="s">
        <v>14</v>
      </c>
      <c r="B60" s="37"/>
      <c r="C60" s="18" t="s">
        <v>0</v>
      </c>
      <c r="D60" s="8" t="e">
        <f>#REF!+#REF!</f>
        <v>#REF!</v>
      </c>
      <c r="E60" s="8" t="e">
        <f>#REF!+#REF!</f>
        <v>#REF!</v>
      </c>
      <c r="F60" s="8" t="e">
        <f>#REF!+#REF!</f>
        <v>#REF!</v>
      </c>
      <c r="G60" s="8" t="e">
        <f>#REF!+#REF!</f>
        <v>#REF!</v>
      </c>
      <c r="H60" s="8" t="e">
        <f>#REF!+#REF!</f>
        <v>#REF!</v>
      </c>
      <c r="I60" s="8" t="e">
        <f>#REF!+#REF!</f>
        <v>#REF!</v>
      </c>
      <c r="J60" s="8" t="e">
        <f>#REF!+#REF!</f>
        <v>#REF!</v>
      </c>
      <c r="K60" s="8" t="e">
        <f>#REF!+#REF!</f>
        <v>#REF!</v>
      </c>
      <c r="L60" s="8" t="e">
        <f>#REF!+#REF!</f>
        <v>#REF!</v>
      </c>
      <c r="M60" s="44" t="e">
        <f>L60/L$23</f>
        <v>#REF!</v>
      </c>
      <c r="N60" s="44" t="e">
        <f>K60/L60</f>
        <v>#REF!</v>
      </c>
      <c r="O60" s="44" t="e">
        <f>(L60-K60)/L60</f>
        <v>#REF!</v>
      </c>
      <c r="Q60" s="8" t="e">
        <f>#REF!+#REF!</f>
        <v>#REF!</v>
      </c>
      <c r="R60" s="8" t="e">
        <f>#REF!+#REF!</f>
        <v>#REF!</v>
      </c>
      <c r="S60" s="8" t="e">
        <f>#REF!+#REF!</f>
        <v>#REF!</v>
      </c>
      <c r="T60" s="8" t="e">
        <f>#REF!+#REF!</f>
        <v>#REF!</v>
      </c>
      <c r="U60" s="8" t="e">
        <f>#REF!+#REF!</f>
        <v>#REF!</v>
      </c>
      <c r="V60" s="8" t="e">
        <f>#REF!+#REF!</f>
        <v>#REF!</v>
      </c>
      <c r="W60" s="8" t="e">
        <f>#REF!+#REF!</f>
        <v>#REF!</v>
      </c>
      <c r="X60" s="8" t="e">
        <f>#REF!+#REF!</f>
        <v>#REF!</v>
      </c>
      <c r="Y60" s="8" t="e">
        <f>#REF!+#REF!</f>
        <v>#REF!</v>
      </c>
      <c r="Z60" s="44" t="e">
        <f>Y60/Y$23</f>
        <v>#REF!</v>
      </c>
      <c r="AA60" s="44" t="e">
        <f>X60/Y60</f>
        <v>#REF!</v>
      </c>
      <c r="AB60" s="44" t="e">
        <f>(Y60-X60)/Y60</f>
        <v>#REF!</v>
      </c>
      <c r="AD60" s="8" t="e">
        <f>#REF!+#REF!</f>
        <v>#REF!</v>
      </c>
      <c r="AE60" s="8" t="e">
        <f>#REF!+#REF!</f>
        <v>#REF!</v>
      </c>
      <c r="AF60" s="8" t="e">
        <f>#REF!+#REF!</f>
        <v>#REF!</v>
      </c>
      <c r="AG60" s="8" t="e">
        <f>#REF!+#REF!</f>
        <v>#REF!</v>
      </c>
      <c r="AH60" s="8" t="e">
        <f>#REF!+#REF!</f>
        <v>#REF!</v>
      </c>
      <c r="AI60" s="8" t="e">
        <f>#REF!+#REF!</f>
        <v>#REF!</v>
      </c>
      <c r="AJ60" s="8" t="e">
        <f>#REF!+#REF!</f>
        <v>#REF!</v>
      </c>
      <c r="AK60" s="8" t="e">
        <f>#REF!+#REF!</f>
        <v>#REF!</v>
      </c>
      <c r="AL60" s="8" t="e">
        <f>#REF!+#REF!</f>
        <v>#REF!</v>
      </c>
      <c r="AM60" s="44" t="e">
        <f>AL60/AL$23</f>
        <v>#REF!</v>
      </c>
      <c r="AN60" s="44" t="e">
        <f>AK60/AL60</f>
        <v>#REF!</v>
      </c>
      <c r="AO60" s="44" t="e">
        <f>(AL60-AK60)/AL60</f>
        <v>#REF!</v>
      </c>
    </row>
    <row r="61" spans="1:41" x14ac:dyDescent="0.3">
      <c r="A61" s="25"/>
      <c r="B61" s="37"/>
      <c r="C61" s="7" t="s">
        <v>153</v>
      </c>
      <c r="D61" s="3" t="e">
        <f t="shared" ref="D61:L61" si="42">(D60-Q60)/Q60</f>
        <v>#REF!</v>
      </c>
      <c r="E61" s="3" t="e">
        <f t="shared" si="42"/>
        <v>#REF!</v>
      </c>
      <c r="F61" s="3" t="e">
        <f t="shared" si="42"/>
        <v>#REF!</v>
      </c>
      <c r="G61" s="3" t="e">
        <f t="shared" si="42"/>
        <v>#REF!</v>
      </c>
      <c r="H61" s="3" t="e">
        <f t="shared" si="42"/>
        <v>#REF!</v>
      </c>
      <c r="I61" s="3" t="e">
        <f t="shared" si="42"/>
        <v>#REF!</v>
      </c>
      <c r="J61" s="3" t="e">
        <f t="shared" si="42"/>
        <v>#REF!</v>
      </c>
      <c r="K61" s="3" t="e">
        <f t="shared" si="42"/>
        <v>#REF!</v>
      </c>
      <c r="L61" s="3" t="e">
        <f t="shared" si="42"/>
        <v>#REF!</v>
      </c>
      <c r="M61" s="45"/>
      <c r="N61" s="45"/>
      <c r="O61" s="45"/>
      <c r="Q61" s="3" t="e">
        <f t="shared" ref="Q61:Y61" si="43">(Q60-AD60)/AD60</f>
        <v>#REF!</v>
      </c>
      <c r="R61" s="3" t="e">
        <f t="shared" si="43"/>
        <v>#REF!</v>
      </c>
      <c r="S61" s="3" t="e">
        <f t="shared" si="43"/>
        <v>#REF!</v>
      </c>
      <c r="T61" s="3" t="e">
        <f t="shared" si="43"/>
        <v>#REF!</v>
      </c>
      <c r="U61" s="3" t="e">
        <f t="shared" si="43"/>
        <v>#REF!</v>
      </c>
      <c r="V61" s="3" t="e">
        <f t="shared" si="43"/>
        <v>#REF!</v>
      </c>
      <c r="W61" s="3" t="e">
        <f t="shared" si="43"/>
        <v>#REF!</v>
      </c>
      <c r="X61" s="3" t="e">
        <f t="shared" si="43"/>
        <v>#REF!</v>
      </c>
      <c r="Y61" s="3" t="e">
        <f t="shared" si="43"/>
        <v>#REF!</v>
      </c>
      <c r="Z61" s="45"/>
      <c r="AA61" s="45"/>
      <c r="AB61" s="45"/>
      <c r="AD61" s="3"/>
      <c r="AE61" s="3"/>
      <c r="AF61" s="3"/>
      <c r="AG61" s="3"/>
      <c r="AH61" s="3"/>
      <c r="AI61" s="3"/>
      <c r="AJ61" s="3"/>
      <c r="AK61" s="3"/>
      <c r="AL61" s="3"/>
      <c r="AM61" s="45"/>
      <c r="AN61" s="45"/>
      <c r="AO61" s="45"/>
    </row>
    <row r="62" spans="1:41" ht="14.4" customHeight="1" x14ac:dyDescent="0.3">
      <c r="A62" s="56" t="s">
        <v>142</v>
      </c>
      <c r="B62" s="57"/>
      <c r="C62" s="18"/>
      <c r="D62" s="8" t="e">
        <f>#REF!+#REF!</f>
        <v>#REF!</v>
      </c>
      <c r="E62" s="8" t="e">
        <f>#REF!+#REF!</f>
        <v>#REF!</v>
      </c>
      <c r="F62" s="8" t="e">
        <f>#REF!+#REF!</f>
        <v>#REF!</v>
      </c>
      <c r="G62" s="8" t="e">
        <f>#REF!+#REF!</f>
        <v>#REF!</v>
      </c>
      <c r="H62" s="8" t="e">
        <f>#REF!+#REF!</f>
        <v>#REF!</v>
      </c>
      <c r="I62" s="8" t="e">
        <f>#REF!+#REF!</f>
        <v>#REF!</v>
      </c>
      <c r="J62" s="8" t="e">
        <f>#REF!+#REF!</f>
        <v>#REF!</v>
      </c>
      <c r="K62" s="8" t="e">
        <f>#REF!+#REF!</f>
        <v>#REF!</v>
      </c>
      <c r="L62" s="8" t="e">
        <f>#REF!+#REF!</f>
        <v>#REF!</v>
      </c>
      <c r="M62" s="44" t="e">
        <f>L62/L$23</f>
        <v>#REF!</v>
      </c>
      <c r="N62" s="44" t="e">
        <f>K62/L62</f>
        <v>#REF!</v>
      </c>
      <c r="O62" s="44" t="e">
        <f>(L62-K62)/L62</f>
        <v>#REF!</v>
      </c>
      <c r="Q62" s="8" t="e">
        <f>#REF!+#REF!</f>
        <v>#REF!</v>
      </c>
      <c r="R62" s="8" t="e">
        <f>#REF!+#REF!</f>
        <v>#REF!</v>
      </c>
      <c r="S62" s="8" t="e">
        <f>#REF!+#REF!</f>
        <v>#REF!</v>
      </c>
      <c r="T62" s="8" t="e">
        <f>#REF!+#REF!</f>
        <v>#REF!</v>
      </c>
      <c r="U62" s="8" t="e">
        <f>#REF!+#REF!</f>
        <v>#REF!</v>
      </c>
      <c r="V62" s="8" t="e">
        <f>#REF!+#REF!</f>
        <v>#REF!</v>
      </c>
      <c r="W62" s="8" t="e">
        <f>#REF!+#REF!</f>
        <v>#REF!</v>
      </c>
      <c r="X62" s="8" t="e">
        <f>#REF!+#REF!</f>
        <v>#REF!</v>
      </c>
      <c r="Y62" s="8" t="e">
        <f>#REF!+#REF!</f>
        <v>#REF!</v>
      </c>
      <c r="Z62" s="44" t="e">
        <f>Y62/Y$23</f>
        <v>#REF!</v>
      </c>
      <c r="AA62" s="44" t="e">
        <f>X62/Y62</f>
        <v>#REF!</v>
      </c>
      <c r="AB62" s="44" t="e">
        <f>(Y62-X62)/Y62</f>
        <v>#REF!</v>
      </c>
      <c r="AD62" s="8" t="e">
        <f>#REF!+#REF!</f>
        <v>#REF!</v>
      </c>
      <c r="AE62" s="8" t="e">
        <f>#REF!+#REF!</f>
        <v>#REF!</v>
      </c>
      <c r="AF62" s="8" t="e">
        <f>#REF!+#REF!</f>
        <v>#REF!</v>
      </c>
      <c r="AG62" s="8" t="e">
        <f>#REF!+#REF!</f>
        <v>#REF!</v>
      </c>
      <c r="AH62" s="8" t="e">
        <f>#REF!+#REF!</f>
        <v>#REF!</v>
      </c>
      <c r="AI62" s="8" t="e">
        <f>#REF!+#REF!</f>
        <v>#REF!</v>
      </c>
      <c r="AJ62" s="8" t="e">
        <f>#REF!+#REF!</f>
        <v>#REF!</v>
      </c>
      <c r="AK62" s="8" t="e">
        <f>#REF!+#REF!</f>
        <v>#REF!</v>
      </c>
      <c r="AL62" s="8" t="e">
        <f>#REF!+#REF!</f>
        <v>#REF!</v>
      </c>
      <c r="AM62" s="44" t="e">
        <f>AL62/AL$23</f>
        <v>#REF!</v>
      </c>
      <c r="AN62" s="44" t="e">
        <f>AK62/AL62</f>
        <v>#REF!</v>
      </c>
      <c r="AO62" s="44" t="e">
        <f>(AL62-AK62)/AL62</f>
        <v>#REF!</v>
      </c>
    </row>
    <row r="63" spans="1:41" x14ac:dyDescent="0.3">
      <c r="A63" s="25"/>
      <c r="B63" s="37"/>
      <c r="C63" s="7"/>
      <c r="D63" s="3" t="e">
        <f t="shared" ref="D63:L63" si="44">(D62-Q62)/Q62</f>
        <v>#REF!</v>
      </c>
      <c r="E63" s="3" t="e">
        <f t="shared" si="44"/>
        <v>#REF!</v>
      </c>
      <c r="F63" s="3" t="e">
        <f t="shared" si="44"/>
        <v>#REF!</v>
      </c>
      <c r="G63" s="3" t="e">
        <f t="shared" si="44"/>
        <v>#REF!</v>
      </c>
      <c r="H63" s="3" t="e">
        <f t="shared" si="44"/>
        <v>#REF!</v>
      </c>
      <c r="I63" s="3" t="e">
        <f t="shared" si="44"/>
        <v>#REF!</v>
      </c>
      <c r="J63" s="3" t="e">
        <f t="shared" si="44"/>
        <v>#REF!</v>
      </c>
      <c r="K63" s="3" t="e">
        <f t="shared" si="44"/>
        <v>#REF!</v>
      </c>
      <c r="L63" s="3" t="e">
        <f t="shared" si="44"/>
        <v>#REF!</v>
      </c>
      <c r="M63" s="45"/>
      <c r="N63" s="45"/>
      <c r="O63" s="45"/>
      <c r="Q63" s="3" t="e">
        <f t="shared" ref="Q63:Y63" si="45">(Q62-AD62)/AD62</f>
        <v>#REF!</v>
      </c>
      <c r="R63" s="3" t="e">
        <f t="shared" si="45"/>
        <v>#REF!</v>
      </c>
      <c r="S63" s="3" t="e">
        <f t="shared" si="45"/>
        <v>#REF!</v>
      </c>
      <c r="T63" s="3" t="e">
        <f t="shared" si="45"/>
        <v>#REF!</v>
      </c>
      <c r="U63" s="3" t="e">
        <f t="shared" si="45"/>
        <v>#REF!</v>
      </c>
      <c r="V63" s="3" t="e">
        <f t="shared" si="45"/>
        <v>#REF!</v>
      </c>
      <c r="W63" s="3" t="e">
        <f t="shared" si="45"/>
        <v>#REF!</v>
      </c>
      <c r="X63" s="3" t="e">
        <f t="shared" si="45"/>
        <v>#REF!</v>
      </c>
      <c r="Y63" s="3" t="e">
        <f t="shared" si="45"/>
        <v>#REF!</v>
      </c>
      <c r="Z63" s="45"/>
      <c r="AA63" s="45"/>
      <c r="AB63" s="45"/>
      <c r="AD63" s="3"/>
      <c r="AE63" s="3"/>
      <c r="AF63" s="3"/>
      <c r="AG63" s="3"/>
      <c r="AH63" s="3"/>
      <c r="AI63" s="3"/>
      <c r="AJ63" s="3"/>
      <c r="AK63" s="3"/>
      <c r="AL63" s="3"/>
      <c r="AM63" s="45"/>
      <c r="AN63" s="45"/>
      <c r="AO63" s="45"/>
    </row>
    <row r="64" spans="1:41" x14ac:dyDescent="0.3">
      <c r="A64" s="25"/>
      <c r="B64" s="37"/>
      <c r="C64" s="7" t="s">
        <v>255</v>
      </c>
      <c r="D64" s="60" t="e">
        <f>D62/D21</f>
        <v>#REF!</v>
      </c>
      <c r="E64" s="3"/>
      <c r="F64" s="3"/>
      <c r="G64" s="3"/>
      <c r="H64" s="3"/>
      <c r="I64" s="3"/>
      <c r="J64" s="3"/>
      <c r="K64" s="3"/>
      <c r="L64" s="3"/>
      <c r="M64" s="45"/>
      <c r="N64" s="45"/>
      <c r="O64" s="45"/>
      <c r="Q64" s="3"/>
      <c r="R64" s="3"/>
      <c r="S64" s="3"/>
      <c r="T64" s="3"/>
      <c r="U64" s="3"/>
      <c r="V64" s="3"/>
      <c r="W64" s="3"/>
      <c r="X64" s="3"/>
      <c r="Y64" s="3"/>
      <c r="Z64" s="45"/>
      <c r="AA64" s="45"/>
      <c r="AB64" s="45"/>
      <c r="AD64" s="3"/>
      <c r="AE64" s="3"/>
      <c r="AF64" s="3"/>
      <c r="AG64" s="3"/>
      <c r="AH64" s="3"/>
      <c r="AI64" s="3"/>
      <c r="AJ64" s="3"/>
      <c r="AK64" s="3"/>
      <c r="AL64" s="3"/>
      <c r="AM64" s="45"/>
      <c r="AN64" s="45"/>
      <c r="AO64" s="45"/>
    </row>
    <row r="65" spans="1:41" x14ac:dyDescent="0.3">
      <c r="A65" s="32" t="s">
        <v>7</v>
      </c>
      <c r="B65" s="37"/>
      <c r="C65" s="7" t="s">
        <v>0</v>
      </c>
      <c r="D65" s="8" t="e">
        <f>#REF!+#REF!</f>
        <v>#REF!</v>
      </c>
      <c r="E65" s="8" t="e">
        <f>#REF!+#REF!</f>
        <v>#REF!</v>
      </c>
      <c r="F65" s="8" t="e">
        <f>#REF!+#REF!</f>
        <v>#REF!</v>
      </c>
      <c r="G65" s="8" t="e">
        <f>#REF!+#REF!</f>
        <v>#REF!</v>
      </c>
      <c r="H65" s="8" t="e">
        <f>#REF!+#REF!</f>
        <v>#REF!</v>
      </c>
      <c r="I65" s="8" t="e">
        <f>#REF!+#REF!</f>
        <v>#REF!</v>
      </c>
      <c r="J65" s="8" t="e">
        <f>#REF!+#REF!</f>
        <v>#REF!</v>
      </c>
      <c r="K65" s="8" t="e">
        <f>#REF!+#REF!</f>
        <v>#REF!</v>
      </c>
      <c r="L65" s="8" t="e">
        <f>#REF!+#REF!</f>
        <v>#REF!</v>
      </c>
      <c r="M65" s="44" t="e">
        <f>L65/L$23</f>
        <v>#REF!</v>
      </c>
      <c r="N65" s="44" t="e">
        <f>K65/L65</f>
        <v>#REF!</v>
      </c>
      <c r="O65" s="44" t="e">
        <f>(L65-K65)/L65</f>
        <v>#REF!</v>
      </c>
      <c r="Q65" s="8" t="e">
        <f>#REF!+#REF!</f>
        <v>#REF!</v>
      </c>
      <c r="R65" s="8" t="e">
        <f>#REF!+#REF!</f>
        <v>#REF!</v>
      </c>
      <c r="S65" s="8" t="e">
        <f>#REF!+#REF!</f>
        <v>#REF!</v>
      </c>
      <c r="T65" s="8" t="e">
        <f>#REF!+#REF!</f>
        <v>#REF!</v>
      </c>
      <c r="U65" s="8" t="e">
        <f>#REF!+#REF!</f>
        <v>#REF!</v>
      </c>
      <c r="V65" s="8" t="e">
        <f>#REF!+#REF!</f>
        <v>#REF!</v>
      </c>
      <c r="W65" s="8" t="e">
        <f>#REF!+#REF!</f>
        <v>#REF!</v>
      </c>
      <c r="X65" s="8" t="e">
        <f>#REF!+#REF!</f>
        <v>#REF!</v>
      </c>
      <c r="Y65" s="8" t="e">
        <f>#REF!+#REF!</f>
        <v>#REF!</v>
      </c>
      <c r="Z65" s="44" t="e">
        <f>Y65/Y$23</f>
        <v>#REF!</v>
      </c>
      <c r="AA65" s="44" t="e">
        <f>X65/Y65</f>
        <v>#REF!</v>
      </c>
      <c r="AB65" s="44" t="e">
        <f>(Y65-X65)/Y65</f>
        <v>#REF!</v>
      </c>
      <c r="AD65" s="8" t="e">
        <f>#REF!+#REF!</f>
        <v>#REF!</v>
      </c>
      <c r="AE65" s="8" t="e">
        <f>#REF!+#REF!</f>
        <v>#REF!</v>
      </c>
      <c r="AF65" s="8" t="e">
        <f>#REF!+#REF!</f>
        <v>#REF!</v>
      </c>
      <c r="AG65" s="8" t="e">
        <f>#REF!+#REF!</f>
        <v>#REF!</v>
      </c>
      <c r="AH65" s="8" t="e">
        <f>#REF!+#REF!</f>
        <v>#REF!</v>
      </c>
      <c r="AI65" s="8" t="e">
        <f>#REF!+#REF!</f>
        <v>#REF!</v>
      </c>
      <c r="AJ65" s="8" t="e">
        <f>#REF!+#REF!</f>
        <v>#REF!</v>
      </c>
      <c r="AK65" s="8" t="e">
        <f>#REF!+#REF!</f>
        <v>#REF!</v>
      </c>
      <c r="AL65" s="8" t="e">
        <f>#REF!+#REF!</f>
        <v>#REF!</v>
      </c>
      <c r="AM65" s="44" t="e">
        <f>AL65/AL$23</f>
        <v>#REF!</v>
      </c>
      <c r="AN65" s="44" t="e">
        <f>AK65/AL65</f>
        <v>#REF!</v>
      </c>
      <c r="AO65" s="44" t="e">
        <f>(AL65-AK65)/AL65</f>
        <v>#REF!</v>
      </c>
    </row>
    <row r="66" spans="1:41" x14ac:dyDescent="0.3">
      <c r="A66" s="32"/>
      <c r="B66" s="37"/>
      <c r="C66" s="7" t="s">
        <v>154</v>
      </c>
      <c r="D66" s="3" t="e">
        <f t="shared" ref="D66:L66" si="46">(D65-Q65)/Q65</f>
        <v>#REF!</v>
      </c>
      <c r="E66" s="3" t="e">
        <f t="shared" si="46"/>
        <v>#REF!</v>
      </c>
      <c r="F66" s="3" t="e">
        <f t="shared" si="46"/>
        <v>#REF!</v>
      </c>
      <c r="G66" s="3" t="e">
        <f t="shared" si="46"/>
        <v>#REF!</v>
      </c>
      <c r="H66" s="3" t="e">
        <f t="shared" si="46"/>
        <v>#REF!</v>
      </c>
      <c r="I66" s="3" t="e">
        <f t="shared" si="46"/>
        <v>#REF!</v>
      </c>
      <c r="J66" s="3" t="e">
        <f t="shared" si="46"/>
        <v>#REF!</v>
      </c>
      <c r="K66" s="3" t="e">
        <f t="shared" si="46"/>
        <v>#REF!</v>
      </c>
      <c r="L66" s="3" t="e">
        <f t="shared" si="46"/>
        <v>#REF!</v>
      </c>
      <c r="M66" s="11"/>
      <c r="N66" s="11"/>
      <c r="O66" s="11"/>
      <c r="Q66" s="3" t="e">
        <f t="shared" ref="Q66:Y66" si="47">(Q65-AD65)/AD65</f>
        <v>#REF!</v>
      </c>
      <c r="R66" s="3" t="e">
        <f t="shared" si="47"/>
        <v>#REF!</v>
      </c>
      <c r="S66" s="3" t="e">
        <f t="shared" si="47"/>
        <v>#REF!</v>
      </c>
      <c r="T66" s="3" t="e">
        <f t="shared" si="47"/>
        <v>#REF!</v>
      </c>
      <c r="U66" s="3" t="e">
        <f t="shared" si="47"/>
        <v>#REF!</v>
      </c>
      <c r="V66" s="3" t="e">
        <f t="shared" si="47"/>
        <v>#REF!</v>
      </c>
      <c r="W66" s="3" t="e">
        <f t="shared" si="47"/>
        <v>#REF!</v>
      </c>
      <c r="X66" s="3" t="e">
        <f t="shared" si="47"/>
        <v>#REF!</v>
      </c>
      <c r="Y66" s="3" t="e">
        <f t="shared" si="47"/>
        <v>#REF!</v>
      </c>
      <c r="Z66" s="11"/>
      <c r="AA66" s="11"/>
      <c r="AB66" s="11"/>
      <c r="AD66" s="3"/>
      <c r="AE66" s="3"/>
      <c r="AF66" s="3"/>
      <c r="AG66" s="3"/>
      <c r="AH66" s="3"/>
      <c r="AI66" s="3"/>
      <c r="AJ66" s="3"/>
      <c r="AK66" s="3"/>
      <c r="AL66" s="3"/>
      <c r="AM66" s="45"/>
      <c r="AN66" s="45"/>
      <c r="AO66" s="45"/>
    </row>
    <row r="67" spans="1:41" x14ac:dyDescent="0.3">
      <c r="A67" s="21"/>
      <c r="C67" s="7"/>
      <c r="D67" s="3"/>
      <c r="E67" s="3"/>
      <c r="F67" s="3"/>
      <c r="G67" s="3"/>
      <c r="H67" s="3"/>
      <c r="I67" s="3"/>
      <c r="J67" s="3"/>
      <c r="K67" s="11"/>
      <c r="L67" s="11"/>
      <c r="M67" s="11"/>
      <c r="N67" s="11"/>
      <c r="O67" s="11"/>
      <c r="Q67" s="3"/>
      <c r="R67" s="3"/>
      <c r="S67" s="3"/>
      <c r="T67" s="3"/>
      <c r="U67" s="3"/>
      <c r="V67" s="11"/>
      <c r="W67" s="11"/>
      <c r="X67" s="11"/>
      <c r="Y67" s="11"/>
      <c r="Z67" s="11"/>
      <c r="AA67" s="11"/>
      <c r="AB67" s="11"/>
      <c r="AD67" s="3"/>
      <c r="AE67" s="3"/>
      <c r="AF67" s="3"/>
      <c r="AG67" s="3"/>
      <c r="AH67" s="3"/>
      <c r="AI67" s="11"/>
      <c r="AJ67" s="11"/>
      <c r="AK67" s="11"/>
      <c r="AL67" s="11"/>
      <c r="AM67" s="11"/>
      <c r="AN67" s="11"/>
      <c r="AO67" s="11"/>
    </row>
    <row r="68" spans="1:41" x14ac:dyDescent="0.3">
      <c r="A68" s="32"/>
      <c r="B68" s="33"/>
      <c r="C68" s="7"/>
      <c r="D68" s="3"/>
      <c r="E68" s="3"/>
      <c r="F68" s="3"/>
      <c r="G68" s="3"/>
      <c r="H68" s="3"/>
      <c r="I68" s="3"/>
      <c r="J68" s="3"/>
      <c r="K68" s="11"/>
      <c r="L68" s="11"/>
      <c r="M68" s="11"/>
      <c r="N68" s="11"/>
      <c r="O68" s="11"/>
      <c r="Q68" s="3"/>
      <c r="R68" s="3"/>
      <c r="S68" s="3"/>
      <c r="T68" s="3"/>
      <c r="U68" s="3"/>
      <c r="V68" s="11"/>
      <c r="W68" s="11"/>
      <c r="X68" s="11"/>
      <c r="Y68" s="11"/>
      <c r="Z68" s="11"/>
      <c r="AA68" s="11"/>
      <c r="AB68" s="11"/>
      <c r="AD68" s="3"/>
      <c r="AE68" s="3"/>
      <c r="AF68" s="3"/>
      <c r="AG68" s="3"/>
      <c r="AH68" s="3"/>
      <c r="AI68" s="11"/>
      <c r="AJ68" s="11"/>
      <c r="AK68" s="11"/>
      <c r="AL68" s="11"/>
      <c r="AM68" s="11"/>
      <c r="AN68" s="11"/>
      <c r="AO68" s="11"/>
    </row>
    <row r="69" spans="1:41" ht="14.4" hidden="1" customHeight="1" x14ac:dyDescent="0.3">
      <c r="A69" s="449" t="s">
        <v>155</v>
      </c>
      <c r="B69" s="449"/>
      <c r="C69" s="449"/>
      <c r="D69" s="14"/>
      <c r="E69" s="14"/>
      <c r="F69" s="14"/>
      <c r="G69" s="14"/>
      <c r="H69" s="14"/>
      <c r="I69" s="14"/>
      <c r="J69" s="14"/>
      <c r="K69" s="14"/>
      <c r="L69" s="132"/>
      <c r="M69" s="132"/>
      <c r="N69" s="132"/>
      <c r="O69" s="132"/>
      <c r="P69" s="27"/>
      <c r="Q69" s="14"/>
      <c r="R69" s="14"/>
      <c r="S69" s="14"/>
      <c r="T69" s="14"/>
      <c r="U69" s="14"/>
      <c r="V69" s="14"/>
      <c r="W69" s="14"/>
      <c r="X69" s="14"/>
      <c r="Y69" s="132"/>
      <c r="Z69" s="132"/>
      <c r="AA69" s="132"/>
      <c r="AB69" s="132"/>
      <c r="AC69" s="27"/>
      <c r="AD69" s="14"/>
      <c r="AE69" s="14"/>
      <c r="AF69" s="14"/>
      <c r="AG69" s="14"/>
      <c r="AH69" s="14"/>
      <c r="AI69" s="14"/>
      <c r="AJ69" s="14"/>
      <c r="AK69" s="14"/>
      <c r="AL69" s="132"/>
      <c r="AM69" s="132"/>
      <c r="AN69" s="132"/>
      <c r="AO69" s="132"/>
    </row>
    <row r="70" spans="1:41" hidden="1" x14ac:dyDescent="0.3">
      <c r="B70" s="37" t="s">
        <v>156</v>
      </c>
      <c r="K70" s="11"/>
      <c r="L70" s="11"/>
      <c r="M70" s="11"/>
      <c r="N70" s="11"/>
      <c r="O70" s="11"/>
      <c r="Q70" s="3"/>
      <c r="R70" s="3"/>
      <c r="S70" s="3"/>
      <c r="T70" s="3"/>
      <c r="U70" s="3"/>
      <c r="V70" s="11"/>
      <c r="W70" s="11"/>
      <c r="X70" s="11"/>
      <c r="Y70" s="11"/>
      <c r="Z70" s="11"/>
      <c r="AA70" s="11"/>
      <c r="AB70" s="11"/>
      <c r="AD70" s="3"/>
      <c r="AE70" s="3"/>
      <c r="AF70" s="3"/>
      <c r="AG70" s="3"/>
      <c r="AH70" s="3"/>
      <c r="AI70" s="11"/>
      <c r="AJ70" s="11"/>
      <c r="AK70" s="11"/>
      <c r="AL70" s="11"/>
      <c r="AM70" s="11"/>
      <c r="AN70" s="11"/>
      <c r="AO70" s="11"/>
    </row>
    <row r="71" spans="1:41" hidden="1" x14ac:dyDescent="0.3">
      <c r="A71" s="25" t="s">
        <v>15</v>
      </c>
      <c r="B71" s="37"/>
      <c r="C71" s="18" t="s">
        <v>0</v>
      </c>
      <c r="D71" s="8" t="e">
        <f>#REF!+#REF!</f>
        <v>#REF!</v>
      </c>
      <c r="E71" s="8" t="e">
        <f>#REF!+#REF!</f>
        <v>#REF!</v>
      </c>
      <c r="F71" s="8" t="e">
        <f>#REF!+#REF!</f>
        <v>#REF!</v>
      </c>
      <c r="G71" s="8" t="e">
        <f>#REF!+#REF!</f>
        <v>#REF!</v>
      </c>
      <c r="H71" s="8" t="e">
        <f>#REF!+#REF!</f>
        <v>#REF!</v>
      </c>
      <c r="I71" s="8" t="e">
        <f>#REF!+#REF!</f>
        <v>#REF!</v>
      </c>
      <c r="J71" s="8" t="e">
        <f>#REF!+#REF!</f>
        <v>#REF!</v>
      </c>
      <c r="K71" s="8" t="e">
        <f>#REF!+#REF!</f>
        <v>#REF!</v>
      </c>
      <c r="L71" s="46"/>
      <c r="M71" s="47"/>
      <c r="N71" s="47"/>
      <c r="O71" s="47"/>
      <c r="P71" s="28"/>
      <c r="Q71" s="8" t="e">
        <f>#REF!+#REF!</f>
        <v>#REF!</v>
      </c>
      <c r="R71" s="8" t="e">
        <f>#REF!+#REF!</f>
        <v>#REF!</v>
      </c>
      <c r="S71" s="8" t="e">
        <f>#REF!+#REF!</f>
        <v>#REF!</v>
      </c>
      <c r="T71" s="8" t="e">
        <f>#REF!+#REF!</f>
        <v>#REF!</v>
      </c>
      <c r="U71" s="8" t="e">
        <f>#REF!+#REF!</f>
        <v>#REF!</v>
      </c>
      <c r="V71" s="8" t="e">
        <f>#REF!+#REF!</f>
        <v>#REF!</v>
      </c>
      <c r="W71" s="8" t="e">
        <f>#REF!+#REF!</f>
        <v>#REF!</v>
      </c>
      <c r="X71" s="8" t="e">
        <f>#REF!+#REF!</f>
        <v>#REF!</v>
      </c>
      <c r="Y71" s="46"/>
      <c r="Z71" s="47"/>
      <c r="AA71" s="47"/>
      <c r="AB71" s="47"/>
      <c r="AD71" s="8" t="e">
        <f>#REF!+#REF!</f>
        <v>#REF!</v>
      </c>
      <c r="AE71" s="8" t="e">
        <f>#REF!+#REF!</f>
        <v>#REF!</v>
      </c>
      <c r="AF71" s="8" t="e">
        <f>#REF!+#REF!</f>
        <v>#REF!</v>
      </c>
      <c r="AG71" s="8" t="e">
        <f>#REF!+#REF!</f>
        <v>#REF!</v>
      </c>
      <c r="AH71" s="8" t="e">
        <f>#REF!+#REF!</f>
        <v>#REF!</v>
      </c>
      <c r="AI71" s="8" t="e">
        <f>#REF!+#REF!</f>
        <v>#REF!</v>
      </c>
      <c r="AJ71" s="8" t="e">
        <f>#REF!+#REF!</f>
        <v>#REF!</v>
      </c>
      <c r="AK71" s="8" t="e">
        <f>#REF!+#REF!</f>
        <v>#REF!</v>
      </c>
      <c r="AL71" s="46"/>
      <c r="AM71" s="47"/>
      <c r="AN71" s="47"/>
      <c r="AO71" s="47"/>
    </row>
    <row r="72" spans="1:41" hidden="1" x14ac:dyDescent="0.3">
      <c r="A72" s="25"/>
      <c r="B72" s="37"/>
      <c r="C72" s="7" t="s">
        <v>153</v>
      </c>
      <c r="D72" s="3" t="e">
        <f t="shared" ref="D72:K72" si="48">(D71-Q71)/Q71</f>
        <v>#REF!</v>
      </c>
      <c r="E72" s="3" t="e">
        <f t="shared" si="48"/>
        <v>#REF!</v>
      </c>
      <c r="F72" s="3" t="e">
        <f t="shared" si="48"/>
        <v>#REF!</v>
      </c>
      <c r="G72" s="3" t="e">
        <f t="shared" si="48"/>
        <v>#REF!</v>
      </c>
      <c r="H72" s="3" t="e">
        <f t="shared" si="48"/>
        <v>#REF!</v>
      </c>
      <c r="I72" s="3" t="e">
        <f t="shared" si="48"/>
        <v>#REF!</v>
      </c>
      <c r="J72" s="3" t="e">
        <f t="shared" si="48"/>
        <v>#REF!</v>
      </c>
      <c r="K72" s="3" t="e">
        <f t="shared" si="48"/>
        <v>#REF!</v>
      </c>
      <c r="L72" s="48"/>
      <c r="M72" s="49"/>
      <c r="N72" s="49"/>
      <c r="O72" s="49"/>
      <c r="Q72" s="3" t="e">
        <f t="shared" ref="Q72:X72" si="49">(Q71-AD71)/AD71</f>
        <v>#REF!</v>
      </c>
      <c r="R72" s="3" t="e">
        <f t="shared" si="49"/>
        <v>#REF!</v>
      </c>
      <c r="S72" s="3" t="e">
        <f t="shared" si="49"/>
        <v>#REF!</v>
      </c>
      <c r="T72" s="3" t="e">
        <f t="shared" si="49"/>
        <v>#REF!</v>
      </c>
      <c r="U72" s="3" t="e">
        <f t="shared" si="49"/>
        <v>#REF!</v>
      </c>
      <c r="V72" s="3" t="e">
        <f t="shared" si="49"/>
        <v>#REF!</v>
      </c>
      <c r="W72" s="3" t="e">
        <f t="shared" si="49"/>
        <v>#REF!</v>
      </c>
      <c r="X72" s="3" t="e">
        <f t="shared" si="49"/>
        <v>#REF!</v>
      </c>
      <c r="Y72" s="48"/>
      <c r="Z72" s="49"/>
      <c r="AA72" s="49"/>
      <c r="AB72" s="49"/>
      <c r="AD72" s="3"/>
      <c r="AE72" s="3"/>
      <c r="AF72" s="3"/>
      <c r="AG72" s="3"/>
      <c r="AH72" s="3"/>
      <c r="AI72" s="3"/>
      <c r="AJ72" s="3"/>
      <c r="AK72" s="3"/>
      <c r="AL72" s="48"/>
      <c r="AM72" s="49"/>
      <c r="AN72" s="49"/>
      <c r="AO72" s="49"/>
    </row>
    <row r="73" spans="1:41" ht="14.4" hidden="1" customHeight="1" x14ac:dyDescent="0.3">
      <c r="A73" s="25" t="s">
        <v>147</v>
      </c>
      <c r="B73" s="37"/>
      <c r="C73" s="18"/>
      <c r="D73" s="8" t="e">
        <f>#REF!+#REF!</f>
        <v>#REF!</v>
      </c>
      <c r="E73" s="8" t="e">
        <f>#REF!+#REF!</f>
        <v>#REF!</v>
      </c>
      <c r="F73" s="8" t="e">
        <f>#REF!+#REF!</f>
        <v>#REF!</v>
      </c>
      <c r="G73" s="8" t="e">
        <f>#REF!+#REF!</f>
        <v>#REF!</v>
      </c>
      <c r="H73" s="8" t="e">
        <f>#REF!+#REF!</f>
        <v>#REF!</v>
      </c>
      <c r="I73" s="8" t="e">
        <f>#REF!+#REF!</f>
        <v>#REF!</v>
      </c>
      <c r="J73" s="8" t="e">
        <f>#REF!+#REF!</f>
        <v>#REF!</v>
      </c>
      <c r="K73" s="8" t="e">
        <f>#REF!+#REF!</f>
        <v>#REF!</v>
      </c>
      <c r="L73" s="46"/>
      <c r="M73" s="47"/>
      <c r="N73" s="47"/>
      <c r="O73" s="47"/>
      <c r="P73" s="28"/>
      <c r="Q73" s="8" t="e">
        <f>#REF!+#REF!</f>
        <v>#REF!</v>
      </c>
      <c r="R73" s="8" t="e">
        <f>#REF!+#REF!</f>
        <v>#REF!</v>
      </c>
      <c r="S73" s="8" t="e">
        <f>#REF!+#REF!</f>
        <v>#REF!</v>
      </c>
      <c r="T73" s="8" t="e">
        <f>#REF!+#REF!</f>
        <v>#REF!</v>
      </c>
      <c r="U73" s="8" t="e">
        <f>#REF!+#REF!</f>
        <v>#REF!</v>
      </c>
      <c r="V73" s="8" t="e">
        <f>#REF!+#REF!</f>
        <v>#REF!</v>
      </c>
      <c r="W73" s="8" t="e">
        <f>#REF!+#REF!</f>
        <v>#REF!</v>
      </c>
      <c r="X73" s="8" t="e">
        <f>#REF!+#REF!</f>
        <v>#REF!</v>
      </c>
      <c r="Y73" s="46"/>
      <c r="Z73" s="47"/>
      <c r="AA73" s="47"/>
      <c r="AB73" s="47"/>
      <c r="AD73" s="8" t="e">
        <f>#REF!+#REF!</f>
        <v>#REF!</v>
      </c>
      <c r="AE73" s="8" t="e">
        <f>#REF!+#REF!</f>
        <v>#REF!</v>
      </c>
      <c r="AF73" s="8" t="e">
        <f>#REF!+#REF!</f>
        <v>#REF!</v>
      </c>
      <c r="AG73" s="8" t="e">
        <f>#REF!+#REF!</f>
        <v>#REF!</v>
      </c>
      <c r="AH73" s="8" t="e">
        <f>#REF!+#REF!</f>
        <v>#REF!</v>
      </c>
      <c r="AI73" s="8" t="e">
        <f>#REF!+#REF!</f>
        <v>#REF!</v>
      </c>
      <c r="AJ73" s="8" t="e">
        <f>#REF!+#REF!</f>
        <v>#REF!</v>
      </c>
      <c r="AK73" s="8" t="e">
        <f>#REF!+#REF!</f>
        <v>#REF!</v>
      </c>
      <c r="AL73" s="46"/>
      <c r="AM73" s="47"/>
      <c r="AN73" s="47"/>
      <c r="AO73" s="47"/>
    </row>
    <row r="74" spans="1:41" hidden="1" x14ac:dyDescent="0.3">
      <c r="A74" s="25"/>
      <c r="B74" s="37"/>
      <c r="C74" s="7"/>
      <c r="D74" s="3" t="e">
        <f t="shared" ref="D74:K74" si="50">(D73-Q73)/Q73</f>
        <v>#REF!</v>
      </c>
      <c r="E74" s="3" t="e">
        <f t="shared" si="50"/>
        <v>#REF!</v>
      </c>
      <c r="F74" s="3" t="e">
        <f t="shared" si="50"/>
        <v>#REF!</v>
      </c>
      <c r="G74" s="3" t="e">
        <f t="shared" si="50"/>
        <v>#REF!</v>
      </c>
      <c r="H74" s="3" t="e">
        <f t="shared" si="50"/>
        <v>#REF!</v>
      </c>
      <c r="I74" s="3" t="e">
        <f t="shared" si="50"/>
        <v>#REF!</v>
      </c>
      <c r="J74" s="3" t="e">
        <f t="shared" si="50"/>
        <v>#REF!</v>
      </c>
      <c r="K74" s="3" t="e">
        <f t="shared" si="50"/>
        <v>#REF!</v>
      </c>
      <c r="L74" s="48"/>
      <c r="M74" s="49"/>
      <c r="N74" s="49"/>
      <c r="O74" s="49"/>
      <c r="Q74" s="3" t="e">
        <f t="shared" ref="Q74:X74" si="51">(Q73-AD73)/AD73</f>
        <v>#REF!</v>
      </c>
      <c r="R74" s="3" t="e">
        <f t="shared" si="51"/>
        <v>#REF!</v>
      </c>
      <c r="S74" s="3" t="e">
        <f t="shared" si="51"/>
        <v>#REF!</v>
      </c>
      <c r="T74" s="3" t="e">
        <f t="shared" si="51"/>
        <v>#REF!</v>
      </c>
      <c r="U74" s="3" t="e">
        <f t="shared" si="51"/>
        <v>#REF!</v>
      </c>
      <c r="V74" s="3" t="e">
        <f t="shared" si="51"/>
        <v>#REF!</v>
      </c>
      <c r="W74" s="3" t="e">
        <f t="shared" si="51"/>
        <v>#REF!</v>
      </c>
      <c r="X74" s="3" t="e">
        <f t="shared" si="51"/>
        <v>#REF!</v>
      </c>
      <c r="Y74" s="48"/>
      <c r="Z74" s="49"/>
      <c r="AA74" s="49"/>
      <c r="AB74" s="49"/>
      <c r="AD74" s="3"/>
      <c r="AE74" s="3"/>
      <c r="AF74" s="3"/>
      <c r="AG74" s="3"/>
      <c r="AH74" s="3"/>
      <c r="AI74" s="3"/>
      <c r="AJ74" s="3"/>
      <c r="AK74" s="3"/>
      <c r="AL74" s="48"/>
      <c r="AM74" s="49"/>
      <c r="AN74" s="49"/>
      <c r="AO74" s="49"/>
    </row>
    <row r="75" spans="1:41" ht="14.4" hidden="1" customHeight="1" x14ac:dyDescent="0.3">
      <c r="A75" s="56" t="s">
        <v>139</v>
      </c>
      <c r="B75" s="57"/>
      <c r="C75" s="18"/>
      <c r="D75" s="8" t="e">
        <f>#REF!+#REF!</f>
        <v>#REF!</v>
      </c>
      <c r="E75" s="8" t="e">
        <f>#REF!+#REF!</f>
        <v>#REF!</v>
      </c>
      <c r="F75" s="8" t="e">
        <f>#REF!+#REF!</f>
        <v>#REF!</v>
      </c>
      <c r="G75" s="8" t="e">
        <f>#REF!+#REF!</f>
        <v>#REF!</v>
      </c>
      <c r="H75" s="8" t="e">
        <f>#REF!+#REF!</f>
        <v>#REF!</v>
      </c>
      <c r="I75" s="8" t="e">
        <f>#REF!+#REF!</f>
        <v>#REF!</v>
      </c>
      <c r="J75" s="8" t="e">
        <f>#REF!+#REF!</f>
        <v>#REF!</v>
      </c>
      <c r="K75" s="8" t="e">
        <f>#REF!+#REF!</f>
        <v>#REF!</v>
      </c>
      <c r="L75" s="46"/>
      <c r="M75" s="47"/>
      <c r="N75" s="47"/>
      <c r="O75" s="47"/>
      <c r="P75" s="28"/>
      <c r="Q75" s="8" t="e">
        <f>#REF!+#REF!</f>
        <v>#REF!</v>
      </c>
      <c r="R75" s="8" t="e">
        <f>#REF!+#REF!</f>
        <v>#REF!</v>
      </c>
      <c r="S75" s="8" t="e">
        <f>#REF!+#REF!</f>
        <v>#REF!</v>
      </c>
      <c r="T75" s="8" t="e">
        <f>#REF!+#REF!</f>
        <v>#REF!</v>
      </c>
      <c r="U75" s="8" t="e">
        <f>#REF!+#REF!</f>
        <v>#REF!</v>
      </c>
      <c r="V75" s="8" t="e">
        <f>#REF!+#REF!</f>
        <v>#REF!</v>
      </c>
      <c r="W75" s="8" t="e">
        <f>#REF!+#REF!</f>
        <v>#REF!</v>
      </c>
      <c r="X75" s="8" t="e">
        <f>#REF!+#REF!</f>
        <v>#REF!</v>
      </c>
      <c r="Y75" s="46"/>
      <c r="Z75" s="47"/>
      <c r="AA75" s="47"/>
      <c r="AB75" s="47"/>
      <c r="AD75" s="8" t="e">
        <f>#REF!+#REF!</f>
        <v>#REF!</v>
      </c>
      <c r="AE75" s="8" t="e">
        <f>#REF!+#REF!</f>
        <v>#REF!</v>
      </c>
      <c r="AF75" s="8" t="e">
        <f>#REF!+#REF!</f>
        <v>#REF!</v>
      </c>
      <c r="AG75" s="8" t="e">
        <f>#REF!+#REF!</f>
        <v>#REF!</v>
      </c>
      <c r="AH75" s="8" t="e">
        <f>#REF!+#REF!</f>
        <v>#REF!</v>
      </c>
      <c r="AI75" s="8" t="e">
        <f>#REF!+#REF!</f>
        <v>#REF!</v>
      </c>
      <c r="AJ75" s="8" t="e">
        <f>#REF!+#REF!</f>
        <v>#REF!</v>
      </c>
      <c r="AK75" s="8" t="e">
        <f>#REF!+#REF!</f>
        <v>#REF!</v>
      </c>
      <c r="AL75" s="46"/>
      <c r="AM75" s="47"/>
      <c r="AN75" s="47"/>
      <c r="AO75" s="47"/>
    </row>
    <row r="76" spans="1:41" hidden="1" x14ac:dyDescent="0.3">
      <c r="A76" s="25"/>
      <c r="B76" s="37"/>
      <c r="C76" s="7"/>
      <c r="D76" s="3" t="e">
        <f t="shared" ref="D76:K76" si="52">(D75-Q75)/Q75</f>
        <v>#REF!</v>
      </c>
      <c r="E76" s="3" t="e">
        <f t="shared" si="52"/>
        <v>#REF!</v>
      </c>
      <c r="F76" s="3" t="e">
        <f t="shared" si="52"/>
        <v>#REF!</v>
      </c>
      <c r="G76" s="3" t="e">
        <f t="shared" si="52"/>
        <v>#REF!</v>
      </c>
      <c r="H76" s="3" t="e">
        <f t="shared" si="52"/>
        <v>#REF!</v>
      </c>
      <c r="I76" s="3" t="e">
        <f t="shared" si="52"/>
        <v>#REF!</v>
      </c>
      <c r="J76" s="3" t="e">
        <f t="shared" si="52"/>
        <v>#REF!</v>
      </c>
      <c r="K76" s="3" t="e">
        <f t="shared" si="52"/>
        <v>#REF!</v>
      </c>
      <c r="L76" s="48"/>
      <c r="M76" s="49"/>
      <c r="N76" s="49"/>
      <c r="O76" s="49"/>
      <c r="Q76" s="3" t="e">
        <f t="shared" ref="Q76:X76" si="53">(Q75-AD75)/AD75</f>
        <v>#REF!</v>
      </c>
      <c r="R76" s="3" t="e">
        <f t="shared" si="53"/>
        <v>#REF!</v>
      </c>
      <c r="S76" s="3" t="e">
        <f t="shared" si="53"/>
        <v>#REF!</v>
      </c>
      <c r="T76" s="3" t="e">
        <f t="shared" si="53"/>
        <v>#REF!</v>
      </c>
      <c r="U76" s="3" t="e">
        <f t="shared" si="53"/>
        <v>#REF!</v>
      </c>
      <c r="V76" s="3" t="e">
        <f t="shared" si="53"/>
        <v>#REF!</v>
      </c>
      <c r="W76" s="3" t="e">
        <f t="shared" si="53"/>
        <v>#REF!</v>
      </c>
      <c r="X76" s="3" t="e">
        <f t="shared" si="53"/>
        <v>#REF!</v>
      </c>
      <c r="Y76" s="48"/>
      <c r="Z76" s="49"/>
      <c r="AA76" s="49"/>
      <c r="AB76" s="49"/>
      <c r="AD76" s="3"/>
      <c r="AE76" s="3"/>
      <c r="AF76" s="3"/>
      <c r="AG76" s="3"/>
      <c r="AH76" s="3"/>
      <c r="AI76" s="3"/>
      <c r="AJ76" s="3"/>
      <c r="AK76" s="3"/>
      <c r="AL76" s="48"/>
      <c r="AM76" s="49"/>
      <c r="AN76" s="49"/>
      <c r="AO76" s="49"/>
    </row>
    <row r="77" spans="1:41" hidden="1" x14ac:dyDescent="0.3">
      <c r="A77" s="25" t="s">
        <v>12</v>
      </c>
      <c r="B77" s="37"/>
      <c r="C77" s="18" t="s">
        <v>0</v>
      </c>
      <c r="D77" s="8" t="e">
        <f>#REF!+#REF!</f>
        <v>#REF!</v>
      </c>
      <c r="E77" s="8" t="e">
        <f>#REF!+#REF!</f>
        <v>#REF!</v>
      </c>
      <c r="F77" s="8" t="e">
        <f>#REF!+#REF!</f>
        <v>#REF!</v>
      </c>
      <c r="G77" s="8" t="e">
        <f>#REF!+#REF!</f>
        <v>#REF!</v>
      </c>
      <c r="H77" s="8" t="e">
        <f>#REF!+#REF!</f>
        <v>#REF!</v>
      </c>
      <c r="I77" s="8" t="e">
        <f>#REF!+#REF!</f>
        <v>#REF!</v>
      </c>
      <c r="J77" s="8" t="e">
        <f>#REF!+#REF!</f>
        <v>#REF!</v>
      </c>
      <c r="K77" s="8" t="e">
        <f>#REF!+#REF!</f>
        <v>#REF!</v>
      </c>
      <c r="L77" s="46"/>
      <c r="M77" s="47"/>
      <c r="N77" s="47"/>
      <c r="O77" s="47"/>
      <c r="Q77" s="8" t="e">
        <f>#REF!+#REF!</f>
        <v>#REF!</v>
      </c>
      <c r="R77" s="8" t="e">
        <f>#REF!+#REF!</f>
        <v>#REF!</v>
      </c>
      <c r="S77" s="8" t="e">
        <f>#REF!+#REF!</f>
        <v>#REF!</v>
      </c>
      <c r="T77" s="8" t="e">
        <f>#REF!+#REF!</f>
        <v>#REF!</v>
      </c>
      <c r="U77" s="8" t="e">
        <f>#REF!+#REF!</f>
        <v>#REF!</v>
      </c>
      <c r="V77" s="8" t="e">
        <f>#REF!+#REF!</f>
        <v>#REF!</v>
      </c>
      <c r="W77" s="8" t="e">
        <f>#REF!+#REF!</f>
        <v>#REF!</v>
      </c>
      <c r="X77" s="8" t="e">
        <f>#REF!+#REF!</f>
        <v>#REF!</v>
      </c>
      <c r="Y77" s="46"/>
      <c r="Z77" s="47"/>
      <c r="AA77" s="47"/>
      <c r="AB77" s="47"/>
      <c r="AD77" s="8" t="e">
        <f>#REF!+#REF!</f>
        <v>#REF!</v>
      </c>
      <c r="AE77" s="8" t="e">
        <f>#REF!+#REF!</f>
        <v>#REF!</v>
      </c>
      <c r="AF77" s="8" t="e">
        <f>#REF!+#REF!</f>
        <v>#REF!</v>
      </c>
      <c r="AG77" s="8" t="e">
        <f>#REF!+#REF!</f>
        <v>#REF!</v>
      </c>
      <c r="AH77" s="8" t="e">
        <f>#REF!+#REF!</f>
        <v>#REF!</v>
      </c>
      <c r="AI77" s="8" t="e">
        <f>#REF!+#REF!</f>
        <v>#REF!</v>
      </c>
      <c r="AJ77" s="8" t="e">
        <f>#REF!+#REF!</f>
        <v>#REF!</v>
      </c>
      <c r="AK77" s="8" t="e">
        <f>#REF!+#REF!</f>
        <v>#REF!</v>
      </c>
      <c r="AL77" s="46"/>
      <c r="AM77" s="47"/>
      <c r="AN77" s="47"/>
      <c r="AO77" s="47"/>
    </row>
    <row r="78" spans="1:41" hidden="1" x14ac:dyDescent="0.3">
      <c r="A78" s="25"/>
      <c r="B78" s="37"/>
      <c r="C78" s="7" t="s">
        <v>153</v>
      </c>
      <c r="D78" s="3" t="e">
        <f t="shared" ref="D78:K78" si="54">(D77-Q77)/Q77</f>
        <v>#REF!</v>
      </c>
      <c r="E78" s="3" t="e">
        <f t="shared" si="54"/>
        <v>#REF!</v>
      </c>
      <c r="F78" s="3" t="e">
        <f t="shared" si="54"/>
        <v>#REF!</v>
      </c>
      <c r="G78" s="3" t="e">
        <f t="shared" si="54"/>
        <v>#REF!</v>
      </c>
      <c r="H78" s="3" t="e">
        <f t="shared" si="54"/>
        <v>#REF!</v>
      </c>
      <c r="I78" s="3" t="e">
        <f t="shared" si="54"/>
        <v>#REF!</v>
      </c>
      <c r="J78" s="3" t="e">
        <f t="shared" si="54"/>
        <v>#REF!</v>
      </c>
      <c r="K78" s="3" t="e">
        <f t="shared" si="54"/>
        <v>#REF!</v>
      </c>
      <c r="L78" s="48"/>
      <c r="M78" s="49"/>
      <c r="N78" s="49"/>
      <c r="O78" s="49"/>
      <c r="Q78" s="3" t="e">
        <f t="shared" ref="Q78:X78" si="55">(Q77-AD77)/AD77</f>
        <v>#REF!</v>
      </c>
      <c r="R78" s="3" t="e">
        <f t="shared" si="55"/>
        <v>#REF!</v>
      </c>
      <c r="S78" s="3" t="e">
        <f t="shared" si="55"/>
        <v>#REF!</v>
      </c>
      <c r="T78" s="3" t="e">
        <f t="shared" si="55"/>
        <v>#REF!</v>
      </c>
      <c r="U78" s="3" t="e">
        <f t="shared" si="55"/>
        <v>#REF!</v>
      </c>
      <c r="V78" s="3" t="e">
        <f t="shared" si="55"/>
        <v>#REF!</v>
      </c>
      <c r="W78" s="3" t="e">
        <f t="shared" si="55"/>
        <v>#REF!</v>
      </c>
      <c r="X78" s="3" t="e">
        <f t="shared" si="55"/>
        <v>#REF!</v>
      </c>
      <c r="Y78" s="48"/>
      <c r="Z78" s="49"/>
      <c r="AA78" s="49"/>
      <c r="AB78" s="49"/>
      <c r="AD78" s="3"/>
      <c r="AE78" s="3"/>
      <c r="AF78" s="3"/>
      <c r="AG78" s="3"/>
      <c r="AH78" s="3"/>
      <c r="AI78" s="3"/>
      <c r="AJ78" s="3"/>
      <c r="AK78" s="3"/>
      <c r="AL78" s="48"/>
      <c r="AM78" s="49"/>
      <c r="AN78" s="49"/>
      <c r="AO78" s="49"/>
    </row>
    <row r="79" spans="1:41" hidden="1" x14ac:dyDescent="0.3">
      <c r="A79" s="25" t="s">
        <v>13</v>
      </c>
      <c r="B79" s="37"/>
      <c r="C79" s="18" t="s">
        <v>0</v>
      </c>
      <c r="D79" s="8" t="e">
        <f>#REF!+#REF!</f>
        <v>#REF!</v>
      </c>
      <c r="E79" s="8" t="e">
        <f>#REF!+#REF!</f>
        <v>#REF!</v>
      </c>
      <c r="F79" s="8" t="e">
        <f>#REF!+#REF!</f>
        <v>#REF!</v>
      </c>
      <c r="G79" s="8" t="e">
        <f>#REF!+#REF!</f>
        <v>#REF!</v>
      </c>
      <c r="H79" s="8" t="e">
        <f>#REF!+#REF!</f>
        <v>#REF!</v>
      </c>
      <c r="I79" s="8" t="e">
        <f>#REF!+#REF!</f>
        <v>#REF!</v>
      </c>
      <c r="J79" s="8" t="e">
        <f>#REF!+#REF!</f>
        <v>#REF!</v>
      </c>
      <c r="K79" s="8" t="e">
        <f>#REF!+#REF!</f>
        <v>#REF!</v>
      </c>
      <c r="L79" s="46"/>
      <c r="M79" s="47"/>
      <c r="N79" s="47"/>
      <c r="O79" s="47"/>
      <c r="Q79" s="8" t="e">
        <f>#REF!+#REF!</f>
        <v>#REF!</v>
      </c>
      <c r="R79" s="8" t="e">
        <f>#REF!+#REF!</f>
        <v>#REF!</v>
      </c>
      <c r="S79" s="8" t="e">
        <f>#REF!+#REF!</f>
        <v>#REF!</v>
      </c>
      <c r="T79" s="8" t="e">
        <f>#REF!+#REF!</f>
        <v>#REF!</v>
      </c>
      <c r="U79" s="8" t="e">
        <f>#REF!+#REF!</f>
        <v>#REF!</v>
      </c>
      <c r="V79" s="8" t="e">
        <f>#REF!+#REF!</f>
        <v>#REF!</v>
      </c>
      <c r="W79" s="8" t="e">
        <f>#REF!+#REF!</f>
        <v>#REF!</v>
      </c>
      <c r="X79" s="8" t="e">
        <f>#REF!+#REF!</f>
        <v>#REF!</v>
      </c>
      <c r="Y79" s="46"/>
      <c r="Z79" s="47"/>
      <c r="AA79" s="47"/>
      <c r="AB79" s="47"/>
      <c r="AD79" s="8" t="e">
        <f>#REF!+#REF!</f>
        <v>#REF!</v>
      </c>
      <c r="AE79" s="8" t="e">
        <f>#REF!+#REF!</f>
        <v>#REF!</v>
      </c>
      <c r="AF79" s="8" t="e">
        <f>#REF!+#REF!</f>
        <v>#REF!</v>
      </c>
      <c r="AG79" s="8" t="e">
        <f>#REF!+#REF!</f>
        <v>#REF!</v>
      </c>
      <c r="AH79" s="8" t="e">
        <f>#REF!+#REF!</f>
        <v>#REF!</v>
      </c>
      <c r="AI79" s="8" t="e">
        <f>#REF!+#REF!</f>
        <v>#REF!</v>
      </c>
      <c r="AJ79" s="8" t="e">
        <f>#REF!+#REF!</f>
        <v>#REF!</v>
      </c>
      <c r="AK79" s="8" t="e">
        <f>#REF!+#REF!</f>
        <v>#REF!</v>
      </c>
      <c r="AL79" s="46"/>
      <c r="AM79" s="47"/>
      <c r="AN79" s="47"/>
      <c r="AO79" s="47"/>
    </row>
    <row r="80" spans="1:41" hidden="1" x14ac:dyDescent="0.3">
      <c r="A80" s="25"/>
      <c r="B80" s="37"/>
      <c r="C80" s="7" t="s">
        <v>153</v>
      </c>
      <c r="D80" s="3" t="e">
        <f t="shared" ref="D80:K80" si="56">(D79-Q79)/Q79</f>
        <v>#REF!</v>
      </c>
      <c r="E80" s="3" t="e">
        <f t="shared" si="56"/>
        <v>#REF!</v>
      </c>
      <c r="F80" s="3" t="e">
        <f t="shared" si="56"/>
        <v>#REF!</v>
      </c>
      <c r="G80" s="3" t="e">
        <f t="shared" si="56"/>
        <v>#REF!</v>
      </c>
      <c r="H80" s="3" t="e">
        <f t="shared" si="56"/>
        <v>#REF!</v>
      </c>
      <c r="I80" s="3" t="e">
        <f t="shared" si="56"/>
        <v>#REF!</v>
      </c>
      <c r="J80" s="3" t="e">
        <f t="shared" si="56"/>
        <v>#REF!</v>
      </c>
      <c r="K80" s="3" t="e">
        <f t="shared" si="56"/>
        <v>#REF!</v>
      </c>
      <c r="L80" s="48"/>
      <c r="M80" s="49"/>
      <c r="N80" s="49"/>
      <c r="O80" s="49"/>
      <c r="Q80" s="3" t="e">
        <f t="shared" ref="Q80:X80" si="57">(Q79-AD79)/AD79</f>
        <v>#REF!</v>
      </c>
      <c r="R80" s="3" t="e">
        <f t="shared" si="57"/>
        <v>#REF!</v>
      </c>
      <c r="S80" s="3" t="e">
        <f t="shared" si="57"/>
        <v>#REF!</v>
      </c>
      <c r="T80" s="3" t="e">
        <f t="shared" si="57"/>
        <v>#REF!</v>
      </c>
      <c r="U80" s="3" t="e">
        <f t="shared" si="57"/>
        <v>#REF!</v>
      </c>
      <c r="V80" s="3" t="e">
        <f t="shared" si="57"/>
        <v>#REF!</v>
      </c>
      <c r="W80" s="3" t="e">
        <f t="shared" si="57"/>
        <v>#REF!</v>
      </c>
      <c r="X80" s="3" t="e">
        <f t="shared" si="57"/>
        <v>#REF!</v>
      </c>
      <c r="Y80" s="48"/>
      <c r="Z80" s="49"/>
      <c r="AA80" s="49"/>
      <c r="AB80" s="49"/>
      <c r="AD80" s="3"/>
      <c r="AE80" s="3"/>
      <c r="AF80" s="3"/>
      <c r="AG80" s="3"/>
      <c r="AH80" s="3"/>
      <c r="AI80" s="3"/>
      <c r="AJ80" s="3"/>
      <c r="AK80" s="3"/>
      <c r="AL80" s="48"/>
      <c r="AM80" s="49"/>
      <c r="AN80" s="49"/>
      <c r="AO80" s="49"/>
    </row>
    <row r="81" spans="1:41" hidden="1" x14ac:dyDescent="0.3">
      <c r="A81" s="25" t="s">
        <v>14</v>
      </c>
      <c r="B81" s="37"/>
      <c r="C81" s="18" t="s">
        <v>0</v>
      </c>
      <c r="D81" s="8" t="e">
        <f>#REF!+#REF!</f>
        <v>#REF!</v>
      </c>
      <c r="E81" s="8" t="e">
        <f>#REF!+#REF!</f>
        <v>#REF!</v>
      </c>
      <c r="F81" s="8" t="e">
        <f>#REF!+#REF!</f>
        <v>#REF!</v>
      </c>
      <c r="G81" s="8" t="e">
        <f>#REF!+#REF!</f>
        <v>#REF!</v>
      </c>
      <c r="H81" s="8" t="e">
        <f>#REF!+#REF!</f>
        <v>#REF!</v>
      </c>
      <c r="I81" s="8" t="e">
        <f>#REF!+#REF!</f>
        <v>#REF!</v>
      </c>
      <c r="J81" s="8" t="e">
        <f>#REF!+#REF!</f>
        <v>#REF!</v>
      </c>
      <c r="K81" s="8" t="e">
        <f>#REF!+#REF!</f>
        <v>#REF!</v>
      </c>
      <c r="L81" s="46"/>
      <c r="M81" s="47"/>
      <c r="N81" s="47"/>
      <c r="O81" s="47"/>
      <c r="Q81" s="8" t="e">
        <f>#REF!+#REF!</f>
        <v>#REF!</v>
      </c>
      <c r="R81" s="8" t="e">
        <f>#REF!+#REF!</f>
        <v>#REF!</v>
      </c>
      <c r="S81" s="8" t="e">
        <f>#REF!+#REF!</f>
        <v>#REF!</v>
      </c>
      <c r="T81" s="8" t="e">
        <f>#REF!+#REF!</f>
        <v>#REF!</v>
      </c>
      <c r="U81" s="8" t="e">
        <f>#REF!+#REF!</f>
        <v>#REF!</v>
      </c>
      <c r="V81" s="8" t="e">
        <f>#REF!+#REF!</f>
        <v>#REF!</v>
      </c>
      <c r="W81" s="8" t="e">
        <f>#REF!+#REF!</f>
        <v>#REF!</v>
      </c>
      <c r="X81" s="8" t="e">
        <f>#REF!+#REF!</f>
        <v>#REF!</v>
      </c>
      <c r="Y81" s="46"/>
      <c r="Z81" s="47"/>
      <c r="AA81" s="47"/>
      <c r="AB81" s="47"/>
      <c r="AD81" s="8" t="e">
        <f>#REF!+#REF!</f>
        <v>#REF!</v>
      </c>
      <c r="AE81" s="8" t="e">
        <f>#REF!+#REF!</f>
        <v>#REF!</v>
      </c>
      <c r="AF81" s="8" t="e">
        <f>#REF!+#REF!</f>
        <v>#REF!</v>
      </c>
      <c r="AG81" s="8" t="e">
        <f>#REF!+#REF!</f>
        <v>#REF!</v>
      </c>
      <c r="AH81" s="8" t="e">
        <f>#REF!+#REF!</f>
        <v>#REF!</v>
      </c>
      <c r="AI81" s="8" t="e">
        <f>#REF!+#REF!</f>
        <v>#REF!</v>
      </c>
      <c r="AJ81" s="8" t="e">
        <f>#REF!+#REF!</f>
        <v>#REF!</v>
      </c>
      <c r="AK81" s="8" t="e">
        <f>#REF!+#REF!</f>
        <v>#REF!</v>
      </c>
      <c r="AL81" s="46"/>
      <c r="AM81" s="47"/>
      <c r="AN81" s="47"/>
      <c r="AO81" s="47"/>
    </row>
    <row r="82" spans="1:41" hidden="1" x14ac:dyDescent="0.3">
      <c r="A82" s="25"/>
      <c r="B82" s="37"/>
      <c r="C82" s="7" t="s">
        <v>153</v>
      </c>
      <c r="D82" s="3" t="e">
        <f t="shared" ref="D82:K82" si="58">(D81-Q81)/Q81</f>
        <v>#REF!</v>
      </c>
      <c r="E82" s="3" t="e">
        <f t="shared" si="58"/>
        <v>#REF!</v>
      </c>
      <c r="F82" s="3" t="e">
        <f t="shared" si="58"/>
        <v>#REF!</v>
      </c>
      <c r="G82" s="3" t="e">
        <f t="shared" si="58"/>
        <v>#REF!</v>
      </c>
      <c r="H82" s="3" t="e">
        <f t="shared" si="58"/>
        <v>#REF!</v>
      </c>
      <c r="I82" s="3" t="e">
        <f t="shared" si="58"/>
        <v>#REF!</v>
      </c>
      <c r="J82" s="3" t="e">
        <f t="shared" si="58"/>
        <v>#REF!</v>
      </c>
      <c r="K82" s="3" t="e">
        <f t="shared" si="58"/>
        <v>#REF!</v>
      </c>
      <c r="L82" s="48"/>
      <c r="M82" s="49"/>
      <c r="N82" s="49"/>
      <c r="O82" s="49"/>
      <c r="Q82" s="3" t="e">
        <f t="shared" ref="Q82:X82" si="59">(Q81-AD81)/AD81</f>
        <v>#REF!</v>
      </c>
      <c r="R82" s="3" t="e">
        <f t="shared" si="59"/>
        <v>#REF!</v>
      </c>
      <c r="S82" s="3" t="e">
        <f t="shared" si="59"/>
        <v>#REF!</v>
      </c>
      <c r="T82" s="3" t="e">
        <f t="shared" si="59"/>
        <v>#REF!</v>
      </c>
      <c r="U82" s="3" t="e">
        <f t="shared" si="59"/>
        <v>#REF!</v>
      </c>
      <c r="V82" s="3" t="e">
        <f t="shared" si="59"/>
        <v>#REF!</v>
      </c>
      <c r="W82" s="3" t="e">
        <f t="shared" si="59"/>
        <v>#REF!</v>
      </c>
      <c r="X82" s="3" t="e">
        <f t="shared" si="59"/>
        <v>#REF!</v>
      </c>
      <c r="Y82" s="48"/>
      <c r="Z82" s="49"/>
      <c r="AA82" s="49"/>
      <c r="AB82" s="49"/>
      <c r="AD82" s="3"/>
      <c r="AE82" s="3"/>
      <c r="AF82" s="3"/>
      <c r="AG82" s="3"/>
      <c r="AH82" s="3"/>
      <c r="AI82" s="3"/>
      <c r="AJ82" s="3"/>
      <c r="AK82" s="3"/>
      <c r="AL82" s="48"/>
      <c r="AM82" s="49"/>
      <c r="AN82" s="49"/>
      <c r="AO82" s="49"/>
    </row>
    <row r="83" spans="1:41" ht="14.4" hidden="1" customHeight="1" x14ac:dyDescent="0.3">
      <c r="A83" s="56" t="s">
        <v>142</v>
      </c>
      <c r="B83" s="57"/>
      <c r="C83" s="18"/>
      <c r="D83" s="8" t="e">
        <f>#REF!+#REF!</f>
        <v>#REF!</v>
      </c>
      <c r="E83" s="8" t="e">
        <f>#REF!+#REF!</f>
        <v>#REF!</v>
      </c>
      <c r="F83" s="8" t="e">
        <f>#REF!+#REF!</f>
        <v>#REF!</v>
      </c>
      <c r="G83" s="8" t="e">
        <f>#REF!+#REF!</f>
        <v>#REF!</v>
      </c>
      <c r="H83" s="8" t="e">
        <f>#REF!+#REF!</f>
        <v>#REF!</v>
      </c>
      <c r="I83" s="8" t="e">
        <f>#REF!+#REF!</f>
        <v>#REF!</v>
      </c>
      <c r="J83" s="8" t="e">
        <f>#REF!+#REF!</f>
        <v>#REF!</v>
      </c>
      <c r="K83" s="8" t="e">
        <f>#REF!+#REF!</f>
        <v>#REF!</v>
      </c>
      <c r="L83" s="46"/>
      <c r="M83" s="47"/>
      <c r="N83" s="47"/>
      <c r="O83" s="47"/>
      <c r="Q83" s="8" t="e">
        <f>#REF!+#REF!</f>
        <v>#REF!</v>
      </c>
      <c r="R83" s="8" t="e">
        <f>#REF!+#REF!</f>
        <v>#REF!</v>
      </c>
      <c r="S83" s="8" t="e">
        <f>#REF!+#REF!</f>
        <v>#REF!</v>
      </c>
      <c r="T83" s="8" t="e">
        <f>#REF!+#REF!</f>
        <v>#REF!</v>
      </c>
      <c r="U83" s="8" t="e">
        <f>#REF!+#REF!</f>
        <v>#REF!</v>
      </c>
      <c r="V83" s="8" t="e">
        <f>#REF!+#REF!</f>
        <v>#REF!</v>
      </c>
      <c r="W83" s="8" t="e">
        <f>#REF!+#REF!</f>
        <v>#REF!</v>
      </c>
      <c r="X83" s="8" t="e">
        <f>#REF!+#REF!</f>
        <v>#REF!</v>
      </c>
      <c r="Y83" s="46"/>
      <c r="Z83" s="47"/>
      <c r="AA83" s="47"/>
      <c r="AB83" s="47"/>
      <c r="AD83" s="8" t="e">
        <f>#REF!+#REF!</f>
        <v>#REF!</v>
      </c>
      <c r="AE83" s="8" t="e">
        <f>#REF!+#REF!</f>
        <v>#REF!</v>
      </c>
      <c r="AF83" s="8" t="e">
        <f>#REF!+#REF!</f>
        <v>#REF!</v>
      </c>
      <c r="AG83" s="8" t="e">
        <f>#REF!+#REF!</f>
        <v>#REF!</v>
      </c>
      <c r="AH83" s="8" t="e">
        <f>#REF!+#REF!</f>
        <v>#REF!</v>
      </c>
      <c r="AI83" s="8" t="e">
        <f>#REF!+#REF!</f>
        <v>#REF!</v>
      </c>
      <c r="AJ83" s="8" t="e">
        <f>#REF!+#REF!</f>
        <v>#REF!</v>
      </c>
      <c r="AK83" s="8" t="e">
        <f>#REF!+#REF!</f>
        <v>#REF!</v>
      </c>
      <c r="AL83" s="46"/>
      <c r="AM83" s="47"/>
      <c r="AN83" s="47"/>
      <c r="AO83" s="47"/>
    </row>
    <row r="84" spans="1:41" hidden="1" x14ac:dyDescent="0.3">
      <c r="A84" s="25"/>
      <c r="B84" s="37"/>
      <c r="C84" s="7"/>
      <c r="D84" s="3" t="e">
        <f t="shared" ref="D84:K84" si="60">(D83-Q83)/Q83</f>
        <v>#REF!</v>
      </c>
      <c r="E84" s="3" t="e">
        <f t="shared" si="60"/>
        <v>#REF!</v>
      </c>
      <c r="F84" s="3" t="e">
        <f t="shared" si="60"/>
        <v>#REF!</v>
      </c>
      <c r="G84" s="3" t="e">
        <f t="shared" si="60"/>
        <v>#REF!</v>
      </c>
      <c r="H84" s="3" t="e">
        <f t="shared" si="60"/>
        <v>#REF!</v>
      </c>
      <c r="I84" s="3" t="e">
        <f t="shared" si="60"/>
        <v>#REF!</v>
      </c>
      <c r="J84" s="3" t="e">
        <f t="shared" si="60"/>
        <v>#REF!</v>
      </c>
      <c r="K84" s="3" t="e">
        <f t="shared" si="60"/>
        <v>#REF!</v>
      </c>
      <c r="L84" s="48"/>
      <c r="M84" s="49"/>
      <c r="N84" s="49"/>
      <c r="O84" s="49"/>
      <c r="Q84" s="3" t="e">
        <f t="shared" ref="Q84:X84" si="61">(Q83-AD83)/AD83</f>
        <v>#REF!</v>
      </c>
      <c r="R84" s="3" t="e">
        <f t="shared" si="61"/>
        <v>#REF!</v>
      </c>
      <c r="S84" s="3" t="e">
        <f t="shared" si="61"/>
        <v>#REF!</v>
      </c>
      <c r="T84" s="3" t="e">
        <f t="shared" si="61"/>
        <v>#REF!</v>
      </c>
      <c r="U84" s="3" t="e">
        <f t="shared" si="61"/>
        <v>#REF!</v>
      </c>
      <c r="V84" s="3" t="e">
        <f t="shared" si="61"/>
        <v>#REF!</v>
      </c>
      <c r="W84" s="3" t="e">
        <f t="shared" si="61"/>
        <v>#REF!</v>
      </c>
      <c r="X84" s="3" t="e">
        <f t="shared" si="61"/>
        <v>#REF!</v>
      </c>
      <c r="Y84" s="48"/>
      <c r="Z84" s="49"/>
      <c r="AA84" s="49"/>
      <c r="AB84" s="49"/>
      <c r="AD84" s="3"/>
      <c r="AE84" s="3"/>
      <c r="AF84" s="3"/>
      <c r="AG84" s="3"/>
      <c r="AH84" s="3"/>
      <c r="AI84" s="3"/>
      <c r="AJ84" s="3"/>
      <c r="AK84" s="3"/>
      <c r="AL84" s="48"/>
      <c r="AM84" s="49"/>
      <c r="AN84" s="49"/>
      <c r="AO84" s="49"/>
    </row>
    <row r="85" spans="1:41" hidden="1" x14ac:dyDescent="0.3">
      <c r="A85" s="32" t="s">
        <v>7</v>
      </c>
      <c r="B85" s="37"/>
      <c r="C85" s="7" t="s">
        <v>0</v>
      </c>
      <c r="D85" s="8" t="e">
        <f>#REF!+#REF!</f>
        <v>#REF!</v>
      </c>
      <c r="E85" s="8" t="e">
        <f>#REF!+#REF!</f>
        <v>#REF!</v>
      </c>
      <c r="F85" s="8" t="e">
        <f>#REF!+#REF!</f>
        <v>#REF!</v>
      </c>
      <c r="G85" s="8" t="e">
        <f>#REF!+#REF!</f>
        <v>#REF!</v>
      </c>
      <c r="H85" s="8" t="e">
        <f>#REF!+#REF!</f>
        <v>#REF!</v>
      </c>
      <c r="I85" s="8" t="e">
        <f>#REF!+#REF!</f>
        <v>#REF!</v>
      </c>
      <c r="J85" s="8" t="e">
        <f>#REF!+#REF!</f>
        <v>#REF!</v>
      </c>
      <c r="K85" s="8" t="e">
        <f>#REF!+#REF!</f>
        <v>#REF!</v>
      </c>
      <c r="L85" s="46"/>
      <c r="M85" s="47"/>
      <c r="N85" s="47"/>
      <c r="O85" s="47"/>
      <c r="Q85" s="8" t="e">
        <f>#REF!+#REF!</f>
        <v>#REF!</v>
      </c>
      <c r="R85" s="8" t="e">
        <f>#REF!+#REF!</f>
        <v>#REF!</v>
      </c>
      <c r="S85" s="8" t="e">
        <f>#REF!+#REF!</f>
        <v>#REF!</v>
      </c>
      <c r="T85" s="8" t="e">
        <f>#REF!+#REF!</f>
        <v>#REF!</v>
      </c>
      <c r="U85" s="8" t="e">
        <f>#REF!+#REF!</f>
        <v>#REF!</v>
      </c>
      <c r="V85" s="8" t="e">
        <f>#REF!+#REF!</f>
        <v>#REF!</v>
      </c>
      <c r="W85" s="8" t="e">
        <f>#REF!+#REF!</f>
        <v>#REF!</v>
      </c>
      <c r="X85" s="8" t="e">
        <f>#REF!+#REF!</f>
        <v>#REF!</v>
      </c>
      <c r="Y85" s="46"/>
      <c r="Z85" s="47"/>
      <c r="AA85" s="47"/>
      <c r="AB85" s="47"/>
      <c r="AD85" s="8" t="e">
        <f>#REF!+#REF!</f>
        <v>#REF!</v>
      </c>
      <c r="AE85" s="8" t="e">
        <f>#REF!+#REF!</f>
        <v>#REF!</v>
      </c>
      <c r="AF85" s="8" t="e">
        <f>#REF!+#REF!</f>
        <v>#REF!</v>
      </c>
      <c r="AG85" s="8" t="e">
        <f>#REF!+#REF!</f>
        <v>#REF!</v>
      </c>
      <c r="AH85" s="8" t="e">
        <f>#REF!+#REF!</f>
        <v>#REF!</v>
      </c>
      <c r="AI85" s="8" t="e">
        <f>#REF!+#REF!</f>
        <v>#REF!</v>
      </c>
      <c r="AJ85" s="8" t="e">
        <f>#REF!+#REF!</f>
        <v>#REF!</v>
      </c>
      <c r="AK85" s="8" t="e">
        <f>#REF!+#REF!</f>
        <v>#REF!</v>
      </c>
      <c r="AL85" s="46"/>
      <c r="AM85" s="47"/>
      <c r="AN85" s="47"/>
      <c r="AO85" s="47"/>
    </row>
    <row r="86" spans="1:41" hidden="1" x14ac:dyDescent="0.3">
      <c r="A86" s="32"/>
      <c r="B86" s="37"/>
      <c r="C86" s="7" t="s">
        <v>154</v>
      </c>
      <c r="D86" s="3" t="e">
        <f t="shared" ref="D86:K86" si="62">(D85-Q85)/Q85</f>
        <v>#REF!</v>
      </c>
      <c r="E86" s="3" t="e">
        <f t="shared" si="62"/>
        <v>#REF!</v>
      </c>
      <c r="F86" s="3" t="e">
        <f t="shared" si="62"/>
        <v>#REF!</v>
      </c>
      <c r="G86" s="3" t="e">
        <f t="shared" si="62"/>
        <v>#REF!</v>
      </c>
      <c r="H86" s="3" t="e">
        <f t="shared" si="62"/>
        <v>#REF!</v>
      </c>
      <c r="I86" s="3" t="e">
        <f t="shared" si="62"/>
        <v>#REF!</v>
      </c>
      <c r="J86" s="3" t="e">
        <f t="shared" si="62"/>
        <v>#REF!</v>
      </c>
      <c r="K86" s="3" t="e">
        <f t="shared" si="62"/>
        <v>#REF!</v>
      </c>
      <c r="L86" s="48"/>
      <c r="M86" s="9"/>
      <c r="N86" s="9"/>
      <c r="O86" s="9"/>
      <c r="Q86" s="3" t="e">
        <f t="shared" ref="Q86:X86" si="63">(Q85-AD85)/AD85</f>
        <v>#REF!</v>
      </c>
      <c r="R86" s="3" t="e">
        <f t="shared" si="63"/>
        <v>#REF!</v>
      </c>
      <c r="S86" s="3" t="e">
        <f t="shared" si="63"/>
        <v>#REF!</v>
      </c>
      <c r="T86" s="3" t="e">
        <f t="shared" si="63"/>
        <v>#REF!</v>
      </c>
      <c r="U86" s="3" t="e">
        <f t="shared" si="63"/>
        <v>#REF!</v>
      </c>
      <c r="V86" s="3" t="e">
        <f t="shared" si="63"/>
        <v>#REF!</v>
      </c>
      <c r="W86" s="3" t="e">
        <f t="shared" si="63"/>
        <v>#REF!</v>
      </c>
      <c r="X86" s="3" t="e">
        <f t="shared" si="63"/>
        <v>#REF!</v>
      </c>
      <c r="Y86" s="48"/>
      <c r="Z86" s="9"/>
      <c r="AA86" s="9"/>
      <c r="AB86" s="9"/>
      <c r="AD86" s="3"/>
      <c r="AE86" s="3"/>
      <c r="AF86" s="3"/>
      <c r="AG86" s="3"/>
      <c r="AH86" s="3"/>
      <c r="AI86" s="3"/>
      <c r="AJ86" s="3"/>
      <c r="AK86" s="3"/>
      <c r="AL86" s="48"/>
      <c r="AM86" s="9"/>
      <c r="AN86" s="9"/>
      <c r="AO86" s="9"/>
    </row>
    <row r="87" spans="1:41" hidden="1" x14ac:dyDescent="0.3">
      <c r="A87" s="21"/>
      <c r="C87" s="7"/>
      <c r="D87" s="3"/>
      <c r="E87" s="3"/>
      <c r="F87" s="3"/>
      <c r="G87" s="3"/>
      <c r="H87" s="3"/>
      <c r="I87" s="3"/>
      <c r="J87" s="3"/>
      <c r="K87" s="11"/>
      <c r="L87" s="11"/>
      <c r="M87" s="11"/>
      <c r="N87" s="11"/>
      <c r="O87" s="11"/>
      <c r="Q87" s="3"/>
      <c r="R87" s="3"/>
      <c r="S87" s="3"/>
      <c r="T87" s="3"/>
      <c r="U87" s="3"/>
      <c r="V87" s="11"/>
      <c r="W87" s="11"/>
      <c r="X87" s="11"/>
      <c r="Y87" s="11"/>
      <c r="Z87" s="11"/>
      <c r="AA87" s="11"/>
      <c r="AB87" s="11"/>
      <c r="AD87" s="3"/>
      <c r="AE87" s="3"/>
      <c r="AF87" s="3"/>
      <c r="AG87" s="3"/>
      <c r="AH87" s="3"/>
      <c r="AI87" s="11"/>
      <c r="AJ87" s="11"/>
      <c r="AK87" s="11"/>
      <c r="AL87" s="11"/>
      <c r="AM87" s="11"/>
      <c r="AN87" s="11"/>
      <c r="AO87" s="11"/>
    </row>
    <row r="88" spans="1:41" hidden="1" x14ac:dyDescent="0.3">
      <c r="A88" s="32"/>
      <c r="B88" s="33"/>
      <c r="C88" s="7"/>
      <c r="D88" s="3"/>
      <c r="E88" s="3"/>
      <c r="F88" s="3"/>
      <c r="G88" s="3"/>
      <c r="H88" s="3"/>
      <c r="I88" s="3"/>
      <c r="J88" s="3"/>
      <c r="K88" s="11"/>
      <c r="L88" s="11"/>
      <c r="M88" s="11"/>
      <c r="N88" s="11"/>
      <c r="O88" s="11"/>
      <c r="Q88" s="3"/>
      <c r="R88" s="3"/>
      <c r="S88" s="3"/>
      <c r="T88" s="3"/>
      <c r="U88" s="3"/>
      <c r="V88" s="11"/>
      <c r="W88" s="11"/>
      <c r="X88" s="11"/>
      <c r="Y88" s="11"/>
      <c r="Z88" s="11"/>
      <c r="AA88" s="11"/>
      <c r="AB88" s="11"/>
      <c r="AD88" s="3"/>
      <c r="AE88" s="3"/>
      <c r="AF88" s="3"/>
      <c r="AG88" s="3"/>
      <c r="AH88" s="3"/>
      <c r="AI88" s="11"/>
      <c r="AJ88" s="11"/>
      <c r="AK88" s="11"/>
      <c r="AL88" s="11"/>
      <c r="AM88" s="11"/>
      <c r="AN88" s="11"/>
      <c r="AO88" s="11"/>
    </row>
    <row r="89" spans="1:41" ht="14.4" hidden="1" customHeight="1" x14ac:dyDescent="0.3">
      <c r="A89" s="449" t="s">
        <v>157</v>
      </c>
      <c r="B89" s="449"/>
      <c r="C89" s="449"/>
      <c r="D89" s="449"/>
      <c r="E89" s="14"/>
      <c r="F89" s="14"/>
      <c r="G89" s="14"/>
      <c r="H89" s="14"/>
      <c r="I89" s="14"/>
      <c r="J89" s="14"/>
      <c r="K89" s="14"/>
      <c r="L89" s="132"/>
      <c r="M89" s="132"/>
      <c r="N89" s="132"/>
      <c r="O89" s="132"/>
      <c r="P89" s="27"/>
      <c r="Q89" s="14"/>
      <c r="R89" s="14"/>
      <c r="S89" s="14"/>
      <c r="T89" s="14"/>
      <c r="U89" s="14"/>
      <c r="V89" s="14"/>
      <c r="W89" s="14"/>
      <c r="X89" s="14"/>
      <c r="Y89" s="132"/>
      <c r="Z89" s="132"/>
      <c r="AA89" s="132"/>
      <c r="AB89" s="132"/>
      <c r="AC89" s="27"/>
      <c r="AD89" s="14"/>
      <c r="AE89" s="14"/>
      <c r="AF89" s="14"/>
      <c r="AG89" s="14"/>
      <c r="AH89" s="14"/>
      <c r="AI89" s="14"/>
      <c r="AJ89" s="14"/>
      <c r="AK89" s="14"/>
      <c r="AL89" s="132"/>
      <c r="AM89" s="132"/>
      <c r="AN89" s="132"/>
      <c r="AO89" s="132"/>
    </row>
    <row r="90" spans="1:41" hidden="1" x14ac:dyDescent="0.3">
      <c r="L90" s="54"/>
      <c r="M90" s="54"/>
      <c r="N90" s="54"/>
      <c r="O90" s="54"/>
      <c r="Q90" s="415"/>
      <c r="R90" s="415"/>
      <c r="S90" s="415"/>
      <c r="T90" s="415"/>
      <c r="U90" s="415"/>
      <c r="V90" s="415"/>
      <c r="W90" s="415"/>
      <c r="X90" s="415"/>
      <c r="Y90" s="54"/>
      <c r="Z90" s="54"/>
      <c r="AA90" s="54"/>
      <c r="AB90" s="54"/>
      <c r="AD90" s="415"/>
      <c r="AE90" s="415"/>
      <c r="AF90" s="415"/>
      <c r="AG90" s="415"/>
      <c r="AH90" s="415"/>
      <c r="AI90" s="415"/>
      <c r="AJ90" s="415"/>
      <c r="AK90" s="415"/>
      <c r="AL90" s="54"/>
      <c r="AM90" s="54"/>
      <c r="AN90" s="54"/>
      <c r="AO90" s="54"/>
    </row>
    <row r="91" spans="1:41" hidden="1" x14ac:dyDescent="0.3">
      <c r="B91" s="37" t="s">
        <v>158</v>
      </c>
      <c r="D91" s="8"/>
      <c r="E91" s="19"/>
      <c r="F91" s="8"/>
      <c r="G91" s="8"/>
      <c r="H91" s="8"/>
      <c r="I91" s="8"/>
      <c r="J91" s="8"/>
      <c r="K91" s="8"/>
      <c r="L91" s="8"/>
      <c r="M91" s="44"/>
      <c r="N91" s="44"/>
      <c r="O91" s="44"/>
      <c r="P91" s="28"/>
    </row>
    <row r="92" spans="1:41" hidden="1" x14ac:dyDescent="0.3">
      <c r="A92" s="25" t="s">
        <v>15</v>
      </c>
      <c r="B92" s="37"/>
      <c r="C92" s="18" t="s">
        <v>0</v>
      </c>
      <c r="D92" s="8" t="e">
        <f>#REF!+#REF!</f>
        <v>#REF!</v>
      </c>
      <c r="E92" s="8" t="e">
        <f>#REF!+#REF!</f>
        <v>#REF!</v>
      </c>
      <c r="F92" s="8" t="e">
        <f>#REF!+#REF!</f>
        <v>#REF!</v>
      </c>
      <c r="G92" s="8" t="e">
        <f>#REF!+#REF!</f>
        <v>#REF!</v>
      </c>
      <c r="H92" s="8" t="e">
        <f>#REF!+#REF!</f>
        <v>#REF!</v>
      </c>
      <c r="I92" s="8" t="e">
        <f>#REF!+#REF!</f>
        <v>#REF!</v>
      </c>
      <c r="J92" s="8" t="e">
        <f>#REF!+#REF!</f>
        <v>#REF!</v>
      </c>
      <c r="K92" s="8" t="e">
        <f>#REF!+#REF!</f>
        <v>#REF!</v>
      </c>
      <c r="L92" s="46"/>
      <c r="M92" s="47"/>
      <c r="N92" s="47"/>
      <c r="O92" s="47"/>
      <c r="Q92" s="8" t="e">
        <f>#REF!+#REF!</f>
        <v>#REF!</v>
      </c>
      <c r="R92" s="8" t="e">
        <f>#REF!+#REF!</f>
        <v>#REF!</v>
      </c>
      <c r="S92" s="8" t="e">
        <f>#REF!+#REF!</f>
        <v>#REF!</v>
      </c>
      <c r="T92" s="8" t="e">
        <f>#REF!+#REF!</f>
        <v>#REF!</v>
      </c>
      <c r="U92" s="8" t="e">
        <f>#REF!+#REF!</f>
        <v>#REF!</v>
      </c>
      <c r="V92" s="8" t="e">
        <f>#REF!+#REF!</f>
        <v>#REF!</v>
      </c>
      <c r="W92" s="8" t="e">
        <f>#REF!+#REF!</f>
        <v>#REF!</v>
      </c>
      <c r="X92" s="8" t="e">
        <f>#REF!+#REF!</f>
        <v>#REF!</v>
      </c>
      <c r="Y92" s="46"/>
      <c r="Z92" s="47"/>
      <c r="AA92" s="47"/>
      <c r="AB92" s="47"/>
      <c r="AD92" s="8" t="e">
        <f>#REF!+#REF!</f>
        <v>#REF!</v>
      </c>
      <c r="AE92" s="8" t="e">
        <f>#REF!+#REF!</f>
        <v>#REF!</v>
      </c>
      <c r="AF92" s="8" t="e">
        <f>#REF!+#REF!</f>
        <v>#REF!</v>
      </c>
      <c r="AG92" s="8" t="e">
        <f>#REF!+#REF!</f>
        <v>#REF!</v>
      </c>
      <c r="AH92" s="8" t="e">
        <f>#REF!+#REF!</f>
        <v>#REF!</v>
      </c>
      <c r="AI92" s="8" t="e">
        <f>#REF!+#REF!</f>
        <v>#REF!</v>
      </c>
      <c r="AJ92" s="8" t="e">
        <f>#REF!+#REF!</f>
        <v>#REF!</v>
      </c>
      <c r="AK92" s="8" t="e">
        <f>#REF!+#REF!</f>
        <v>#REF!</v>
      </c>
      <c r="AL92" s="46"/>
      <c r="AM92" s="47"/>
      <c r="AN92" s="47"/>
      <c r="AO92" s="47"/>
    </row>
    <row r="93" spans="1:41" hidden="1" x14ac:dyDescent="0.3">
      <c r="A93" s="25"/>
      <c r="B93" s="37"/>
      <c r="C93" s="7" t="s">
        <v>153</v>
      </c>
      <c r="D93" s="3" t="e">
        <f t="shared" ref="D93:K93" si="64">(D92-Q92)/Q92</f>
        <v>#REF!</v>
      </c>
      <c r="E93" s="3" t="e">
        <f t="shared" si="64"/>
        <v>#REF!</v>
      </c>
      <c r="F93" s="3" t="e">
        <f t="shared" si="64"/>
        <v>#REF!</v>
      </c>
      <c r="G93" s="3" t="e">
        <f t="shared" si="64"/>
        <v>#REF!</v>
      </c>
      <c r="H93" s="3" t="e">
        <f t="shared" si="64"/>
        <v>#REF!</v>
      </c>
      <c r="I93" s="3" t="e">
        <f t="shared" si="64"/>
        <v>#REF!</v>
      </c>
      <c r="J93" s="3" t="e">
        <f t="shared" si="64"/>
        <v>#REF!</v>
      </c>
      <c r="K93" s="3" t="e">
        <f t="shared" si="64"/>
        <v>#REF!</v>
      </c>
      <c r="L93" s="48"/>
      <c r="M93" s="49"/>
      <c r="N93" s="49"/>
      <c r="O93" s="49"/>
      <c r="Q93" s="3" t="e">
        <f t="shared" ref="Q93:X93" si="65">(Q92-AD92)/AD92</f>
        <v>#REF!</v>
      </c>
      <c r="R93" s="3" t="e">
        <f t="shared" si="65"/>
        <v>#REF!</v>
      </c>
      <c r="S93" s="3" t="e">
        <f t="shared" si="65"/>
        <v>#REF!</v>
      </c>
      <c r="T93" s="3" t="e">
        <f t="shared" si="65"/>
        <v>#REF!</v>
      </c>
      <c r="U93" s="3" t="e">
        <f t="shared" si="65"/>
        <v>#REF!</v>
      </c>
      <c r="V93" s="3" t="e">
        <f t="shared" si="65"/>
        <v>#REF!</v>
      </c>
      <c r="W93" s="3" t="e">
        <f t="shared" si="65"/>
        <v>#REF!</v>
      </c>
      <c r="X93" s="3" t="e">
        <f t="shared" si="65"/>
        <v>#REF!</v>
      </c>
      <c r="Y93" s="48"/>
      <c r="Z93" s="49"/>
      <c r="AA93" s="49"/>
      <c r="AB93" s="49"/>
      <c r="AD93" s="3"/>
      <c r="AE93" s="3"/>
      <c r="AF93" s="3"/>
      <c r="AG93" s="3"/>
      <c r="AH93" s="3"/>
      <c r="AI93" s="3"/>
      <c r="AJ93" s="3"/>
      <c r="AK93" s="3"/>
      <c r="AL93" s="48"/>
      <c r="AM93" s="49"/>
      <c r="AN93" s="49"/>
      <c r="AO93" s="49"/>
    </row>
    <row r="94" spans="1:41" ht="14.4" hidden="1" customHeight="1" x14ac:dyDescent="0.3">
      <c r="A94" s="25" t="s">
        <v>147</v>
      </c>
      <c r="B94" s="37"/>
      <c r="C94" s="18"/>
      <c r="D94" s="8" t="e">
        <f>#REF!+#REF!</f>
        <v>#REF!</v>
      </c>
      <c r="E94" s="8" t="e">
        <f>#REF!+#REF!</f>
        <v>#REF!</v>
      </c>
      <c r="F94" s="8" t="e">
        <f>#REF!+#REF!</f>
        <v>#REF!</v>
      </c>
      <c r="G94" s="8" t="e">
        <f>#REF!+#REF!</f>
        <v>#REF!</v>
      </c>
      <c r="H94" s="8" t="e">
        <f>#REF!+#REF!</f>
        <v>#REF!</v>
      </c>
      <c r="I94" s="8" t="e">
        <f>#REF!+#REF!</f>
        <v>#REF!</v>
      </c>
      <c r="J94" s="8" t="e">
        <f>#REF!+#REF!</f>
        <v>#REF!</v>
      </c>
      <c r="K94" s="8" t="e">
        <f>#REF!+#REF!</f>
        <v>#REF!</v>
      </c>
      <c r="L94" s="46"/>
      <c r="M94" s="47"/>
      <c r="N94" s="47"/>
      <c r="O94" s="47"/>
      <c r="P94" s="28"/>
      <c r="Q94" s="8" t="e">
        <f>#REF!+#REF!</f>
        <v>#REF!</v>
      </c>
      <c r="R94" s="8" t="e">
        <f>#REF!+#REF!</f>
        <v>#REF!</v>
      </c>
      <c r="S94" s="8" t="e">
        <f>#REF!+#REF!</f>
        <v>#REF!</v>
      </c>
      <c r="T94" s="8" t="e">
        <f>#REF!+#REF!</f>
        <v>#REF!</v>
      </c>
      <c r="U94" s="8" t="e">
        <f>#REF!+#REF!</f>
        <v>#REF!</v>
      </c>
      <c r="V94" s="8" t="e">
        <f>#REF!+#REF!</f>
        <v>#REF!</v>
      </c>
      <c r="W94" s="8" t="e">
        <f>#REF!+#REF!</f>
        <v>#REF!</v>
      </c>
      <c r="X94" s="8" t="e">
        <f>#REF!+#REF!</f>
        <v>#REF!</v>
      </c>
      <c r="Y94" s="46"/>
      <c r="Z94" s="47"/>
      <c r="AA94" s="47"/>
      <c r="AB94" s="47"/>
      <c r="AD94" s="8" t="e">
        <f>#REF!+#REF!</f>
        <v>#REF!</v>
      </c>
      <c r="AE94" s="8" t="e">
        <f>#REF!+#REF!</f>
        <v>#REF!</v>
      </c>
      <c r="AF94" s="8" t="e">
        <f>#REF!+#REF!</f>
        <v>#REF!</v>
      </c>
      <c r="AG94" s="8" t="e">
        <f>#REF!+#REF!</f>
        <v>#REF!</v>
      </c>
      <c r="AH94" s="8" t="e">
        <f>#REF!+#REF!</f>
        <v>#REF!</v>
      </c>
      <c r="AI94" s="8" t="e">
        <f>#REF!+#REF!</f>
        <v>#REF!</v>
      </c>
      <c r="AJ94" s="8" t="e">
        <f>#REF!+#REF!</f>
        <v>#REF!</v>
      </c>
      <c r="AK94" s="8" t="e">
        <f>#REF!+#REF!</f>
        <v>#REF!</v>
      </c>
      <c r="AL94" s="46"/>
      <c r="AM94" s="47"/>
      <c r="AN94" s="47"/>
      <c r="AO94" s="47"/>
    </row>
    <row r="95" spans="1:41" hidden="1" x14ac:dyDescent="0.3">
      <c r="A95" s="25"/>
      <c r="B95" s="37"/>
      <c r="C95" s="7"/>
      <c r="D95" s="3" t="e">
        <f t="shared" ref="D95:K95" si="66">(D94-Q94)/Q94</f>
        <v>#REF!</v>
      </c>
      <c r="E95" s="3" t="e">
        <f t="shared" si="66"/>
        <v>#REF!</v>
      </c>
      <c r="F95" s="3" t="e">
        <f t="shared" si="66"/>
        <v>#REF!</v>
      </c>
      <c r="G95" s="3" t="e">
        <f t="shared" si="66"/>
        <v>#REF!</v>
      </c>
      <c r="H95" s="3" t="e">
        <f t="shared" si="66"/>
        <v>#REF!</v>
      </c>
      <c r="I95" s="3" t="e">
        <f t="shared" si="66"/>
        <v>#REF!</v>
      </c>
      <c r="J95" s="3" t="e">
        <f t="shared" si="66"/>
        <v>#REF!</v>
      </c>
      <c r="K95" s="3" t="e">
        <f t="shared" si="66"/>
        <v>#REF!</v>
      </c>
      <c r="L95" s="48"/>
      <c r="M95" s="49"/>
      <c r="N95" s="49"/>
      <c r="O95" s="49"/>
      <c r="Q95" s="3" t="e">
        <f t="shared" ref="Q95:X95" si="67">(Q94-AD94)/AD94</f>
        <v>#REF!</v>
      </c>
      <c r="R95" s="3" t="e">
        <f t="shared" si="67"/>
        <v>#REF!</v>
      </c>
      <c r="S95" s="3" t="e">
        <f t="shared" si="67"/>
        <v>#REF!</v>
      </c>
      <c r="T95" s="3" t="e">
        <f t="shared" si="67"/>
        <v>#REF!</v>
      </c>
      <c r="U95" s="3" t="e">
        <f t="shared" si="67"/>
        <v>#REF!</v>
      </c>
      <c r="V95" s="3" t="e">
        <f t="shared" si="67"/>
        <v>#REF!</v>
      </c>
      <c r="W95" s="3" t="e">
        <f t="shared" si="67"/>
        <v>#REF!</v>
      </c>
      <c r="X95" s="3" t="e">
        <f t="shared" si="67"/>
        <v>#REF!</v>
      </c>
      <c r="Y95" s="48"/>
      <c r="Z95" s="49"/>
      <c r="AA95" s="49"/>
      <c r="AB95" s="49"/>
      <c r="AD95" s="3"/>
      <c r="AE95" s="3"/>
      <c r="AF95" s="3"/>
      <c r="AG95" s="3"/>
      <c r="AH95" s="3"/>
      <c r="AI95" s="3"/>
      <c r="AJ95" s="3"/>
      <c r="AK95" s="3"/>
      <c r="AL95" s="48"/>
      <c r="AM95" s="49"/>
      <c r="AN95" s="49"/>
      <c r="AO95" s="49"/>
    </row>
    <row r="96" spans="1:41" ht="14.4" hidden="1" customHeight="1" x14ac:dyDescent="0.3">
      <c r="A96" s="56" t="s">
        <v>139</v>
      </c>
      <c r="B96" s="57"/>
      <c r="C96" s="18"/>
      <c r="D96" s="8" t="e">
        <f>#REF!+#REF!</f>
        <v>#REF!</v>
      </c>
      <c r="E96" s="8" t="e">
        <f>#REF!+#REF!</f>
        <v>#REF!</v>
      </c>
      <c r="F96" s="8" t="e">
        <f>#REF!+#REF!</f>
        <v>#REF!</v>
      </c>
      <c r="G96" s="8" t="e">
        <f>#REF!+#REF!</f>
        <v>#REF!</v>
      </c>
      <c r="H96" s="8" t="e">
        <f>#REF!+#REF!</f>
        <v>#REF!</v>
      </c>
      <c r="I96" s="8" t="e">
        <f>#REF!+#REF!</f>
        <v>#REF!</v>
      </c>
      <c r="J96" s="8" t="e">
        <f>#REF!+#REF!</f>
        <v>#REF!</v>
      </c>
      <c r="K96" s="8" t="e">
        <f>#REF!+#REF!</f>
        <v>#REF!</v>
      </c>
      <c r="L96" s="46"/>
      <c r="M96" s="47"/>
      <c r="N96" s="47"/>
      <c r="O96" s="47"/>
      <c r="P96" s="28"/>
      <c r="Q96" s="8" t="e">
        <f>#REF!+#REF!</f>
        <v>#REF!</v>
      </c>
      <c r="R96" s="8" t="e">
        <f>#REF!+#REF!</f>
        <v>#REF!</v>
      </c>
      <c r="S96" s="8" t="e">
        <f>#REF!+#REF!</f>
        <v>#REF!</v>
      </c>
      <c r="T96" s="8" t="e">
        <f>#REF!+#REF!</f>
        <v>#REF!</v>
      </c>
      <c r="U96" s="8" t="e">
        <f>#REF!+#REF!</f>
        <v>#REF!</v>
      </c>
      <c r="V96" s="8" t="e">
        <f>#REF!+#REF!</f>
        <v>#REF!</v>
      </c>
      <c r="W96" s="8" t="e">
        <f>#REF!+#REF!</f>
        <v>#REF!</v>
      </c>
      <c r="X96" s="8" t="e">
        <f>#REF!+#REF!</f>
        <v>#REF!</v>
      </c>
      <c r="Y96" s="46"/>
      <c r="Z96" s="47"/>
      <c r="AA96" s="47"/>
      <c r="AB96" s="47"/>
      <c r="AD96" s="8" t="e">
        <f>#REF!+#REF!</f>
        <v>#REF!</v>
      </c>
      <c r="AE96" s="8" t="e">
        <f>#REF!+#REF!</f>
        <v>#REF!</v>
      </c>
      <c r="AF96" s="8" t="e">
        <f>#REF!+#REF!</f>
        <v>#REF!</v>
      </c>
      <c r="AG96" s="8" t="e">
        <f>#REF!+#REF!</f>
        <v>#REF!</v>
      </c>
      <c r="AH96" s="8" t="e">
        <f>#REF!+#REF!</f>
        <v>#REF!</v>
      </c>
      <c r="AI96" s="8" t="e">
        <f>#REF!+#REF!</f>
        <v>#REF!</v>
      </c>
      <c r="AJ96" s="8" t="e">
        <f>#REF!+#REF!</f>
        <v>#REF!</v>
      </c>
      <c r="AK96" s="8" t="e">
        <f>#REF!+#REF!</f>
        <v>#REF!</v>
      </c>
      <c r="AL96" s="46"/>
      <c r="AM96" s="47"/>
      <c r="AN96" s="47"/>
      <c r="AO96" s="47"/>
    </row>
    <row r="97" spans="1:43" hidden="1" x14ac:dyDescent="0.3">
      <c r="A97" s="25"/>
      <c r="B97" s="37"/>
      <c r="C97" s="7"/>
      <c r="D97" s="3" t="e">
        <f t="shared" ref="D97:K97" si="68">(D96-Q96)/Q96</f>
        <v>#REF!</v>
      </c>
      <c r="E97" s="3" t="e">
        <f t="shared" si="68"/>
        <v>#REF!</v>
      </c>
      <c r="F97" s="3" t="e">
        <f t="shared" si="68"/>
        <v>#REF!</v>
      </c>
      <c r="G97" s="3" t="e">
        <f t="shared" si="68"/>
        <v>#REF!</v>
      </c>
      <c r="H97" s="3" t="e">
        <f t="shared" si="68"/>
        <v>#REF!</v>
      </c>
      <c r="I97" s="3" t="e">
        <f t="shared" si="68"/>
        <v>#REF!</v>
      </c>
      <c r="J97" s="3" t="e">
        <f t="shared" si="68"/>
        <v>#REF!</v>
      </c>
      <c r="K97" s="3" t="e">
        <f t="shared" si="68"/>
        <v>#REF!</v>
      </c>
      <c r="L97" s="48"/>
      <c r="M97" s="49"/>
      <c r="N97" s="49"/>
      <c r="O97" s="49"/>
      <c r="Q97" s="3" t="e">
        <f t="shared" ref="Q97:X97" si="69">(Q96-AD96)/AD96</f>
        <v>#REF!</v>
      </c>
      <c r="R97" s="3" t="e">
        <f t="shared" si="69"/>
        <v>#REF!</v>
      </c>
      <c r="S97" s="3" t="e">
        <f t="shared" si="69"/>
        <v>#REF!</v>
      </c>
      <c r="T97" s="3" t="e">
        <f t="shared" si="69"/>
        <v>#REF!</v>
      </c>
      <c r="U97" s="3" t="e">
        <f t="shared" si="69"/>
        <v>#REF!</v>
      </c>
      <c r="V97" s="3" t="e">
        <f t="shared" si="69"/>
        <v>#REF!</v>
      </c>
      <c r="W97" s="3" t="e">
        <f t="shared" si="69"/>
        <v>#REF!</v>
      </c>
      <c r="X97" s="3" t="e">
        <f t="shared" si="69"/>
        <v>#REF!</v>
      </c>
      <c r="Y97" s="48"/>
      <c r="Z97" s="49"/>
      <c r="AA97" s="49"/>
      <c r="AB97" s="49"/>
      <c r="AD97" s="3"/>
      <c r="AE97" s="3"/>
      <c r="AF97" s="3"/>
      <c r="AG97" s="3"/>
      <c r="AH97" s="3"/>
      <c r="AI97" s="3"/>
      <c r="AJ97" s="3"/>
      <c r="AK97" s="3"/>
      <c r="AL97" s="48"/>
      <c r="AM97" s="49"/>
      <c r="AN97" s="49"/>
      <c r="AO97" s="49"/>
    </row>
    <row r="98" spans="1:43" hidden="1" x14ac:dyDescent="0.3">
      <c r="A98" s="25" t="s">
        <v>12</v>
      </c>
      <c r="B98" s="37"/>
      <c r="C98" s="18" t="s">
        <v>0</v>
      </c>
      <c r="D98" s="8" t="e">
        <f>#REF!+#REF!</f>
        <v>#REF!</v>
      </c>
      <c r="E98" s="8" t="e">
        <f>#REF!+#REF!</f>
        <v>#REF!</v>
      </c>
      <c r="F98" s="8" t="e">
        <f>#REF!+#REF!</f>
        <v>#REF!</v>
      </c>
      <c r="G98" s="8" t="e">
        <f>#REF!+#REF!</f>
        <v>#REF!</v>
      </c>
      <c r="H98" s="8" t="e">
        <f>#REF!+#REF!</f>
        <v>#REF!</v>
      </c>
      <c r="I98" s="8" t="e">
        <f>#REF!+#REF!</f>
        <v>#REF!</v>
      </c>
      <c r="J98" s="8" t="e">
        <f>#REF!+#REF!</f>
        <v>#REF!</v>
      </c>
      <c r="K98" s="8" t="e">
        <f>#REF!+#REF!</f>
        <v>#REF!</v>
      </c>
      <c r="L98" s="46"/>
      <c r="M98" s="47"/>
      <c r="N98" s="47"/>
      <c r="O98" s="47"/>
      <c r="Q98" s="8" t="e">
        <f>#REF!+#REF!</f>
        <v>#REF!</v>
      </c>
      <c r="R98" s="8" t="e">
        <f>#REF!+#REF!</f>
        <v>#REF!</v>
      </c>
      <c r="S98" s="8" t="e">
        <f>#REF!+#REF!</f>
        <v>#REF!</v>
      </c>
      <c r="T98" s="8" t="e">
        <f>#REF!+#REF!</f>
        <v>#REF!</v>
      </c>
      <c r="U98" s="8" t="e">
        <f>#REF!+#REF!</f>
        <v>#REF!</v>
      </c>
      <c r="V98" s="8" t="e">
        <f>#REF!+#REF!</f>
        <v>#REF!</v>
      </c>
      <c r="W98" s="8" t="e">
        <f>#REF!+#REF!</f>
        <v>#REF!</v>
      </c>
      <c r="X98" s="8" t="e">
        <f>#REF!+#REF!</f>
        <v>#REF!</v>
      </c>
      <c r="Y98" s="46"/>
      <c r="Z98" s="47"/>
      <c r="AA98" s="47"/>
      <c r="AB98" s="47"/>
      <c r="AD98" s="8" t="e">
        <f>#REF!+#REF!</f>
        <v>#REF!</v>
      </c>
      <c r="AE98" s="8" t="e">
        <f>#REF!+#REF!</f>
        <v>#REF!</v>
      </c>
      <c r="AF98" s="8" t="e">
        <f>#REF!+#REF!</f>
        <v>#REF!</v>
      </c>
      <c r="AG98" s="8" t="e">
        <f>#REF!+#REF!</f>
        <v>#REF!</v>
      </c>
      <c r="AH98" s="8" t="e">
        <f>#REF!+#REF!</f>
        <v>#REF!</v>
      </c>
      <c r="AI98" s="8" t="e">
        <f>#REF!+#REF!</f>
        <v>#REF!</v>
      </c>
      <c r="AJ98" s="8" t="e">
        <f>#REF!+#REF!</f>
        <v>#REF!</v>
      </c>
      <c r="AK98" s="8" t="e">
        <f>#REF!+#REF!</f>
        <v>#REF!</v>
      </c>
      <c r="AL98" s="46"/>
      <c r="AM98" s="47"/>
      <c r="AN98" s="47"/>
      <c r="AO98" s="47"/>
    </row>
    <row r="99" spans="1:43" hidden="1" x14ac:dyDescent="0.3">
      <c r="A99" s="25"/>
      <c r="B99" s="37"/>
      <c r="C99" s="7" t="s">
        <v>153</v>
      </c>
      <c r="D99" s="3" t="e">
        <f t="shared" ref="D99:K99" si="70">(D98-Q98)/Q98</f>
        <v>#REF!</v>
      </c>
      <c r="E99" s="3" t="e">
        <f t="shared" si="70"/>
        <v>#REF!</v>
      </c>
      <c r="F99" s="3" t="e">
        <f t="shared" si="70"/>
        <v>#REF!</v>
      </c>
      <c r="G99" s="3" t="e">
        <f t="shared" si="70"/>
        <v>#REF!</v>
      </c>
      <c r="H99" s="3" t="e">
        <f t="shared" si="70"/>
        <v>#REF!</v>
      </c>
      <c r="I99" s="3" t="e">
        <f t="shared" si="70"/>
        <v>#REF!</v>
      </c>
      <c r="J99" s="3" t="e">
        <f t="shared" si="70"/>
        <v>#REF!</v>
      </c>
      <c r="K99" s="3" t="e">
        <f t="shared" si="70"/>
        <v>#REF!</v>
      </c>
      <c r="L99" s="48"/>
      <c r="M99" s="49"/>
      <c r="N99" s="49"/>
      <c r="O99" s="49"/>
      <c r="Q99" s="3" t="e">
        <f t="shared" ref="Q99:X99" si="71">(Q98-AD98)/AD98</f>
        <v>#REF!</v>
      </c>
      <c r="R99" s="3" t="e">
        <f t="shared" si="71"/>
        <v>#REF!</v>
      </c>
      <c r="S99" s="3" t="e">
        <f t="shared" si="71"/>
        <v>#REF!</v>
      </c>
      <c r="T99" s="3" t="e">
        <f t="shared" si="71"/>
        <v>#REF!</v>
      </c>
      <c r="U99" s="3" t="e">
        <f t="shared" si="71"/>
        <v>#REF!</v>
      </c>
      <c r="V99" s="3" t="e">
        <f t="shared" si="71"/>
        <v>#REF!</v>
      </c>
      <c r="W99" s="3" t="e">
        <f t="shared" si="71"/>
        <v>#REF!</v>
      </c>
      <c r="X99" s="3" t="e">
        <f t="shared" si="71"/>
        <v>#REF!</v>
      </c>
      <c r="Y99" s="48"/>
      <c r="Z99" s="49"/>
      <c r="AA99" s="49"/>
      <c r="AB99" s="49"/>
      <c r="AD99" s="3"/>
      <c r="AE99" s="3"/>
      <c r="AF99" s="3"/>
      <c r="AG99" s="3"/>
      <c r="AH99" s="3"/>
      <c r="AI99" s="3"/>
      <c r="AJ99" s="3"/>
      <c r="AK99" s="3"/>
      <c r="AL99" s="48"/>
      <c r="AM99" s="49"/>
      <c r="AN99" s="49"/>
      <c r="AO99" s="49"/>
    </row>
    <row r="100" spans="1:43" hidden="1" x14ac:dyDescent="0.3">
      <c r="A100" s="25" t="s">
        <v>13</v>
      </c>
      <c r="B100" s="37"/>
      <c r="C100" s="18" t="s">
        <v>0</v>
      </c>
      <c r="D100" s="8" t="e">
        <f>#REF!+#REF!</f>
        <v>#REF!</v>
      </c>
      <c r="E100" s="8" t="e">
        <f>#REF!+#REF!</f>
        <v>#REF!</v>
      </c>
      <c r="F100" s="8" t="e">
        <f>#REF!+#REF!</f>
        <v>#REF!</v>
      </c>
      <c r="G100" s="8" t="e">
        <f>#REF!+#REF!</f>
        <v>#REF!</v>
      </c>
      <c r="H100" s="8" t="e">
        <f>#REF!+#REF!</f>
        <v>#REF!</v>
      </c>
      <c r="I100" s="8" t="e">
        <f>#REF!+#REF!</f>
        <v>#REF!</v>
      </c>
      <c r="J100" s="8" t="e">
        <f>#REF!+#REF!</f>
        <v>#REF!</v>
      </c>
      <c r="K100" s="8" t="e">
        <f>#REF!+#REF!</f>
        <v>#REF!</v>
      </c>
      <c r="L100" s="46"/>
      <c r="M100" s="47"/>
      <c r="N100" s="47"/>
      <c r="O100" s="47"/>
      <c r="Q100" s="8" t="e">
        <f>#REF!+#REF!</f>
        <v>#REF!</v>
      </c>
      <c r="R100" s="8" t="e">
        <f>#REF!+#REF!</f>
        <v>#REF!</v>
      </c>
      <c r="S100" s="8" t="e">
        <f>#REF!+#REF!</f>
        <v>#REF!</v>
      </c>
      <c r="T100" s="8" t="e">
        <f>#REF!+#REF!</f>
        <v>#REF!</v>
      </c>
      <c r="U100" s="8" t="e">
        <f>#REF!+#REF!</f>
        <v>#REF!</v>
      </c>
      <c r="V100" s="8" t="e">
        <f>#REF!+#REF!</f>
        <v>#REF!</v>
      </c>
      <c r="W100" s="8" t="e">
        <f>#REF!+#REF!</f>
        <v>#REF!</v>
      </c>
      <c r="X100" s="8" t="e">
        <f>#REF!+#REF!</f>
        <v>#REF!</v>
      </c>
      <c r="Y100" s="46"/>
      <c r="Z100" s="47"/>
      <c r="AA100" s="47"/>
      <c r="AB100" s="47"/>
      <c r="AD100" s="8" t="e">
        <f>#REF!+#REF!</f>
        <v>#REF!</v>
      </c>
      <c r="AE100" s="8" t="e">
        <f>#REF!+#REF!</f>
        <v>#REF!</v>
      </c>
      <c r="AF100" s="8" t="e">
        <f>#REF!+#REF!</f>
        <v>#REF!</v>
      </c>
      <c r="AG100" s="8" t="e">
        <f>#REF!+#REF!</f>
        <v>#REF!</v>
      </c>
      <c r="AH100" s="8" t="e">
        <f>#REF!+#REF!</f>
        <v>#REF!</v>
      </c>
      <c r="AI100" s="8" t="e">
        <f>#REF!+#REF!</f>
        <v>#REF!</v>
      </c>
      <c r="AJ100" s="8" t="e">
        <f>#REF!+#REF!</f>
        <v>#REF!</v>
      </c>
      <c r="AK100" s="8" t="e">
        <f>#REF!+#REF!</f>
        <v>#REF!</v>
      </c>
      <c r="AL100" s="46"/>
      <c r="AM100" s="47"/>
      <c r="AN100" s="47"/>
      <c r="AO100" s="47"/>
    </row>
    <row r="101" spans="1:43" hidden="1" x14ac:dyDescent="0.3">
      <c r="A101" s="25"/>
      <c r="B101" s="37"/>
      <c r="C101" s="7" t="s">
        <v>153</v>
      </c>
      <c r="D101" s="3" t="e">
        <f t="shared" ref="D101:K101" si="72">(D100-Q100)/Q100</f>
        <v>#REF!</v>
      </c>
      <c r="E101" s="3" t="e">
        <f t="shared" si="72"/>
        <v>#REF!</v>
      </c>
      <c r="F101" s="3" t="e">
        <f t="shared" si="72"/>
        <v>#REF!</v>
      </c>
      <c r="G101" s="3" t="e">
        <f t="shared" si="72"/>
        <v>#REF!</v>
      </c>
      <c r="H101" s="3" t="e">
        <f t="shared" si="72"/>
        <v>#REF!</v>
      </c>
      <c r="I101" s="3" t="e">
        <f t="shared" si="72"/>
        <v>#REF!</v>
      </c>
      <c r="J101" s="3" t="e">
        <f t="shared" si="72"/>
        <v>#REF!</v>
      </c>
      <c r="K101" s="3" t="e">
        <f t="shared" si="72"/>
        <v>#REF!</v>
      </c>
      <c r="L101" s="48"/>
      <c r="M101" s="49"/>
      <c r="N101" s="49"/>
      <c r="O101" s="49"/>
      <c r="Q101" s="3" t="e">
        <f t="shared" ref="Q101:X101" si="73">(Q100-AD100)/AD100</f>
        <v>#REF!</v>
      </c>
      <c r="R101" s="3" t="e">
        <f t="shared" si="73"/>
        <v>#REF!</v>
      </c>
      <c r="S101" s="3" t="e">
        <f t="shared" si="73"/>
        <v>#REF!</v>
      </c>
      <c r="T101" s="3" t="e">
        <f t="shared" si="73"/>
        <v>#REF!</v>
      </c>
      <c r="U101" s="3" t="e">
        <f t="shared" si="73"/>
        <v>#REF!</v>
      </c>
      <c r="V101" s="3" t="e">
        <f t="shared" si="73"/>
        <v>#REF!</v>
      </c>
      <c r="W101" s="3" t="e">
        <f t="shared" si="73"/>
        <v>#REF!</v>
      </c>
      <c r="X101" s="3" t="e">
        <f t="shared" si="73"/>
        <v>#REF!</v>
      </c>
      <c r="Y101" s="48"/>
      <c r="Z101" s="49"/>
      <c r="AA101" s="49"/>
      <c r="AB101" s="49"/>
      <c r="AD101" s="3"/>
      <c r="AE101" s="3"/>
      <c r="AF101" s="3"/>
      <c r="AG101" s="3"/>
      <c r="AH101" s="3"/>
      <c r="AI101" s="3"/>
      <c r="AJ101" s="3"/>
      <c r="AK101" s="3"/>
      <c r="AL101" s="48"/>
      <c r="AM101" s="49"/>
      <c r="AN101" s="49"/>
      <c r="AO101" s="49"/>
    </row>
    <row r="102" spans="1:43" hidden="1" x14ac:dyDescent="0.3">
      <c r="A102" s="25" t="s">
        <v>14</v>
      </c>
      <c r="B102" s="37"/>
      <c r="C102" s="18" t="s">
        <v>0</v>
      </c>
      <c r="D102" s="8" t="e">
        <f>#REF!+#REF!</f>
        <v>#REF!</v>
      </c>
      <c r="E102" s="8" t="e">
        <f>#REF!+#REF!</f>
        <v>#REF!</v>
      </c>
      <c r="F102" s="8" t="e">
        <f>#REF!+#REF!</f>
        <v>#REF!</v>
      </c>
      <c r="G102" s="8" t="e">
        <f>#REF!+#REF!</f>
        <v>#REF!</v>
      </c>
      <c r="H102" s="8" t="e">
        <f>#REF!+#REF!</f>
        <v>#REF!</v>
      </c>
      <c r="I102" s="8" t="e">
        <f>#REF!+#REF!</f>
        <v>#REF!</v>
      </c>
      <c r="J102" s="8" t="e">
        <f>#REF!+#REF!</f>
        <v>#REF!</v>
      </c>
      <c r="K102" s="8" t="e">
        <f>#REF!+#REF!</f>
        <v>#REF!</v>
      </c>
      <c r="L102" s="46"/>
      <c r="M102" s="47"/>
      <c r="N102" s="47"/>
      <c r="O102" s="47"/>
      <c r="Q102" s="8" t="e">
        <f>#REF!+#REF!</f>
        <v>#REF!</v>
      </c>
      <c r="R102" s="8" t="e">
        <f>#REF!+#REF!</f>
        <v>#REF!</v>
      </c>
      <c r="S102" s="8" t="e">
        <f>#REF!+#REF!</f>
        <v>#REF!</v>
      </c>
      <c r="T102" s="8" t="e">
        <f>#REF!+#REF!</f>
        <v>#REF!</v>
      </c>
      <c r="U102" s="8" t="e">
        <f>#REF!+#REF!</f>
        <v>#REF!</v>
      </c>
      <c r="V102" s="8" t="e">
        <f>#REF!+#REF!</f>
        <v>#REF!</v>
      </c>
      <c r="W102" s="8" t="e">
        <f>#REF!+#REF!</f>
        <v>#REF!</v>
      </c>
      <c r="X102" s="8" t="e">
        <f>#REF!+#REF!</f>
        <v>#REF!</v>
      </c>
      <c r="Y102" s="46"/>
      <c r="Z102" s="47"/>
      <c r="AA102" s="47"/>
      <c r="AB102" s="47"/>
      <c r="AD102" s="8" t="e">
        <f>#REF!+#REF!</f>
        <v>#REF!</v>
      </c>
      <c r="AE102" s="8" t="e">
        <f>#REF!+#REF!</f>
        <v>#REF!</v>
      </c>
      <c r="AF102" s="8" t="e">
        <f>#REF!+#REF!</f>
        <v>#REF!</v>
      </c>
      <c r="AG102" s="8" t="e">
        <f>#REF!+#REF!</f>
        <v>#REF!</v>
      </c>
      <c r="AH102" s="8" t="e">
        <f>#REF!+#REF!</f>
        <v>#REF!</v>
      </c>
      <c r="AI102" s="8" t="e">
        <f>#REF!+#REF!</f>
        <v>#REF!</v>
      </c>
      <c r="AJ102" s="8" t="e">
        <f>#REF!+#REF!</f>
        <v>#REF!</v>
      </c>
      <c r="AK102" s="8" t="e">
        <f>#REF!+#REF!</f>
        <v>#REF!</v>
      </c>
      <c r="AL102" s="46"/>
      <c r="AM102" s="47"/>
      <c r="AN102" s="47"/>
      <c r="AO102" s="47"/>
    </row>
    <row r="103" spans="1:43" hidden="1" x14ac:dyDescent="0.3">
      <c r="A103" s="25"/>
      <c r="B103" s="37"/>
      <c r="C103" s="7" t="s">
        <v>153</v>
      </c>
      <c r="D103" s="3" t="e">
        <f t="shared" ref="D103:K103" si="74">(D102-Q102)/Q102</f>
        <v>#REF!</v>
      </c>
      <c r="E103" s="3" t="e">
        <f t="shared" si="74"/>
        <v>#REF!</v>
      </c>
      <c r="F103" s="3" t="e">
        <f t="shared" si="74"/>
        <v>#REF!</v>
      </c>
      <c r="G103" s="3" t="e">
        <f t="shared" si="74"/>
        <v>#REF!</v>
      </c>
      <c r="H103" s="3" t="e">
        <f t="shared" si="74"/>
        <v>#REF!</v>
      </c>
      <c r="I103" s="3" t="e">
        <f t="shared" si="74"/>
        <v>#REF!</v>
      </c>
      <c r="J103" s="3" t="e">
        <f t="shared" si="74"/>
        <v>#REF!</v>
      </c>
      <c r="K103" s="3" t="e">
        <f t="shared" si="74"/>
        <v>#REF!</v>
      </c>
      <c r="L103" s="48"/>
      <c r="M103" s="49"/>
      <c r="N103" s="49"/>
      <c r="O103" s="49"/>
      <c r="Q103" s="3" t="e">
        <f t="shared" ref="Q103:X103" si="75">(Q102-AD102)/AD102</f>
        <v>#REF!</v>
      </c>
      <c r="R103" s="3" t="e">
        <f t="shared" si="75"/>
        <v>#REF!</v>
      </c>
      <c r="S103" s="3" t="e">
        <f t="shared" si="75"/>
        <v>#REF!</v>
      </c>
      <c r="T103" s="3" t="e">
        <f t="shared" si="75"/>
        <v>#REF!</v>
      </c>
      <c r="U103" s="3" t="e">
        <f t="shared" si="75"/>
        <v>#REF!</v>
      </c>
      <c r="V103" s="3" t="e">
        <f t="shared" si="75"/>
        <v>#REF!</v>
      </c>
      <c r="W103" s="3" t="e">
        <f t="shared" si="75"/>
        <v>#REF!</v>
      </c>
      <c r="X103" s="3" t="e">
        <f t="shared" si="75"/>
        <v>#REF!</v>
      </c>
      <c r="Y103" s="48"/>
      <c r="Z103" s="49"/>
      <c r="AA103" s="49"/>
      <c r="AB103" s="49"/>
      <c r="AD103" s="3"/>
      <c r="AE103" s="3"/>
      <c r="AF103" s="3"/>
      <c r="AG103" s="3"/>
      <c r="AH103" s="3"/>
      <c r="AI103" s="3"/>
      <c r="AJ103" s="3"/>
      <c r="AK103" s="3"/>
      <c r="AL103" s="48"/>
      <c r="AM103" s="49"/>
      <c r="AN103" s="49"/>
      <c r="AO103" s="49"/>
    </row>
    <row r="104" spans="1:43" ht="14.4" hidden="1" customHeight="1" x14ac:dyDescent="0.3">
      <c r="A104" s="56" t="s">
        <v>142</v>
      </c>
      <c r="B104" s="57"/>
      <c r="C104" s="18"/>
      <c r="D104" s="8" t="e">
        <f>#REF!+#REF!</f>
        <v>#REF!</v>
      </c>
      <c r="E104" s="8" t="e">
        <f>#REF!+#REF!</f>
        <v>#REF!</v>
      </c>
      <c r="F104" s="8" t="e">
        <f>#REF!+#REF!</f>
        <v>#REF!</v>
      </c>
      <c r="G104" s="8" t="e">
        <f>#REF!+#REF!</f>
        <v>#REF!</v>
      </c>
      <c r="H104" s="8" t="e">
        <f>#REF!+#REF!</f>
        <v>#REF!</v>
      </c>
      <c r="I104" s="8" t="e">
        <f>#REF!+#REF!</f>
        <v>#REF!</v>
      </c>
      <c r="J104" s="8" t="e">
        <f>#REF!+#REF!</f>
        <v>#REF!</v>
      </c>
      <c r="K104" s="8" t="e">
        <f>#REF!+#REF!</f>
        <v>#REF!</v>
      </c>
      <c r="L104" s="46"/>
      <c r="M104" s="47"/>
      <c r="N104" s="47"/>
      <c r="O104" s="47"/>
      <c r="Q104" s="8" t="e">
        <f>#REF!+#REF!</f>
        <v>#REF!</v>
      </c>
      <c r="R104" s="8" t="e">
        <f>#REF!+#REF!</f>
        <v>#REF!</v>
      </c>
      <c r="S104" s="8" t="e">
        <f>#REF!+#REF!</f>
        <v>#REF!</v>
      </c>
      <c r="T104" s="8" t="e">
        <f>#REF!+#REF!</f>
        <v>#REF!</v>
      </c>
      <c r="U104" s="8" t="e">
        <f>#REF!+#REF!</f>
        <v>#REF!</v>
      </c>
      <c r="V104" s="8" t="e">
        <f>#REF!+#REF!</f>
        <v>#REF!</v>
      </c>
      <c r="W104" s="8" t="e">
        <f>#REF!+#REF!</f>
        <v>#REF!</v>
      </c>
      <c r="X104" s="8" t="e">
        <f>#REF!+#REF!</f>
        <v>#REF!</v>
      </c>
      <c r="Y104" s="46"/>
      <c r="Z104" s="47"/>
      <c r="AA104" s="47"/>
      <c r="AB104" s="47"/>
      <c r="AD104" s="8" t="e">
        <f>#REF!+#REF!</f>
        <v>#REF!</v>
      </c>
      <c r="AE104" s="8" t="e">
        <f>#REF!+#REF!</f>
        <v>#REF!</v>
      </c>
      <c r="AF104" s="8" t="e">
        <f>#REF!+#REF!</f>
        <v>#REF!</v>
      </c>
      <c r="AG104" s="8" t="e">
        <f>#REF!+#REF!</f>
        <v>#REF!</v>
      </c>
      <c r="AH104" s="8" t="e">
        <f>#REF!+#REF!</f>
        <v>#REF!</v>
      </c>
      <c r="AI104" s="8" t="e">
        <f>#REF!+#REF!</f>
        <v>#REF!</v>
      </c>
      <c r="AJ104" s="8" t="e">
        <f>#REF!+#REF!</f>
        <v>#REF!</v>
      </c>
      <c r="AK104" s="8" t="e">
        <f>#REF!+#REF!</f>
        <v>#REF!</v>
      </c>
      <c r="AL104" s="46"/>
      <c r="AM104" s="47"/>
      <c r="AN104" s="47"/>
      <c r="AO104" s="47"/>
    </row>
    <row r="105" spans="1:43" hidden="1" x14ac:dyDescent="0.3">
      <c r="A105" s="25"/>
      <c r="B105" s="37"/>
      <c r="C105" s="7"/>
      <c r="D105" s="3" t="e">
        <f t="shared" ref="D105:K105" si="76">(D104-Q104)/Q104</f>
        <v>#REF!</v>
      </c>
      <c r="E105" s="3" t="e">
        <f t="shared" si="76"/>
        <v>#REF!</v>
      </c>
      <c r="F105" s="3" t="e">
        <f t="shared" si="76"/>
        <v>#REF!</v>
      </c>
      <c r="G105" s="3" t="e">
        <f t="shared" si="76"/>
        <v>#REF!</v>
      </c>
      <c r="H105" s="3" t="e">
        <f t="shared" si="76"/>
        <v>#REF!</v>
      </c>
      <c r="I105" s="3" t="e">
        <f t="shared" si="76"/>
        <v>#REF!</v>
      </c>
      <c r="J105" s="3" t="e">
        <f t="shared" si="76"/>
        <v>#REF!</v>
      </c>
      <c r="K105" s="3" t="e">
        <f t="shared" si="76"/>
        <v>#REF!</v>
      </c>
      <c r="L105" s="48"/>
      <c r="M105" s="49"/>
      <c r="N105" s="49"/>
      <c r="O105" s="49"/>
      <c r="Q105" s="3" t="e">
        <f t="shared" ref="Q105:X105" si="77">(Q104-AD104)/AD104</f>
        <v>#REF!</v>
      </c>
      <c r="R105" s="3" t="e">
        <f t="shared" si="77"/>
        <v>#REF!</v>
      </c>
      <c r="S105" s="3" t="e">
        <f t="shared" si="77"/>
        <v>#REF!</v>
      </c>
      <c r="T105" s="3" t="e">
        <f t="shared" si="77"/>
        <v>#REF!</v>
      </c>
      <c r="U105" s="3" t="e">
        <f t="shared" si="77"/>
        <v>#REF!</v>
      </c>
      <c r="V105" s="3" t="e">
        <f t="shared" si="77"/>
        <v>#REF!</v>
      </c>
      <c r="W105" s="3" t="e">
        <f t="shared" si="77"/>
        <v>#REF!</v>
      </c>
      <c r="X105" s="3" t="e">
        <f t="shared" si="77"/>
        <v>#REF!</v>
      </c>
      <c r="Y105" s="48"/>
      <c r="Z105" s="49"/>
      <c r="AA105" s="49"/>
      <c r="AB105" s="49"/>
      <c r="AD105" s="3"/>
      <c r="AE105" s="3"/>
      <c r="AF105" s="3"/>
      <c r="AG105" s="3"/>
      <c r="AH105" s="3"/>
      <c r="AI105" s="3"/>
      <c r="AJ105" s="3"/>
      <c r="AK105" s="3"/>
      <c r="AL105" s="48"/>
      <c r="AM105" s="49"/>
      <c r="AN105" s="49"/>
      <c r="AO105" s="49"/>
    </row>
    <row r="106" spans="1:43" hidden="1" x14ac:dyDescent="0.3">
      <c r="A106" s="32" t="s">
        <v>7</v>
      </c>
      <c r="B106" s="37"/>
      <c r="C106" s="7" t="s">
        <v>0</v>
      </c>
      <c r="D106" s="8" t="e">
        <f>#REF!+#REF!</f>
        <v>#REF!</v>
      </c>
      <c r="E106" s="8" t="e">
        <f>#REF!+#REF!</f>
        <v>#REF!</v>
      </c>
      <c r="F106" s="8" t="e">
        <f>#REF!+#REF!</f>
        <v>#REF!</v>
      </c>
      <c r="G106" s="8" t="e">
        <f>#REF!+#REF!</f>
        <v>#REF!</v>
      </c>
      <c r="H106" s="8" t="e">
        <f>#REF!+#REF!</f>
        <v>#REF!</v>
      </c>
      <c r="I106" s="8" t="e">
        <f>#REF!+#REF!</f>
        <v>#REF!</v>
      </c>
      <c r="J106" s="8" t="e">
        <f>#REF!+#REF!</f>
        <v>#REF!</v>
      </c>
      <c r="K106" s="8" t="e">
        <f>#REF!+#REF!</f>
        <v>#REF!</v>
      </c>
      <c r="L106" s="46"/>
      <c r="M106" s="47"/>
      <c r="N106" s="47"/>
      <c r="O106" s="47"/>
      <c r="Q106" s="8" t="e">
        <f>#REF!+#REF!</f>
        <v>#REF!</v>
      </c>
      <c r="R106" s="8" t="e">
        <f>#REF!+#REF!</f>
        <v>#REF!</v>
      </c>
      <c r="S106" s="8" t="e">
        <f>#REF!+#REF!</f>
        <v>#REF!</v>
      </c>
      <c r="T106" s="8" t="e">
        <f>#REF!+#REF!</f>
        <v>#REF!</v>
      </c>
      <c r="U106" s="8" t="e">
        <f>#REF!+#REF!</f>
        <v>#REF!</v>
      </c>
      <c r="V106" s="8" t="e">
        <f>#REF!+#REF!</f>
        <v>#REF!</v>
      </c>
      <c r="W106" s="8" t="e">
        <f>#REF!+#REF!</f>
        <v>#REF!</v>
      </c>
      <c r="X106" s="8" t="e">
        <f>#REF!+#REF!</f>
        <v>#REF!</v>
      </c>
      <c r="Y106" s="46"/>
      <c r="Z106" s="47"/>
      <c r="AA106" s="47"/>
      <c r="AB106" s="47"/>
      <c r="AD106" s="8" t="e">
        <f>#REF!+#REF!</f>
        <v>#REF!</v>
      </c>
      <c r="AE106" s="8" t="e">
        <f>#REF!+#REF!</f>
        <v>#REF!</v>
      </c>
      <c r="AF106" s="8" t="e">
        <f>#REF!+#REF!</f>
        <v>#REF!</v>
      </c>
      <c r="AG106" s="8" t="e">
        <f>#REF!+#REF!</f>
        <v>#REF!</v>
      </c>
      <c r="AH106" s="8" t="e">
        <f>#REF!+#REF!</f>
        <v>#REF!</v>
      </c>
      <c r="AI106" s="8" t="e">
        <f>#REF!+#REF!</f>
        <v>#REF!</v>
      </c>
      <c r="AJ106" s="8" t="e">
        <f>#REF!+#REF!</f>
        <v>#REF!</v>
      </c>
      <c r="AK106" s="8" t="e">
        <f>#REF!+#REF!</f>
        <v>#REF!</v>
      </c>
      <c r="AL106" s="46"/>
      <c r="AM106" s="47"/>
      <c r="AN106" s="47"/>
      <c r="AO106" s="47"/>
    </row>
    <row r="107" spans="1:43" hidden="1" x14ac:dyDescent="0.3">
      <c r="A107" s="32"/>
      <c r="B107" s="37"/>
      <c r="C107" s="7" t="s">
        <v>154</v>
      </c>
      <c r="D107" s="3" t="e">
        <f t="shared" ref="D107:K107" si="78">(D106-Q106)/Q106</f>
        <v>#REF!</v>
      </c>
      <c r="E107" s="3" t="e">
        <f t="shared" si="78"/>
        <v>#REF!</v>
      </c>
      <c r="F107" s="3" t="e">
        <f t="shared" si="78"/>
        <v>#REF!</v>
      </c>
      <c r="G107" s="3" t="e">
        <f t="shared" si="78"/>
        <v>#REF!</v>
      </c>
      <c r="H107" s="3" t="e">
        <f t="shared" si="78"/>
        <v>#REF!</v>
      </c>
      <c r="I107" s="3" t="e">
        <f t="shared" si="78"/>
        <v>#REF!</v>
      </c>
      <c r="J107" s="3" t="e">
        <f t="shared" si="78"/>
        <v>#REF!</v>
      </c>
      <c r="K107" s="3" t="e">
        <f t="shared" si="78"/>
        <v>#REF!</v>
      </c>
      <c r="L107" s="48"/>
      <c r="M107" s="9"/>
      <c r="N107" s="9"/>
      <c r="O107" s="9"/>
      <c r="Q107" s="3" t="e">
        <f t="shared" ref="Q107:X107" si="79">(Q106-AD106)/AD106</f>
        <v>#REF!</v>
      </c>
      <c r="R107" s="3" t="e">
        <f t="shared" si="79"/>
        <v>#REF!</v>
      </c>
      <c r="S107" s="3" t="e">
        <f t="shared" si="79"/>
        <v>#REF!</v>
      </c>
      <c r="T107" s="3" t="e">
        <f t="shared" si="79"/>
        <v>#REF!</v>
      </c>
      <c r="U107" s="3" t="e">
        <f t="shared" si="79"/>
        <v>#REF!</v>
      </c>
      <c r="V107" s="3" t="e">
        <f t="shared" si="79"/>
        <v>#REF!</v>
      </c>
      <c r="W107" s="3" t="e">
        <f t="shared" si="79"/>
        <v>#REF!</v>
      </c>
      <c r="X107" s="3" t="e">
        <f t="shared" si="79"/>
        <v>#REF!</v>
      </c>
      <c r="Y107" s="48"/>
      <c r="Z107" s="9"/>
      <c r="AA107" s="9"/>
      <c r="AB107" s="9"/>
      <c r="AD107" s="3"/>
      <c r="AE107" s="3"/>
      <c r="AF107" s="3"/>
      <c r="AG107" s="3"/>
      <c r="AH107" s="3"/>
      <c r="AI107" s="3"/>
      <c r="AJ107" s="3"/>
      <c r="AK107" s="3"/>
      <c r="AL107" s="48"/>
      <c r="AM107" s="9"/>
      <c r="AN107" s="9"/>
      <c r="AO107" s="9"/>
    </row>
    <row r="108" spans="1:43" hidden="1" x14ac:dyDescent="0.3">
      <c r="A108" s="21"/>
      <c r="C108" s="7"/>
      <c r="D108" s="3"/>
      <c r="E108" s="3"/>
      <c r="F108" s="3"/>
      <c r="G108" s="3"/>
      <c r="H108" s="3"/>
      <c r="I108" s="3"/>
      <c r="J108" s="3"/>
      <c r="K108" s="11"/>
      <c r="L108" s="11"/>
      <c r="M108" s="11"/>
      <c r="N108" s="11"/>
      <c r="O108" s="11"/>
      <c r="Q108" s="3"/>
      <c r="R108" s="3"/>
      <c r="S108" s="3"/>
      <c r="T108" s="3"/>
      <c r="U108" s="3"/>
      <c r="V108" s="11"/>
      <c r="W108" s="11"/>
      <c r="X108" s="11"/>
      <c r="Y108" s="11"/>
      <c r="Z108" s="11"/>
      <c r="AA108" s="11"/>
      <c r="AB108" s="11"/>
      <c r="AD108" s="3"/>
      <c r="AE108" s="3"/>
      <c r="AF108" s="3"/>
      <c r="AG108" s="3"/>
      <c r="AH108" s="3"/>
      <c r="AI108" s="11"/>
      <c r="AJ108" s="11"/>
      <c r="AK108" s="11"/>
      <c r="AL108" s="11"/>
      <c r="AM108" s="11"/>
      <c r="AN108" s="11"/>
      <c r="AO108" s="11"/>
    </row>
    <row r="109" spans="1:43" hidden="1" x14ac:dyDescent="0.3">
      <c r="A109" s="32"/>
      <c r="B109" s="33"/>
      <c r="C109" s="7"/>
      <c r="D109" s="3"/>
      <c r="E109" s="3"/>
      <c r="F109" s="3"/>
      <c r="G109" s="3"/>
      <c r="H109" s="3"/>
      <c r="I109" s="3"/>
      <c r="J109" s="3"/>
      <c r="K109" s="11"/>
      <c r="L109" s="11"/>
      <c r="M109" s="11"/>
      <c r="N109" s="11"/>
      <c r="O109" s="11"/>
      <c r="Q109" s="3"/>
      <c r="R109" s="3"/>
      <c r="S109" s="3"/>
      <c r="T109" s="3"/>
      <c r="U109" s="3"/>
      <c r="V109" s="11"/>
      <c r="W109" s="11"/>
      <c r="X109" s="11"/>
      <c r="Y109" s="11"/>
      <c r="Z109" s="11"/>
      <c r="AA109" s="11"/>
      <c r="AB109" s="11"/>
      <c r="AD109" s="3"/>
      <c r="AE109" s="3"/>
      <c r="AF109" s="3"/>
      <c r="AG109" s="3"/>
      <c r="AH109" s="3"/>
      <c r="AI109" s="11"/>
      <c r="AJ109" s="11"/>
      <c r="AK109" s="11"/>
      <c r="AL109" s="11"/>
      <c r="AM109" s="11"/>
      <c r="AN109" s="11"/>
      <c r="AO109" s="11"/>
    </row>
    <row r="110" spans="1:43" hidden="1" x14ac:dyDescent="0.3">
      <c r="A110" s="454" t="s">
        <v>256</v>
      </c>
      <c r="B110" s="454"/>
      <c r="C110" s="454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spans="1:43" hidden="1" x14ac:dyDescent="0.3">
      <c r="A111" s="453" t="s">
        <v>12</v>
      </c>
      <c r="B111" s="25" t="s">
        <v>39</v>
      </c>
      <c r="C111" s="7" t="s">
        <v>0</v>
      </c>
      <c r="D111" s="8" t="e">
        <f>#REF!+#REF!</f>
        <v>#REF!</v>
      </c>
      <c r="E111" s="8" t="e">
        <f>#REF!+#REF!</f>
        <v>#REF!</v>
      </c>
      <c r="F111" s="8" t="e">
        <f>#REF!+#REF!</f>
        <v>#REF!</v>
      </c>
      <c r="G111" s="8" t="e">
        <f>#REF!+#REF!</f>
        <v>#REF!</v>
      </c>
      <c r="H111" s="8" t="e">
        <f>#REF!+#REF!</f>
        <v>#REF!</v>
      </c>
      <c r="I111" s="8" t="e">
        <f>#REF!+#REF!</f>
        <v>#REF!</v>
      </c>
      <c r="J111" s="8" t="e">
        <f>#REF!+#REF!</f>
        <v>#REF!</v>
      </c>
      <c r="K111" s="8" t="e">
        <f>#REF!+#REF!</f>
        <v>#REF!</v>
      </c>
      <c r="L111" s="8" t="e">
        <f>#REF!+#REF!</f>
        <v>#REF!</v>
      </c>
      <c r="M111" s="44" t="e">
        <f>L111/SUM(L$111,L$113,L$115,L$117,L$119)</f>
        <v>#REF!</v>
      </c>
      <c r="N111" s="44" t="e">
        <f>K111/L111</f>
        <v>#REF!</v>
      </c>
      <c r="O111" s="44" t="e">
        <f>(L111-K111)/L111</f>
        <v>#REF!</v>
      </c>
      <c r="Q111" s="8" t="e">
        <f>#REF!+#REF!</f>
        <v>#REF!</v>
      </c>
      <c r="R111" s="8" t="e">
        <f>#REF!+#REF!</f>
        <v>#REF!</v>
      </c>
      <c r="S111" s="8" t="e">
        <f>#REF!+#REF!</f>
        <v>#REF!</v>
      </c>
      <c r="T111" s="8" t="e">
        <f>#REF!+#REF!</f>
        <v>#REF!</v>
      </c>
      <c r="U111" s="8" t="e">
        <f>#REF!+#REF!</f>
        <v>#REF!</v>
      </c>
      <c r="V111" s="8" t="e">
        <f>#REF!+#REF!</f>
        <v>#REF!</v>
      </c>
      <c r="W111" s="8" t="e">
        <f>#REF!+#REF!</f>
        <v>#REF!</v>
      </c>
      <c r="X111" s="8" t="e">
        <f>#REF!+#REF!</f>
        <v>#REF!</v>
      </c>
      <c r="Y111" s="8" t="e">
        <f>#REF!+#REF!</f>
        <v>#REF!</v>
      </c>
      <c r="Z111" s="44" t="e">
        <f>Y111/SUM(Y$111,Y$113,Y$115,Y$117,Y$119)</f>
        <v>#REF!</v>
      </c>
      <c r="AA111" s="44" t="e">
        <f>X111/Y111</f>
        <v>#REF!</v>
      </c>
      <c r="AB111" s="44" t="e">
        <f>(Y111-X111)/Y111</f>
        <v>#REF!</v>
      </c>
      <c r="AD111" s="8" t="e">
        <f>#REF!+#REF!</f>
        <v>#REF!</v>
      </c>
      <c r="AE111" s="8" t="e">
        <f>#REF!+#REF!</f>
        <v>#REF!</v>
      </c>
      <c r="AF111" s="8" t="e">
        <f>#REF!+#REF!</f>
        <v>#REF!</v>
      </c>
      <c r="AG111" s="8" t="e">
        <f>#REF!+#REF!</f>
        <v>#REF!</v>
      </c>
      <c r="AH111" s="8" t="e">
        <f>#REF!+#REF!</f>
        <v>#REF!</v>
      </c>
      <c r="AI111" s="8" t="e">
        <f>#REF!+#REF!</f>
        <v>#REF!</v>
      </c>
      <c r="AJ111" s="8" t="e">
        <f>#REF!+#REF!</f>
        <v>#REF!</v>
      </c>
      <c r="AK111" s="8" t="e">
        <f>#REF!+#REF!</f>
        <v>#REF!</v>
      </c>
      <c r="AL111" s="8" t="e">
        <f>#REF!+#REF!</f>
        <v>#REF!</v>
      </c>
      <c r="AM111" s="44" t="e">
        <f>AL111/SUM(AL$111,AL$113,AL$115,AL$117,AL$119)</f>
        <v>#REF!</v>
      </c>
      <c r="AN111" s="44" t="e">
        <f>AK111/AL111</f>
        <v>#REF!</v>
      </c>
      <c r="AO111" s="44" t="e">
        <f>(AL111-AK111)/AL111</f>
        <v>#REF!</v>
      </c>
    </row>
    <row r="112" spans="1:43" hidden="1" x14ac:dyDescent="0.3">
      <c r="A112" s="453"/>
      <c r="B112" s="25"/>
      <c r="C112" s="7" t="s">
        <v>153</v>
      </c>
      <c r="D112" s="3" t="e">
        <f t="shared" ref="D112:L112" si="80">(D111-Q111)/Q111</f>
        <v>#REF!</v>
      </c>
      <c r="E112" s="3" t="e">
        <f t="shared" si="80"/>
        <v>#REF!</v>
      </c>
      <c r="F112" s="3" t="e">
        <f t="shared" si="80"/>
        <v>#REF!</v>
      </c>
      <c r="G112" s="3" t="e">
        <f t="shared" si="80"/>
        <v>#REF!</v>
      </c>
      <c r="H112" s="3" t="e">
        <f t="shared" si="80"/>
        <v>#REF!</v>
      </c>
      <c r="I112" s="3" t="e">
        <f t="shared" si="80"/>
        <v>#REF!</v>
      </c>
      <c r="J112" s="3" t="e">
        <f t="shared" si="80"/>
        <v>#REF!</v>
      </c>
      <c r="K112" s="3" t="e">
        <f t="shared" si="80"/>
        <v>#REF!</v>
      </c>
      <c r="L112" s="3" t="e">
        <f t="shared" si="80"/>
        <v>#REF!</v>
      </c>
      <c r="M112" s="11"/>
      <c r="N112" s="11"/>
      <c r="O112" s="11"/>
      <c r="Q112" s="3" t="e">
        <f t="shared" ref="Q112:Y112" si="81">(Q111-AD111)/AD111</f>
        <v>#REF!</v>
      </c>
      <c r="R112" s="3" t="e">
        <f t="shared" si="81"/>
        <v>#REF!</v>
      </c>
      <c r="S112" s="3" t="e">
        <f t="shared" si="81"/>
        <v>#REF!</v>
      </c>
      <c r="T112" s="3" t="e">
        <f t="shared" si="81"/>
        <v>#REF!</v>
      </c>
      <c r="U112" s="3" t="e">
        <f t="shared" si="81"/>
        <v>#REF!</v>
      </c>
      <c r="V112" s="3" t="e">
        <f t="shared" si="81"/>
        <v>#REF!</v>
      </c>
      <c r="W112" s="3" t="e">
        <f t="shared" si="81"/>
        <v>#REF!</v>
      </c>
      <c r="X112" s="3" t="e">
        <f t="shared" si="81"/>
        <v>#REF!</v>
      </c>
      <c r="Y112" s="3" t="e">
        <f t="shared" si="81"/>
        <v>#REF!</v>
      </c>
      <c r="Z112" s="11"/>
      <c r="AA112" s="11"/>
      <c r="AB112" s="11"/>
      <c r="AD112" s="3"/>
      <c r="AE112" s="3"/>
      <c r="AF112" s="3"/>
      <c r="AG112" s="3"/>
      <c r="AH112" s="3"/>
      <c r="AI112" s="3"/>
      <c r="AJ112" s="3"/>
      <c r="AK112" s="3"/>
      <c r="AL112" s="3"/>
      <c r="AM112" s="11"/>
      <c r="AN112" s="11"/>
      <c r="AO112" s="11"/>
    </row>
    <row r="113" spans="1:41" hidden="1" x14ac:dyDescent="0.3">
      <c r="A113" s="453"/>
      <c r="B113" s="25" t="s">
        <v>40</v>
      </c>
      <c r="C113" s="7" t="s">
        <v>0</v>
      </c>
      <c r="D113" s="8" t="e">
        <f>#REF!+#REF!</f>
        <v>#REF!</v>
      </c>
      <c r="E113" s="8" t="e">
        <f>#REF!+#REF!</f>
        <v>#REF!</v>
      </c>
      <c r="F113" s="8" t="e">
        <f>#REF!+#REF!</f>
        <v>#REF!</v>
      </c>
      <c r="G113" s="8" t="e">
        <f>#REF!+#REF!</f>
        <v>#REF!</v>
      </c>
      <c r="H113" s="8" t="e">
        <f>#REF!+#REF!</f>
        <v>#REF!</v>
      </c>
      <c r="I113" s="8" t="e">
        <f>#REF!+#REF!</f>
        <v>#REF!</v>
      </c>
      <c r="J113" s="8" t="e">
        <f>#REF!+#REF!</f>
        <v>#REF!</v>
      </c>
      <c r="K113" s="8" t="e">
        <f>#REF!+#REF!</f>
        <v>#REF!</v>
      </c>
      <c r="L113" s="8" t="e">
        <f>#REF!+#REF!</f>
        <v>#REF!</v>
      </c>
      <c r="M113" s="44" t="e">
        <f>L113/SUM(L$111,L$113,L$115,L$117,L$119)</f>
        <v>#REF!</v>
      </c>
      <c r="N113" s="44" t="e">
        <f>K113/L113</f>
        <v>#REF!</v>
      </c>
      <c r="O113" s="44" t="e">
        <f>(L113-K113)/L113</f>
        <v>#REF!</v>
      </c>
      <c r="Q113" s="8" t="e">
        <f>#REF!+#REF!</f>
        <v>#REF!</v>
      </c>
      <c r="R113" s="8" t="e">
        <f>#REF!+#REF!</f>
        <v>#REF!</v>
      </c>
      <c r="S113" s="8" t="e">
        <f>#REF!+#REF!</f>
        <v>#REF!</v>
      </c>
      <c r="T113" s="8" t="e">
        <f>#REF!+#REF!</f>
        <v>#REF!</v>
      </c>
      <c r="U113" s="8" t="e">
        <f>#REF!+#REF!</f>
        <v>#REF!</v>
      </c>
      <c r="V113" s="8" t="e">
        <f>#REF!+#REF!</f>
        <v>#REF!</v>
      </c>
      <c r="W113" s="8" t="e">
        <f>#REF!+#REF!</f>
        <v>#REF!</v>
      </c>
      <c r="X113" s="8" t="e">
        <f>#REF!+#REF!</f>
        <v>#REF!</v>
      </c>
      <c r="Y113" s="8" t="e">
        <f>#REF!+#REF!</f>
        <v>#REF!</v>
      </c>
      <c r="Z113" s="44" t="e">
        <f>Y113/SUM(Y$111,Y$113,Y$115,Y$117,Y$119)</f>
        <v>#REF!</v>
      </c>
      <c r="AA113" s="44" t="e">
        <f>X113/Y113</f>
        <v>#REF!</v>
      </c>
      <c r="AB113" s="44" t="e">
        <f>(Y113-X113)/Y113</f>
        <v>#REF!</v>
      </c>
      <c r="AD113" s="8" t="e">
        <f>#REF!+#REF!</f>
        <v>#REF!</v>
      </c>
      <c r="AE113" s="8" t="e">
        <f>#REF!+#REF!</f>
        <v>#REF!</v>
      </c>
      <c r="AF113" s="8" t="e">
        <f>#REF!+#REF!</f>
        <v>#REF!</v>
      </c>
      <c r="AG113" s="8" t="e">
        <f>#REF!+#REF!</f>
        <v>#REF!</v>
      </c>
      <c r="AH113" s="8" t="e">
        <f>#REF!+#REF!</f>
        <v>#REF!</v>
      </c>
      <c r="AI113" s="8" t="e">
        <f>#REF!+#REF!</f>
        <v>#REF!</v>
      </c>
      <c r="AJ113" s="8" t="e">
        <f>#REF!+#REF!</f>
        <v>#REF!</v>
      </c>
      <c r="AK113" s="8" t="e">
        <f>#REF!+#REF!</f>
        <v>#REF!</v>
      </c>
      <c r="AL113" s="8" t="e">
        <f>#REF!+#REF!</f>
        <v>#REF!</v>
      </c>
      <c r="AM113" s="44" t="e">
        <f>AL113/SUM(AL$111,AL$113,AL$115,AL$117,AL$119)</f>
        <v>#REF!</v>
      </c>
      <c r="AN113" s="44" t="e">
        <f>AK113/AL113</f>
        <v>#REF!</v>
      </c>
      <c r="AO113" s="44" t="e">
        <f>(AL113-AK113)/AL113</f>
        <v>#REF!</v>
      </c>
    </row>
    <row r="114" spans="1:41" hidden="1" x14ac:dyDescent="0.3">
      <c r="A114" s="453"/>
      <c r="B114" s="25"/>
      <c r="C114" s="7" t="s">
        <v>153</v>
      </c>
      <c r="D114" s="3" t="e">
        <f t="shared" ref="D114:L114" si="82">(D113-Q113)/Q113</f>
        <v>#REF!</v>
      </c>
      <c r="E114" s="3" t="e">
        <f t="shared" si="82"/>
        <v>#REF!</v>
      </c>
      <c r="F114" s="3" t="e">
        <f t="shared" si="82"/>
        <v>#REF!</v>
      </c>
      <c r="G114" s="3" t="e">
        <f t="shared" si="82"/>
        <v>#REF!</v>
      </c>
      <c r="H114" s="3" t="e">
        <f t="shared" si="82"/>
        <v>#REF!</v>
      </c>
      <c r="I114" s="3" t="e">
        <f t="shared" si="82"/>
        <v>#REF!</v>
      </c>
      <c r="J114" s="3" t="e">
        <f t="shared" si="82"/>
        <v>#REF!</v>
      </c>
      <c r="K114" s="3" t="e">
        <f t="shared" si="82"/>
        <v>#REF!</v>
      </c>
      <c r="L114" s="3" t="e">
        <f t="shared" si="82"/>
        <v>#REF!</v>
      </c>
      <c r="M114" s="11"/>
      <c r="N114" s="11"/>
      <c r="O114" s="11"/>
      <c r="Q114" s="3" t="e">
        <f t="shared" ref="Q114:Y114" si="83">(Q113-AD113)/AD113</f>
        <v>#REF!</v>
      </c>
      <c r="R114" s="3" t="e">
        <f t="shared" si="83"/>
        <v>#REF!</v>
      </c>
      <c r="S114" s="3" t="e">
        <f t="shared" si="83"/>
        <v>#REF!</v>
      </c>
      <c r="T114" s="3" t="e">
        <f t="shared" si="83"/>
        <v>#REF!</v>
      </c>
      <c r="U114" s="3" t="e">
        <f t="shared" si="83"/>
        <v>#REF!</v>
      </c>
      <c r="V114" s="3" t="e">
        <f t="shared" si="83"/>
        <v>#REF!</v>
      </c>
      <c r="W114" s="3" t="e">
        <f t="shared" si="83"/>
        <v>#REF!</v>
      </c>
      <c r="X114" s="3" t="e">
        <f t="shared" si="83"/>
        <v>#REF!</v>
      </c>
      <c r="Y114" s="3" t="e">
        <f t="shared" si="83"/>
        <v>#REF!</v>
      </c>
      <c r="Z114" s="11"/>
      <c r="AA114" s="11"/>
      <c r="AB114" s="11"/>
      <c r="AD114" s="3"/>
      <c r="AE114" s="3"/>
      <c r="AF114" s="3"/>
      <c r="AG114" s="3"/>
      <c r="AH114" s="3"/>
      <c r="AI114" s="3"/>
      <c r="AJ114" s="3"/>
      <c r="AK114" s="3"/>
      <c r="AL114" s="3"/>
      <c r="AM114" s="11"/>
      <c r="AN114" s="11"/>
      <c r="AO114" s="11"/>
    </row>
    <row r="115" spans="1:41" hidden="1" x14ac:dyDescent="0.3">
      <c r="A115" s="453"/>
      <c r="B115" s="25" t="s">
        <v>41</v>
      </c>
      <c r="C115" s="7" t="s">
        <v>0</v>
      </c>
      <c r="D115" s="8" t="e">
        <f>#REF!+#REF!</f>
        <v>#REF!</v>
      </c>
      <c r="E115" s="8" t="e">
        <f>#REF!+#REF!</f>
        <v>#REF!</v>
      </c>
      <c r="F115" s="8" t="e">
        <f>#REF!+#REF!</f>
        <v>#REF!</v>
      </c>
      <c r="G115" s="8" t="e">
        <f>#REF!+#REF!</f>
        <v>#REF!</v>
      </c>
      <c r="H115" s="8" t="e">
        <f>#REF!+#REF!</f>
        <v>#REF!</v>
      </c>
      <c r="I115" s="8" t="e">
        <f>#REF!+#REF!</f>
        <v>#REF!</v>
      </c>
      <c r="J115" s="8" t="e">
        <f>#REF!+#REF!</f>
        <v>#REF!</v>
      </c>
      <c r="K115" s="8" t="e">
        <f>#REF!+#REF!</f>
        <v>#REF!</v>
      </c>
      <c r="L115" s="8" t="e">
        <f>#REF!+#REF!</f>
        <v>#REF!</v>
      </c>
      <c r="M115" s="44" t="e">
        <f>L115/SUM(L$111,L$113,L$115,L$117,L$119)</f>
        <v>#REF!</v>
      </c>
      <c r="N115" s="44" t="e">
        <f>K115/L115</f>
        <v>#REF!</v>
      </c>
      <c r="O115" s="44" t="e">
        <f>(L115-K115)/L115</f>
        <v>#REF!</v>
      </c>
      <c r="Q115" s="8" t="e">
        <f>#REF!+#REF!</f>
        <v>#REF!</v>
      </c>
      <c r="R115" s="8" t="e">
        <f>#REF!+#REF!</f>
        <v>#REF!</v>
      </c>
      <c r="S115" s="8" t="e">
        <f>#REF!+#REF!</f>
        <v>#REF!</v>
      </c>
      <c r="T115" s="8" t="e">
        <f>#REF!+#REF!</f>
        <v>#REF!</v>
      </c>
      <c r="U115" s="8" t="e">
        <f>#REF!+#REF!</f>
        <v>#REF!</v>
      </c>
      <c r="V115" s="8" t="e">
        <f>#REF!+#REF!</f>
        <v>#REF!</v>
      </c>
      <c r="W115" s="8" t="e">
        <f>#REF!+#REF!</f>
        <v>#REF!</v>
      </c>
      <c r="X115" s="8" t="e">
        <f>#REF!+#REF!</f>
        <v>#REF!</v>
      </c>
      <c r="Y115" s="8" t="e">
        <f>#REF!+#REF!</f>
        <v>#REF!</v>
      </c>
      <c r="Z115" s="44" t="e">
        <f>Y115/SUM(Y$111,Y$113,Y$115,Y$117,Y$119)</f>
        <v>#REF!</v>
      </c>
      <c r="AA115" s="44" t="e">
        <f>X115/Y115</f>
        <v>#REF!</v>
      </c>
      <c r="AB115" s="44" t="e">
        <f>(Y115-X115)/Y115</f>
        <v>#REF!</v>
      </c>
      <c r="AD115" s="8" t="e">
        <f>#REF!+#REF!</f>
        <v>#REF!</v>
      </c>
      <c r="AE115" s="8" t="e">
        <f>#REF!+#REF!</f>
        <v>#REF!</v>
      </c>
      <c r="AF115" s="8" t="e">
        <f>#REF!+#REF!</f>
        <v>#REF!</v>
      </c>
      <c r="AG115" s="8" t="e">
        <f>#REF!+#REF!</f>
        <v>#REF!</v>
      </c>
      <c r="AH115" s="8" t="e">
        <f>#REF!+#REF!</f>
        <v>#REF!</v>
      </c>
      <c r="AI115" s="8" t="e">
        <f>#REF!+#REF!</f>
        <v>#REF!</v>
      </c>
      <c r="AJ115" s="8" t="e">
        <f>#REF!+#REF!</f>
        <v>#REF!</v>
      </c>
      <c r="AK115" s="8" t="e">
        <f>#REF!+#REF!</f>
        <v>#REF!</v>
      </c>
      <c r="AL115" s="8" t="e">
        <f>#REF!+#REF!</f>
        <v>#REF!</v>
      </c>
      <c r="AM115" s="44" t="e">
        <f>AL115/SUM(AL$111,AL$113,AL$115,AL$117,AL$119)</f>
        <v>#REF!</v>
      </c>
      <c r="AN115" s="44" t="e">
        <f>AK115/AL115</f>
        <v>#REF!</v>
      </c>
      <c r="AO115" s="44" t="e">
        <f>(AL115-AK115)/AL115</f>
        <v>#REF!</v>
      </c>
    </row>
    <row r="116" spans="1:41" hidden="1" x14ac:dyDescent="0.3">
      <c r="A116" s="453"/>
      <c r="B116" s="25"/>
      <c r="C116" s="7" t="s">
        <v>153</v>
      </c>
      <c r="D116" s="3" t="e">
        <f t="shared" ref="D116:L116" si="84">(D115-Q115)/Q115</f>
        <v>#REF!</v>
      </c>
      <c r="E116" s="3" t="e">
        <f t="shared" si="84"/>
        <v>#REF!</v>
      </c>
      <c r="F116" s="3" t="e">
        <f t="shared" si="84"/>
        <v>#REF!</v>
      </c>
      <c r="G116" s="3" t="e">
        <f t="shared" si="84"/>
        <v>#REF!</v>
      </c>
      <c r="H116" s="3" t="e">
        <f t="shared" si="84"/>
        <v>#REF!</v>
      </c>
      <c r="I116" s="3" t="e">
        <f t="shared" si="84"/>
        <v>#REF!</v>
      </c>
      <c r="J116" s="3" t="e">
        <f t="shared" si="84"/>
        <v>#REF!</v>
      </c>
      <c r="K116" s="3" t="e">
        <f t="shared" si="84"/>
        <v>#REF!</v>
      </c>
      <c r="L116" s="3" t="e">
        <f t="shared" si="84"/>
        <v>#REF!</v>
      </c>
      <c r="M116" s="11"/>
      <c r="N116" s="11"/>
      <c r="O116" s="11"/>
      <c r="Q116" s="3" t="e">
        <f t="shared" ref="Q116:Y116" si="85">(Q115-AD115)/AD115</f>
        <v>#REF!</v>
      </c>
      <c r="R116" s="3" t="e">
        <f t="shared" si="85"/>
        <v>#REF!</v>
      </c>
      <c r="S116" s="3" t="e">
        <f t="shared" si="85"/>
        <v>#REF!</v>
      </c>
      <c r="T116" s="3" t="e">
        <f t="shared" si="85"/>
        <v>#REF!</v>
      </c>
      <c r="U116" s="3" t="e">
        <f t="shared" si="85"/>
        <v>#REF!</v>
      </c>
      <c r="V116" s="3" t="e">
        <f t="shared" si="85"/>
        <v>#REF!</v>
      </c>
      <c r="W116" s="3" t="e">
        <f t="shared" si="85"/>
        <v>#REF!</v>
      </c>
      <c r="X116" s="3" t="e">
        <f t="shared" si="85"/>
        <v>#REF!</v>
      </c>
      <c r="Y116" s="3" t="e">
        <f t="shared" si="85"/>
        <v>#REF!</v>
      </c>
      <c r="Z116" s="11"/>
      <c r="AA116" s="11"/>
      <c r="AB116" s="11"/>
      <c r="AD116" s="3"/>
      <c r="AE116" s="3"/>
      <c r="AF116" s="3"/>
      <c r="AG116" s="3"/>
      <c r="AH116" s="3"/>
      <c r="AI116" s="3"/>
      <c r="AJ116" s="3"/>
      <c r="AK116" s="3"/>
      <c r="AL116" s="3"/>
      <c r="AM116" s="11"/>
      <c r="AN116" s="11"/>
      <c r="AO116" s="11"/>
    </row>
    <row r="117" spans="1:41" hidden="1" x14ac:dyDescent="0.3">
      <c r="A117" s="453"/>
      <c r="B117" s="25" t="s">
        <v>42</v>
      </c>
      <c r="C117" s="7" t="s">
        <v>0</v>
      </c>
      <c r="D117" s="8" t="e">
        <f>#REF!+#REF!</f>
        <v>#REF!</v>
      </c>
      <c r="E117" s="8" t="e">
        <f>#REF!+#REF!</f>
        <v>#REF!</v>
      </c>
      <c r="F117" s="8" t="e">
        <f>#REF!+#REF!</f>
        <v>#REF!</v>
      </c>
      <c r="G117" s="8" t="e">
        <f>#REF!+#REF!</f>
        <v>#REF!</v>
      </c>
      <c r="H117" s="8" t="e">
        <f>#REF!+#REF!</f>
        <v>#REF!</v>
      </c>
      <c r="I117" s="8" t="e">
        <f>#REF!+#REF!</f>
        <v>#REF!</v>
      </c>
      <c r="J117" s="8" t="e">
        <f>#REF!+#REF!</f>
        <v>#REF!</v>
      </c>
      <c r="K117" s="8" t="e">
        <f>#REF!+#REF!</f>
        <v>#REF!</v>
      </c>
      <c r="L117" s="8" t="e">
        <f>#REF!+#REF!</f>
        <v>#REF!</v>
      </c>
      <c r="M117" s="44" t="e">
        <f>L117/SUM(L$111,L$113,L$115,L$117,L$119)</f>
        <v>#REF!</v>
      </c>
      <c r="N117" s="44" t="e">
        <f>K117/L117</f>
        <v>#REF!</v>
      </c>
      <c r="O117" s="44" t="e">
        <f>(L117-K117)/L117</f>
        <v>#REF!</v>
      </c>
      <c r="Q117" s="8" t="e">
        <f>#REF!+#REF!</f>
        <v>#REF!</v>
      </c>
      <c r="R117" s="8" t="e">
        <f>#REF!+#REF!</f>
        <v>#REF!</v>
      </c>
      <c r="S117" s="8" t="e">
        <f>#REF!+#REF!</f>
        <v>#REF!</v>
      </c>
      <c r="T117" s="8" t="e">
        <f>#REF!+#REF!</f>
        <v>#REF!</v>
      </c>
      <c r="U117" s="8" t="e">
        <f>#REF!+#REF!</f>
        <v>#REF!</v>
      </c>
      <c r="V117" s="8" t="e">
        <f>#REF!+#REF!</f>
        <v>#REF!</v>
      </c>
      <c r="W117" s="8" t="e">
        <f>#REF!+#REF!</f>
        <v>#REF!</v>
      </c>
      <c r="X117" s="8" t="e">
        <f>#REF!+#REF!</f>
        <v>#REF!</v>
      </c>
      <c r="Y117" s="8" t="e">
        <f>#REF!+#REF!</f>
        <v>#REF!</v>
      </c>
      <c r="Z117" s="44" t="e">
        <f>Y117/SUM(Y$111,Y$113,Y$115,Y$117,Y$119)</f>
        <v>#REF!</v>
      </c>
      <c r="AA117" s="44" t="e">
        <f>X117/Y117</f>
        <v>#REF!</v>
      </c>
      <c r="AB117" s="44" t="e">
        <f>(Y117-X117)/Y117</f>
        <v>#REF!</v>
      </c>
      <c r="AD117" s="8" t="e">
        <f>#REF!+#REF!</f>
        <v>#REF!</v>
      </c>
      <c r="AE117" s="8" t="e">
        <f>#REF!+#REF!</f>
        <v>#REF!</v>
      </c>
      <c r="AF117" s="8" t="e">
        <f>#REF!+#REF!</f>
        <v>#REF!</v>
      </c>
      <c r="AG117" s="8" t="e">
        <f>#REF!+#REF!</f>
        <v>#REF!</v>
      </c>
      <c r="AH117" s="8" t="e">
        <f>#REF!+#REF!</f>
        <v>#REF!</v>
      </c>
      <c r="AI117" s="8" t="e">
        <f>#REF!+#REF!</f>
        <v>#REF!</v>
      </c>
      <c r="AJ117" s="8" t="e">
        <f>#REF!+#REF!</f>
        <v>#REF!</v>
      </c>
      <c r="AK117" s="8" t="e">
        <f>#REF!+#REF!</f>
        <v>#REF!</v>
      </c>
      <c r="AL117" s="8" t="e">
        <f>#REF!+#REF!</f>
        <v>#REF!</v>
      </c>
      <c r="AM117" s="44" t="e">
        <f>AL117/SUM(AL$111,AL$113,AL$115,AL$117,AL$119)</f>
        <v>#REF!</v>
      </c>
      <c r="AN117" s="44" t="e">
        <f>AK117/AL117</f>
        <v>#REF!</v>
      </c>
      <c r="AO117" s="44" t="e">
        <f>(AL117-AK117)/AL117</f>
        <v>#REF!</v>
      </c>
    </row>
    <row r="118" spans="1:41" hidden="1" x14ac:dyDescent="0.3">
      <c r="A118" s="453"/>
      <c r="B118" s="25"/>
      <c r="C118" s="7" t="s">
        <v>154</v>
      </c>
      <c r="D118" s="3" t="e">
        <f t="shared" ref="D118:L118" si="86">(D117-Q117)/Q117</f>
        <v>#REF!</v>
      </c>
      <c r="E118" s="3" t="e">
        <f t="shared" si="86"/>
        <v>#REF!</v>
      </c>
      <c r="F118" s="3" t="e">
        <f t="shared" si="86"/>
        <v>#REF!</v>
      </c>
      <c r="G118" s="3" t="e">
        <f t="shared" si="86"/>
        <v>#REF!</v>
      </c>
      <c r="H118" s="3" t="e">
        <f t="shared" si="86"/>
        <v>#REF!</v>
      </c>
      <c r="I118" s="3" t="e">
        <f t="shared" si="86"/>
        <v>#REF!</v>
      </c>
      <c r="J118" s="3" t="e">
        <f t="shared" si="86"/>
        <v>#REF!</v>
      </c>
      <c r="K118" s="3" t="e">
        <f t="shared" si="86"/>
        <v>#REF!</v>
      </c>
      <c r="L118" s="3" t="e">
        <f t="shared" si="86"/>
        <v>#REF!</v>
      </c>
      <c r="M118" s="11"/>
      <c r="N118" s="11"/>
      <c r="O118" s="11"/>
      <c r="Q118" s="3" t="e">
        <f t="shared" ref="Q118:Y118" si="87">(Q117-AD117)/AD117</f>
        <v>#REF!</v>
      </c>
      <c r="R118" s="3" t="e">
        <f t="shared" si="87"/>
        <v>#REF!</v>
      </c>
      <c r="S118" s="3" t="e">
        <f t="shared" si="87"/>
        <v>#REF!</v>
      </c>
      <c r="T118" s="3" t="e">
        <f t="shared" si="87"/>
        <v>#REF!</v>
      </c>
      <c r="U118" s="3" t="e">
        <f t="shared" si="87"/>
        <v>#REF!</v>
      </c>
      <c r="V118" s="3" t="e">
        <f t="shared" si="87"/>
        <v>#REF!</v>
      </c>
      <c r="W118" s="3" t="e">
        <f t="shared" si="87"/>
        <v>#REF!</v>
      </c>
      <c r="X118" s="3" t="e">
        <f t="shared" si="87"/>
        <v>#REF!</v>
      </c>
      <c r="Y118" s="3" t="e">
        <f t="shared" si="87"/>
        <v>#REF!</v>
      </c>
      <c r="Z118" s="11"/>
      <c r="AA118" s="11"/>
      <c r="AB118" s="11"/>
      <c r="AD118" s="3"/>
      <c r="AE118" s="3"/>
      <c r="AF118" s="3"/>
      <c r="AG118" s="3"/>
      <c r="AH118" s="3"/>
      <c r="AI118" s="3"/>
      <c r="AJ118" s="3"/>
      <c r="AK118" s="3"/>
      <c r="AL118" s="3"/>
      <c r="AM118" s="11"/>
      <c r="AN118" s="11"/>
      <c r="AO118" s="11"/>
    </row>
    <row r="119" spans="1:41" hidden="1" x14ac:dyDescent="0.3">
      <c r="A119" s="453"/>
      <c r="B119" s="25" t="s">
        <v>78</v>
      </c>
      <c r="C119" s="7" t="s">
        <v>0</v>
      </c>
      <c r="D119" s="8" t="e">
        <f>#REF!+#REF!</f>
        <v>#REF!</v>
      </c>
      <c r="E119" s="8" t="e">
        <f>#REF!+#REF!</f>
        <v>#REF!</v>
      </c>
      <c r="F119" s="8" t="e">
        <f>#REF!+#REF!</f>
        <v>#REF!</v>
      </c>
      <c r="G119" s="8" t="e">
        <f>#REF!+#REF!</f>
        <v>#REF!</v>
      </c>
      <c r="H119" s="8" t="e">
        <f>#REF!+#REF!</f>
        <v>#REF!</v>
      </c>
      <c r="I119" s="8" t="e">
        <f>#REF!+#REF!</f>
        <v>#REF!</v>
      </c>
      <c r="J119" s="8" t="e">
        <f>#REF!+#REF!</f>
        <v>#REF!</v>
      </c>
      <c r="K119" s="8" t="e">
        <f>#REF!+#REF!</f>
        <v>#REF!</v>
      </c>
      <c r="L119" s="8" t="e">
        <f>#REF!+#REF!</f>
        <v>#REF!</v>
      </c>
      <c r="M119" s="44" t="e">
        <f>L119/SUM(L$111,L$113,L$115,L$117,L$119)</f>
        <v>#REF!</v>
      </c>
      <c r="N119" s="44" t="e">
        <f>K119/L119</f>
        <v>#REF!</v>
      </c>
      <c r="O119" s="44" t="e">
        <f>(L119-K119)/L119</f>
        <v>#REF!</v>
      </c>
      <c r="Q119" s="8" t="e">
        <f>#REF!+#REF!</f>
        <v>#REF!</v>
      </c>
      <c r="R119" s="8" t="e">
        <f>#REF!+#REF!</f>
        <v>#REF!</v>
      </c>
      <c r="S119" s="8" t="e">
        <f>#REF!+#REF!</f>
        <v>#REF!</v>
      </c>
      <c r="T119" s="8" t="e">
        <f>#REF!+#REF!</f>
        <v>#REF!</v>
      </c>
      <c r="U119" s="8" t="e">
        <f>#REF!+#REF!</f>
        <v>#REF!</v>
      </c>
      <c r="V119" s="8" t="e">
        <f>#REF!+#REF!</f>
        <v>#REF!</v>
      </c>
      <c r="W119" s="8" t="e">
        <f>#REF!+#REF!</f>
        <v>#REF!</v>
      </c>
      <c r="X119" s="8" t="e">
        <f>#REF!+#REF!</f>
        <v>#REF!</v>
      </c>
      <c r="Y119" s="8" t="e">
        <f>#REF!+#REF!</f>
        <v>#REF!</v>
      </c>
      <c r="Z119" s="44" t="e">
        <f>Y119/SUM(Y$111,Y$113,Y$115,Y$117,Y$119)</f>
        <v>#REF!</v>
      </c>
      <c r="AA119" s="44" t="e">
        <f>X119/Y119</f>
        <v>#REF!</v>
      </c>
      <c r="AB119" s="44" t="e">
        <f>(Y119-X119)/Y119</f>
        <v>#REF!</v>
      </c>
      <c r="AD119" s="8" t="e">
        <f>#REF!+#REF!</f>
        <v>#REF!</v>
      </c>
      <c r="AE119" s="8" t="e">
        <f>#REF!+#REF!</f>
        <v>#REF!</v>
      </c>
      <c r="AF119" s="8" t="e">
        <f>#REF!+#REF!</f>
        <v>#REF!</v>
      </c>
      <c r="AG119" s="8" t="e">
        <f>#REF!+#REF!</f>
        <v>#REF!</v>
      </c>
      <c r="AH119" s="8" t="e">
        <f>#REF!+#REF!</f>
        <v>#REF!</v>
      </c>
      <c r="AI119" s="8" t="e">
        <f>#REF!+#REF!</f>
        <v>#REF!</v>
      </c>
      <c r="AJ119" s="8" t="e">
        <f>#REF!+#REF!</f>
        <v>#REF!</v>
      </c>
      <c r="AK119" s="8" t="e">
        <f>#REF!+#REF!</f>
        <v>#REF!</v>
      </c>
      <c r="AL119" s="8" t="e">
        <f>#REF!+#REF!</f>
        <v>#REF!</v>
      </c>
      <c r="AM119" s="44" t="e">
        <f>AL119/SUM(AL$111,AL$113,AL$115,AL$117,AL$119)</f>
        <v>#REF!</v>
      </c>
      <c r="AN119" s="44" t="e">
        <f>AK119/AL119</f>
        <v>#REF!</v>
      </c>
      <c r="AO119" s="44" t="e">
        <f>(AL119-AK119)/AL119</f>
        <v>#REF!</v>
      </c>
    </row>
    <row r="120" spans="1:41" hidden="1" x14ac:dyDescent="0.3">
      <c r="A120" s="453"/>
      <c r="B120" s="25"/>
      <c r="C120" s="7" t="s">
        <v>153</v>
      </c>
      <c r="D120" s="3" t="e">
        <f t="shared" ref="D120:L120" si="88">(D119-Q119)/Q119</f>
        <v>#REF!</v>
      </c>
      <c r="E120" s="3" t="e">
        <f t="shared" si="88"/>
        <v>#REF!</v>
      </c>
      <c r="F120" s="3" t="e">
        <f t="shared" si="88"/>
        <v>#REF!</v>
      </c>
      <c r="G120" s="3" t="e">
        <f t="shared" si="88"/>
        <v>#REF!</v>
      </c>
      <c r="H120" s="3" t="e">
        <f t="shared" si="88"/>
        <v>#REF!</v>
      </c>
      <c r="I120" s="3" t="e">
        <f t="shared" si="88"/>
        <v>#REF!</v>
      </c>
      <c r="J120" s="3" t="e">
        <f t="shared" si="88"/>
        <v>#REF!</v>
      </c>
      <c r="K120" s="3" t="e">
        <f t="shared" si="88"/>
        <v>#REF!</v>
      </c>
      <c r="L120" s="3" t="e">
        <f t="shared" si="88"/>
        <v>#REF!</v>
      </c>
      <c r="M120" s="11"/>
      <c r="N120" s="11"/>
      <c r="O120" s="11"/>
      <c r="Q120" s="3" t="e">
        <f t="shared" ref="Q120:Y120" si="89">(Q119-AD119)/AD119</f>
        <v>#REF!</v>
      </c>
      <c r="R120" s="3" t="e">
        <f t="shared" si="89"/>
        <v>#REF!</v>
      </c>
      <c r="S120" s="3" t="e">
        <f t="shared" si="89"/>
        <v>#REF!</v>
      </c>
      <c r="T120" s="3" t="e">
        <f t="shared" si="89"/>
        <v>#REF!</v>
      </c>
      <c r="U120" s="3" t="e">
        <f t="shared" si="89"/>
        <v>#REF!</v>
      </c>
      <c r="V120" s="3" t="e">
        <f t="shared" si="89"/>
        <v>#REF!</v>
      </c>
      <c r="W120" s="3" t="e">
        <f t="shared" si="89"/>
        <v>#REF!</v>
      </c>
      <c r="X120" s="3" t="e">
        <f t="shared" si="89"/>
        <v>#REF!</v>
      </c>
      <c r="Y120" s="3" t="e">
        <f t="shared" si="89"/>
        <v>#REF!</v>
      </c>
      <c r="Z120" s="11"/>
      <c r="AA120" s="11"/>
      <c r="AB120" s="11"/>
      <c r="AD120" s="3"/>
      <c r="AE120" s="3"/>
      <c r="AF120" s="3"/>
      <c r="AG120" s="3"/>
      <c r="AH120" s="3"/>
      <c r="AI120" s="3"/>
      <c r="AJ120" s="3"/>
      <c r="AK120" s="3"/>
      <c r="AL120" s="3"/>
      <c r="AM120" s="11"/>
      <c r="AN120" s="11"/>
      <c r="AO120" s="11"/>
    </row>
    <row r="121" spans="1:41" hidden="1" x14ac:dyDescent="0.3">
      <c r="A121" s="453" t="s">
        <v>257</v>
      </c>
      <c r="B121" s="25" t="s">
        <v>39</v>
      </c>
      <c r="C121" s="7" t="s">
        <v>0</v>
      </c>
      <c r="D121" s="8" t="e">
        <f>#REF!+#REF!</f>
        <v>#REF!</v>
      </c>
      <c r="E121" s="8" t="e">
        <f>#REF!+#REF!</f>
        <v>#REF!</v>
      </c>
      <c r="F121" s="8" t="e">
        <f>#REF!+#REF!</f>
        <v>#REF!</v>
      </c>
      <c r="G121" s="8" t="e">
        <f>#REF!+#REF!</f>
        <v>#REF!</v>
      </c>
      <c r="H121" s="8" t="e">
        <f>#REF!+#REF!</f>
        <v>#REF!</v>
      </c>
      <c r="I121" s="8" t="e">
        <f>#REF!+#REF!</f>
        <v>#REF!</v>
      </c>
      <c r="J121" s="8" t="e">
        <f>#REF!+#REF!</f>
        <v>#REF!</v>
      </c>
      <c r="K121" s="8" t="e">
        <f>#REF!+#REF!</f>
        <v>#REF!</v>
      </c>
      <c r="L121" s="8" t="e">
        <f>#REF!+#REF!</f>
        <v>#REF!</v>
      </c>
      <c r="M121" s="44" t="e">
        <f>L121/SUM(L$121,L$123,L$125,L$127,L$129)</f>
        <v>#REF!</v>
      </c>
      <c r="N121" s="44" t="e">
        <f>K121/L121</f>
        <v>#REF!</v>
      </c>
      <c r="O121" s="44" t="e">
        <f>(L121-K121)/L121</f>
        <v>#REF!</v>
      </c>
      <c r="Q121" s="8" t="e">
        <f>#REF!+#REF!</f>
        <v>#REF!</v>
      </c>
      <c r="R121" s="8" t="e">
        <f>#REF!+#REF!</f>
        <v>#REF!</v>
      </c>
      <c r="S121" s="8" t="e">
        <f>#REF!+#REF!</f>
        <v>#REF!</v>
      </c>
      <c r="T121" s="8" t="e">
        <f>#REF!+#REF!</f>
        <v>#REF!</v>
      </c>
      <c r="U121" s="8" t="e">
        <f>#REF!+#REF!</f>
        <v>#REF!</v>
      </c>
      <c r="V121" s="8" t="e">
        <f>#REF!+#REF!</f>
        <v>#REF!</v>
      </c>
      <c r="W121" s="8" t="e">
        <f>#REF!+#REF!</f>
        <v>#REF!</v>
      </c>
      <c r="X121" s="8" t="e">
        <f>#REF!+#REF!</f>
        <v>#REF!</v>
      </c>
      <c r="Y121" s="8" t="e">
        <f>#REF!+#REF!</f>
        <v>#REF!</v>
      </c>
      <c r="Z121" s="44" t="e">
        <f>Y121/SUM(Y$121,Y$123,Y$125,Y$127,Y$129)</f>
        <v>#REF!</v>
      </c>
      <c r="AA121" s="44" t="e">
        <f>X121/Y121</f>
        <v>#REF!</v>
      </c>
      <c r="AB121" s="44" t="e">
        <f>(Y121-X121)/Y121</f>
        <v>#REF!</v>
      </c>
      <c r="AD121" s="8" t="e">
        <f>#REF!+#REF!</f>
        <v>#REF!</v>
      </c>
      <c r="AE121" s="8" t="e">
        <f>#REF!+#REF!</f>
        <v>#REF!</v>
      </c>
      <c r="AF121" s="8" t="e">
        <f>#REF!+#REF!</f>
        <v>#REF!</v>
      </c>
      <c r="AG121" s="8" t="e">
        <f>#REF!+#REF!</f>
        <v>#REF!</v>
      </c>
      <c r="AH121" s="8" t="e">
        <f>#REF!+#REF!</f>
        <v>#REF!</v>
      </c>
      <c r="AI121" s="8" t="e">
        <f>#REF!+#REF!</f>
        <v>#REF!</v>
      </c>
      <c r="AJ121" s="8" t="e">
        <f>#REF!+#REF!</f>
        <v>#REF!</v>
      </c>
      <c r="AK121" s="8" t="e">
        <f>#REF!+#REF!</f>
        <v>#REF!</v>
      </c>
      <c r="AL121" s="8" t="e">
        <f>#REF!+#REF!</f>
        <v>#REF!</v>
      </c>
      <c r="AM121" s="44" t="e">
        <f>AL121/SUM(AL$121,AL$123,AL$125,AL$127,AL$129)</f>
        <v>#REF!</v>
      </c>
      <c r="AN121" s="44" t="e">
        <f>AK121/AL121</f>
        <v>#REF!</v>
      </c>
      <c r="AO121" s="44" t="e">
        <f>(AL121-AK121)/AL121</f>
        <v>#REF!</v>
      </c>
    </row>
    <row r="122" spans="1:41" hidden="1" x14ac:dyDescent="0.3">
      <c r="A122" s="453"/>
      <c r="B122" s="25"/>
      <c r="C122" s="7" t="s">
        <v>153</v>
      </c>
      <c r="D122" s="3" t="e">
        <f t="shared" ref="D122:L122" si="90">(D121-Q121)/Q121</f>
        <v>#REF!</v>
      </c>
      <c r="E122" s="3" t="e">
        <f t="shared" si="90"/>
        <v>#REF!</v>
      </c>
      <c r="F122" s="3" t="e">
        <f t="shared" si="90"/>
        <v>#REF!</v>
      </c>
      <c r="G122" s="3" t="e">
        <f t="shared" si="90"/>
        <v>#REF!</v>
      </c>
      <c r="H122" s="3" t="e">
        <f t="shared" si="90"/>
        <v>#REF!</v>
      </c>
      <c r="I122" s="3" t="e">
        <f t="shared" si="90"/>
        <v>#REF!</v>
      </c>
      <c r="J122" s="3" t="e">
        <f t="shared" si="90"/>
        <v>#REF!</v>
      </c>
      <c r="K122" s="3" t="e">
        <f t="shared" si="90"/>
        <v>#REF!</v>
      </c>
      <c r="L122" s="3" t="e">
        <f t="shared" si="90"/>
        <v>#REF!</v>
      </c>
      <c r="M122" s="11"/>
      <c r="N122" s="11"/>
      <c r="O122" s="11"/>
      <c r="Q122" s="3" t="e">
        <f t="shared" ref="Q122:Y122" si="91">(Q121-AD121)/AD121</f>
        <v>#REF!</v>
      </c>
      <c r="R122" s="3" t="e">
        <f t="shared" si="91"/>
        <v>#REF!</v>
      </c>
      <c r="S122" s="3" t="e">
        <f t="shared" si="91"/>
        <v>#REF!</v>
      </c>
      <c r="T122" s="3" t="e">
        <f t="shared" si="91"/>
        <v>#REF!</v>
      </c>
      <c r="U122" s="3" t="e">
        <f t="shared" si="91"/>
        <v>#REF!</v>
      </c>
      <c r="V122" s="3" t="e">
        <f t="shared" si="91"/>
        <v>#REF!</v>
      </c>
      <c r="W122" s="3" t="e">
        <f t="shared" si="91"/>
        <v>#REF!</v>
      </c>
      <c r="X122" s="3" t="e">
        <f t="shared" si="91"/>
        <v>#REF!</v>
      </c>
      <c r="Y122" s="3" t="e">
        <f t="shared" si="91"/>
        <v>#REF!</v>
      </c>
      <c r="Z122" s="11"/>
      <c r="AA122" s="11"/>
      <c r="AB122" s="11"/>
      <c r="AD122" s="3"/>
      <c r="AE122" s="3"/>
      <c r="AF122" s="3"/>
      <c r="AG122" s="3"/>
      <c r="AH122" s="3"/>
      <c r="AI122" s="3"/>
      <c r="AJ122" s="3"/>
      <c r="AK122" s="3"/>
      <c r="AL122" s="3"/>
      <c r="AM122" s="11"/>
      <c r="AN122" s="11"/>
      <c r="AO122" s="11"/>
    </row>
    <row r="123" spans="1:41" hidden="1" x14ac:dyDescent="0.3">
      <c r="A123" s="453"/>
      <c r="B123" s="25" t="s">
        <v>40</v>
      </c>
      <c r="C123" s="7" t="s">
        <v>0</v>
      </c>
      <c r="D123" s="8" t="e">
        <f>#REF!+#REF!</f>
        <v>#REF!</v>
      </c>
      <c r="E123" s="8" t="e">
        <f>#REF!+#REF!</f>
        <v>#REF!</v>
      </c>
      <c r="F123" s="8" t="e">
        <f>#REF!+#REF!</f>
        <v>#REF!</v>
      </c>
      <c r="G123" s="8" t="e">
        <f>#REF!+#REF!</f>
        <v>#REF!</v>
      </c>
      <c r="H123" s="8" t="e">
        <f>#REF!+#REF!</f>
        <v>#REF!</v>
      </c>
      <c r="I123" s="8" t="e">
        <f>#REF!+#REF!</f>
        <v>#REF!</v>
      </c>
      <c r="J123" s="8" t="e">
        <f>#REF!+#REF!</f>
        <v>#REF!</v>
      </c>
      <c r="K123" s="8" t="e">
        <f>#REF!+#REF!</f>
        <v>#REF!</v>
      </c>
      <c r="L123" s="8" t="e">
        <f>#REF!+#REF!</f>
        <v>#REF!</v>
      </c>
      <c r="M123" s="44" t="e">
        <f>L123/SUM(L$121,L$123,L$125,L$127,L$129)</f>
        <v>#REF!</v>
      </c>
      <c r="N123" s="44" t="e">
        <f>K123/L123</f>
        <v>#REF!</v>
      </c>
      <c r="O123" s="44" t="e">
        <f>(L123-K123)/L123</f>
        <v>#REF!</v>
      </c>
      <c r="Q123" s="8" t="e">
        <f>#REF!+#REF!</f>
        <v>#REF!</v>
      </c>
      <c r="R123" s="8" t="e">
        <f>#REF!+#REF!</f>
        <v>#REF!</v>
      </c>
      <c r="S123" s="8" t="e">
        <f>#REF!+#REF!</f>
        <v>#REF!</v>
      </c>
      <c r="T123" s="8" t="e">
        <f>#REF!+#REF!</f>
        <v>#REF!</v>
      </c>
      <c r="U123" s="8" t="e">
        <f>#REF!+#REF!</f>
        <v>#REF!</v>
      </c>
      <c r="V123" s="8" t="e">
        <f>#REF!+#REF!</f>
        <v>#REF!</v>
      </c>
      <c r="W123" s="8" t="e">
        <f>#REF!+#REF!</f>
        <v>#REF!</v>
      </c>
      <c r="X123" s="8" t="e">
        <f>#REF!+#REF!</f>
        <v>#REF!</v>
      </c>
      <c r="Y123" s="8" t="e">
        <f>#REF!+#REF!</f>
        <v>#REF!</v>
      </c>
      <c r="Z123" s="44" t="e">
        <f>Y123/SUM(Y$121,Y$123,Y$125,Y$127,Y$129)</f>
        <v>#REF!</v>
      </c>
      <c r="AA123" s="44" t="e">
        <f>X123/Y123</f>
        <v>#REF!</v>
      </c>
      <c r="AB123" s="44" t="e">
        <f>(Y123-X123)/Y123</f>
        <v>#REF!</v>
      </c>
      <c r="AD123" s="8" t="e">
        <f>#REF!+#REF!</f>
        <v>#REF!</v>
      </c>
      <c r="AE123" s="8" t="e">
        <f>#REF!+#REF!</f>
        <v>#REF!</v>
      </c>
      <c r="AF123" s="8" t="e">
        <f>#REF!+#REF!</f>
        <v>#REF!</v>
      </c>
      <c r="AG123" s="8" t="e">
        <f>#REF!+#REF!</f>
        <v>#REF!</v>
      </c>
      <c r="AH123" s="8" t="e">
        <f>#REF!+#REF!</f>
        <v>#REF!</v>
      </c>
      <c r="AI123" s="8" t="e">
        <f>#REF!+#REF!</f>
        <v>#REF!</v>
      </c>
      <c r="AJ123" s="8" t="e">
        <f>#REF!+#REF!</f>
        <v>#REF!</v>
      </c>
      <c r="AK123" s="8" t="e">
        <f>#REF!+#REF!</f>
        <v>#REF!</v>
      </c>
      <c r="AL123" s="8" t="e">
        <f>#REF!+#REF!</f>
        <v>#REF!</v>
      </c>
      <c r="AM123" s="44" t="e">
        <f>AL123/SUM(AL$121,AL$123,AL$125,AL$127,AL$129)</f>
        <v>#REF!</v>
      </c>
      <c r="AN123" s="44" t="e">
        <f>AK123/AL123</f>
        <v>#REF!</v>
      </c>
      <c r="AO123" s="44" t="e">
        <f>(AL123-AK123)/AL123</f>
        <v>#REF!</v>
      </c>
    </row>
    <row r="124" spans="1:41" hidden="1" x14ac:dyDescent="0.3">
      <c r="A124" s="453"/>
      <c r="B124" s="25"/>
      <c r="C124" s="7" t="s">
        <v>153</v>
      </c>
      <c r="D124" s="3" t="e">
        <f t="shared" ref="D124:L124" si="92">(D123-Q123)/Q123</f>
        <v>#REF!</v>
      </c>
      <c r="E124" s="3" t="e">
        <f t="shared" si="92"/>
        <v>#REF!</v>
      </c>
      <c r="F124" s="3" t="e">
        <f t="shared" si="92"/>
        <v>#REF!</v>
      </c>
      <c r="G124" s="3" t="e">
        <f t="shared" si="92"/>
        <v>#REF!</v>
      </c>
      <c r="H124" s="3" t="e">
        <f t="shared" si="92"/>
        <v>#REF!</v>
      </c>
      <c r="I124" s="3" t="e">
        <f t="shared" si="92"/>
        <v>#REF!</v>
      </c>
      <c r="J124" s="3" t="e">
        <f t="shared" si="92"/>
        <v>#REF!</v>
      </c>
      <c r="K124" s="3" t="e">
        <f t="shared" si="92"/>
        <v>#REF!</v>
      </c>
      <c r="L124" s="3" t="e">
        <f t="shared" si="92"/>
        <v>#REF!</v>
      </c>
      <c r="M124" s="11"/>
      <c r="N124" s="11"/>
      <c r="O124" s="11"/>
      <c r="Q124" s="3" t="e">
        <f t="shared" ref="Q124:Y124" si="93">(Q123-AD123)/AD123</f>
        <v>#REF!</v>
      </c>
      <c r="R124" s="3" t="e">
        <f t="shared" si="93"/>
        <v>#REF!</v>
      </c>
      <c r="S124" s="3" t="e">
        <f t="shared" si="93"/>
        <v>#REF!</v>
      </c>
      <c r="T124" s="3" t="e">
        <f t="shared" si="93"/>
        <v>#REF!</v>
      </c>
      <c r="U124" s="3" t="e">
        <f t="shared" si="93"/>
        <v>#REF!</v>
      </c>
      <c r="V124" s="3" t="e">
        <f t="shared" si="93"/>
        <v>#REF!</v>
      </c>
      <c r="W124" s="3" t="e">
        <f t="shared" si="93"/>
        <v>#REF!</v>
      </c>
      <c r="X124" s="3" t="e">
        <f t="shared" si="93"/>
        <v>#REF!</v>
      </c>
      <c r="Y124" s="3" t="e">
        <f t="shared" si="93"/>
        <v>#REF!</v>
      </c>
      <c r="Z124" s="11"/>
      <c r="AA124" s="11"/>
      <c r="AB124" s="11"/>
      <c r="AD124" s="3"/>
      <c r="AE124" s="3"/>
      <c r="AF124" s="3"/>
      <c r="AG124" s="3"/>
      <c r="AH124" s="3"/>
      <c r="AI124" s="3"/>
      <c r="AJ124" s="3"/>
      <c r="AK124" s="3"/>
      <c r="AL124" s="3"/>
      <c r="AM124" s="11"/>
      <c r="AN124" s="11"/>
      <c r="AO124" s="11"/>
    </row>
    <row r="125" spans="1:41" hidden="1" x14ac:dyDescent="0.3">
      <c r="A125" s="453"/>
      <c r="B125" s="25" t="s">
        <v>41</v>
      </c>
      <c r="C125" s="7" t="s">
        <v>0</v>
      </c>
      <c r="D125" s="8" t="e">
        <f>#REF!+#REF!</f>
        <v>#REF!</v>
      </c>
      <c r="E125" s="8" t="e">
        <f>#REF!+#REF!</f>
        <v>#REF!</v>
      </c>
      <c r="F125" s="8" t="e">
        <f>#REF!+#REF!</f>
        <v>#REF!</v>
      </c>
      <c r="G125" s="8" t="e">
        <f>#REF!+#REF!</f>
        <v>#REF!</v>
      </c>
      <c r="H125" s="8" t="e">
        <f>#REF!+#REF!</f>
        <v>#REF!</v>
      </c>
      <c r="I125" s="8" t="e">
        <f>#REF!+#REF!</f>
        <v>#REF!</v>
      </c>
      <c r="J125" s="8" t="e">
        <f>#REF!+#REF!</f>
        <v>#REF!</v>
      </c>
      <c r="K125" s="8" t="e">
        <f>#REF!+#REF!</f>
        <v>#REF!</v>
      </c>
      <c r="L125" s="8" t="e">
        <f>#REF!+#REF!</f>
        <v>#REF!</v>
      </c>
      <c r="M125" s="44" t="e">
        <f>L125/SUM(L$121,L$123,L$125,L$127,L$129)</f>
        <v>#REF!</v>
      </c>
      <c r="N125" s="44" t="e">
        <f>K125/L125</f>
        <v>#REF!</v>
      </c>
      <c r="O125" s="44" t="e">
        <f>(L125-K125)/L125</f>
        <v>#REF!</v>
      </c>
      <c r="Q125" s="8" t="e">
        <f>#REF!+#REF!</f>
        <v>#REF!</v>
      </c>
      <c r="R125" s="8" t="e">
        <f>#REF!+#REF!</f>
        <v>#REF!</v>
      </c>
      <c r="S125" s="8" t="e">
        <f>#REF!+#REF!</f>
        <v>#REF!</v>
      </c>
      <c r="T125" s="8" t="e">
        <f>#REF!+#REF!</f>
        <v>#REF!</v>
      </c>
      <c r="U125" s="8" t="e">
        <f>#REF!+#REF!</f>
        <v>#REF!</v>
      </c>
      <c r="V125" s="8" t="e">
        <f>#REF!+#REF!</f>
        <v>#REF!</v>
      </c>
      <c r="W125" s="8" t="e">
        <f>#REF!+#REF!</f>
        <v>#REF!</v>
      </c>
      <c r="X125" s="8" t="e">
        <f>#REF!+#REF!</f>
        <v>#REF!</v>
      </c>
      <c r="Y125" s="8" t="e">
        <f>#REF!+#REF!</f>
        <v>#REF!</v>
      </c>
      <c r="Z125" s="44" t="e">
        <f>Y125/SUM(Y$121,Y$123,Y$125,Y$127,Y$129)</f>
        <v>#REF!</v>
      </c>
      <c r="AA125" s="44" t="e">
        <f>X125/Y125</f>
        <v>#REF!</v>
      </c>
      <c r="AB125" s="44" t="e">
        <f>(Y125-X125)/Y125</f>
        <v>#REF!</v>
      </c>
      <c r="AD125" s="8" t="e">
        <f>#REF!+#REF!</f>
        <v>#REF!</v>
      </c>
      <c r="AE125" s="8" t="e">
        <f>#REF!+#REF!</f>
        <v>#REF!</v>
      </c>
      <c r="AF125" s="8" t="e">
        <f>#REF!+#REF!</f>
        <v>#REF!</v>
      </c>
      <c r="AG125" s="8" t="e">
        <f>#REF!+#REF!</f>
        <v>#REF!</v>
      </c>
      <c r="AH125" s="8" t="e">
        <f>#REF!+#REF!</f>
        <v>#REF!</v>
      </c>
      <c r="AI125" s="8" t="e">
        <f>#REF!+#REF!</f>
        <v>#REF!</v>
      </c>
      <c r="AJ125" s="8" t="e">
        <f>#REF!+#REF!</f>
        <v>#REF!</v>
      </c>
      <c r="AK125" s="8" t="e">
        <f>#REF!+#REF!</f>
        <v>#REF!</v>
      </c>
      <c r="AL125" s="8" t="e">
        <f>#REF!+#REF!</f>
        <v>#REF!</v>
      </c>
      <c r="AM125" s="44" t="e">
        <f>AL125/SUM(AL$121,AL$123,AL$125,AL$127,AL$129)</f>
        <v>#REF!</v>
      </c>
      <c r="AN125" s="44" t="e">
        <f>AK125/AL125</f>
        <v>#REF!</v>
      </c>
      <c r="AO125" s="44" t="e">
        <f>(AL125-AK125)/AL125</f>
        <v>#REF!</v>
      </c>
    </row>
    <row r="126" spans="1:41" hidden="1" x14ac:dyDescent="0.3">
      <c r="A126" s="453"/>
      <c r="B126" s="25"/>
      <c r="C126" s="7" t="s">
        <v>153</v>
      </c>
      <c r="D126" s="3" t="e">
        <f t="shared" ref="D126:L126" si="94">(D125-Q125)/Q125</f>
        <v>#REF!</v>
      </c>
      <c r="E126" s="3" t="e">
        <f t="shared" si="94"/>
        <v>#REF!</v>
      </c>
      <c r="F126" s="3" t="e">
        <f t="shared" si="94"/>
        <v>#REF!</v>
      </c>
      <c r="G126" s="3" t="e">
        <f t="shared" si="94"/>
        <v>#REF!</v>
      </c>
      <c r="H126" s="3" t="e">
        <f t="shared" si="94"/>
        <v>#REF!</v>
      </c>
      <c r="I126" s="3" t="e">
        <f t="shared" si="94"/>
        <v>#REF!</v>
      </c>
      <c r="J126" s="3" t="e">
        <f t="shared" si="94"/>
        <v>#REF!</v>
      </c>
      <c r="K126" s="3" t="e">
        <f t="shared" si="94"/>
        <v>#REF!</v>
      </c>
      <c r="L126" s="3" t="e">
        <f t="shared" si="94"/>
        <v>#REF!</v>
      </c>
      <c r="M126" s="11"/>
      <c r="N126" s="11"/>
      <c r="O126" s="11"/>
      <c r="Q126" s="3" t="e">
        <f t="shared" ref="Q126:Y126" si="95">(Q125-AD125)/AD125</f>
        <v>#REF!</v>
      </c>
      <c r="R126" s="3" t="e">
        <f t="shared" si="95"/>
        <v>#REF!</v>
      </c>
      <c r="S126" s="3" t="e">
        <f t="shared" si="95"/>
        <v>#REF!</v>
      </c>
      <c r="T126" s="3" t="e">
        <f t="shared" si="95"/>
        <v>#REF!</v>
      </c>
      <c r="U126" s="3" t="e">
        <f t="shared" si="95"/>
        <v>#REF!</v>
      </c>
      <c r="V126" s="3" t="e">
        <f t="shared" si="95"/>
        <v>#REF!</v>
      </c>
      <c r="W126" s="3" t="e">
        <f t="shared" si="95"/>
        <v>#REF!</v>
      </c>
      <c r="X126" s="3" t="e">
        <f t="shared" si="95"/>
        <v>#REF!</v>
      </c>
      <c r="Y126" s="3" t="e">
        <f t="shared" si="95"/>
        <v>#REF!</v>
      </c>
      <c r="Z126" s="11"/>
      <c r="AA126" s="11"/>
      <c r="AB126" s="11"/>
      <c r="AD126" s="3"/>
      <c r="AE126" s="3"/>
      <c r="AF126" s="3"/>
      <c r="AG126" s="3"/>
      <c r="AH126" s="3"/>
      <c r="AI126" s="3"/>
      <c r="AJ126" s="3"/>
      <c r="AK126" s="3"/>
      <c r="AL126" s="3"/>
      <c r="AM126" s="11"/>
      <c r="AN126" s="11"/>
      <c r="AO126" s="11"/>
    </row>
    <row r="127" spans="1:41" hidden="1" x14ac:dyDescent="0.3">
      <c r="A127" s="453"/>
      <c r="B127" s="25" t="s">
        <v>42</v>
      </c>
      <c r="C127" s="7" t="s">
        <v>0</v>
      </c>
      <c r="D127" s="8" t="e">
        <f>#REF!+#REF!</f>
        <v>#REF!</v>
      </c>
      <c r="E127" s="8" t="e">
        <f>#REF!+#REF!</f>
        <v>#REF!</v>
      </c>
      <c r="F127" s="8" t="e">
        <f>#REF!+#REF!</f>
        <v>#REF!</v>
      </c>
      <c r="G127" s="8" t="e">
        <f>#REF!+#REF!</f>
        <v>#REF!</v>
      </c>
      <c r="H127" s="8" t="e">
        <f>#REF!+#REF!</f>
        <v>#REF!</v>
      </c>
      <c r="I127" s="8" t="e">
        <f>#REF!+#REF!</f>
        <v>#REF!</v>
      </c>
      <c r="J127" s="8" t="e">
        <f>#REF!+#REF!</f>
        <v>#REF!</v>
      </c>
      <c r="K127" s="8" t="e">
        <f>#REF!+#REF!</f>
        <v>#REF!</v>
      </c>
      <c r="L127" s="8" t="e">
        <f>#REF!+#REF!</f>
        <v>#REF!</v>
      </c>
      <c r="M127" s="44" t="e">
        <f>L127/SUM(L$121,L$123,L$125,L$127,L$129)</f>
        <v>#REF!</v>
      </c>
      <c r="N127" s="44" t="e">
        <f>K127/L127</f>
        <v>#REF!</v>
      </c>
      <c r="O127" s="44" t="e">
        <f>(L127-K127)/L127</f>
        <v>#REF!</v>
      </c>
      <c r="Q127" s="8" t="e">
        <f>#REF!+#REF!</f>
        <v>#REF!</v>
      </c>
      <c r="R127" s="8" t="e">
        <f>#REF!+#REF!</f>
        <v>#REF!</v>
      </c>
      <c r="S127" s="8" t="e">
        <f>#REF!+#REF!</f>
        <v>#REF!</v>
      </c>
      <c r="T127" s="8" t="e">
        <f>#REF!+#REF!</f>
        <v>#REF!</v>
      </c>
      <c r="U127" s="8" t="e">
        <f>#REF!+#REF!</f>
        <v>#REF!</v>
      </c>
      <c r="V127" s="8" t="e">
        <f>#REF!+#REF!</f>
        <v>#REF!</v>
      </c>
      <c r="W127" s="8" t="e">
        <f>#REF!+#REF!</f>
        <v>#REF!</v>
      </c>
      <c r="X127" s="8" t="e">
        <f>#REF!+#REF!</f>
        <v>#REF!</v>
      </c>
      <c r="Y127" s="8" t="e">
        <f>#REF!+#REF!</f>
        <v>#REF!</v>
      </c>
      <c r="Z127" s="44" t="e">
        <f>Y127/SUM(Y$121,Y$123,Y$125,Y$127,Y$129)</f>
        <v>#REF!</v>
      </c>
      <c r="AA127" s="44" t="e">
        <f>X127/Y127</f>
        <v>#REF!</v>
      </c>
      <c r="AB127" s="44" t="e">
        <f>(Y127-X127)/Y127</f>
        <v>#REF!</v>
      </c>
      <c r="AD127" s="8" t="e">
        <f>#REF!+#REF!</f>
        <v>#REF!</v>
      </c>
      <c r="AE127" s="8" t="e">
        <f>#REF!+#REF!</f>
        <v>#REF!</v>
      </c>
      <c r="AF127" s="8" t="e">
        <f>#REF!+#REF!</f>
        <v>#REF!</v>
      </c>
      <c r="AG127" s="8" t="e">
        <f>#REF!+#REF!</f>
        <v>#REF!</v>
      </c>
      <c r="AH127" s="8" t="e">
        <f>#REF!+#REF!</f>
        <v>#REF!</v>
      </c>
      <c r="AI127" s="8" t="e">
        <f>#REF!+#REF!</f>
        <v>#REF!</v>
      </c>
      <c r="AJ127" s="8" t="e">
        <f>#REF!+#REF!</f>
        <v>#REF!</v>
      </c>
      <c r="AK127" s="8" t="e">
        <f>#REF!+#REF!</f>
        <v>#REF!</v>
      </c>
      <c r="AL127" s="8" t="e">
        <f>#REF!+#REF!</f>
        <v>#REF!</v>
      </c>
      <c r="AM127" s="44" t="e">
        <f>AL127/SUM(AL$121,AL$123,AL$125,AL$127,AL$129)</f>
        <v>#REF!</v>
      </c>
      <c r="AN127" s="44" t="e">
        <f>AK127/AL127</f>
        <v>#REF!</v>
      </c>
      <c r="AO127" s="44" t="e">
        <f>(AL127-AK127)/AL127</f>
        <v>#REF!</v>
      </c>
    </row>
    <row r="128" spans="1:41" hidden="1" x14ac:dyDescent="0.3">
      <c r="A128" s="453"/>
      <c r="B128" s="25"/>
      <c r="C128" s="7" t="s">
        <v>154</v>
      </c>
      <c r="D128" s="3" t="e">
        <f t="shared" ref="D128:L128" si="96">(D127-Q127)/Q127</f>
        <v>#REF!</v>
      </c>
      <c r="E128" s="3" t="e">
        <f t="shared" si="96"/>
        <v>#REF!</v>
      </c>
      <c r="F128" s="3" t="e">
        <f t="shared" si="96"/>
        <v>#REF!</v>
      </c>
      <c r="G128" s="3" t="e">
        <f t="shared" si="96"/>
        <v>#REF!</v>
      </c>
      <c r="H128" s="3" t="e">
        <f t="shared" si="96"/>
        <v>#REF!</v>
      </c>
      <c r="I128" s="3" t="e">
        <f t="shared" si="96"/>
        <v>#REF!</v>
      </c>
      <c r="J128" s="3" t="e">
        <f t="shared" si="96"/>
        <v>#REF!</v>
      </c>
      <c r="K128" s="3" t="e">
        <f t="shared" si="96"/>
        <v>#REF!</v>
      </c>
      <c r="L128" s="3" t="e">
        <f t="shared" si="96"/>
        <v>#REF!</v>
      </c>
      <c r="M128" s="11"/>
      <c r="N128" s="11"/>
      <c r="O128" s="11"/>
      <c r="Q128" s="3" t="e">
        <f t="shared" ref="Q128:Y128" si="97">(Q127-AD127)/AD127</f>
        <v>#REF!</v>
      </c>
      <c r="R128" s="3" t="e">
        <f t="shared" si="97"/>
        <v>#REF!</v>
      </c>
      <c r="S128" s="3" t="e">
        <f t="shared" si="97"/>
        <v>#REF!</v>
      </c>
      <c r="T128" s="3" t="e">
        <f t="shared" si="97"/>
        <v>#REF!</v>
      </c>
      <c r="U128" s="3" t="e">
        <f t="shared" si="97"/>
        <v>#REF!</v>
      </c>
      <c r="V128" s="3" t="e">
        <f t="shared" si="97"/>
        <v>#REF!</v>
      </c>
      <c r="W128" s="3" t="e">
        <f t="shared" si="97"/>
        <v>#REF!</v>
      </c>
      <c r="X128" s="3" t="e">
        <f t="shared" si="97"/>
        <v>#REF!</v>
      </c>
      <c r="Y128" s="3" t="e">
        <f t="shared" si="97"/>
        <v>#REF!</v>
      </c>
      <c r="Z128" s="11"/>
      <c r="AA128" s="11"/>
      <c r="AB128" s="11"/>
      <c r="AD128" s="3"/>
      <c r="AE128" s="3"/>
      <c r="AF128" s="3"/>
      <c r="AG128" s="3"/>
      <c r="AH128" s="3"/>
      <c r="AI128" s="3"/>
      <c r="AJ128" s="3"/>
      <c r="AK128" s="3"/>
      <c r="AL128" s="3"/>
      <c r="AM128" s="11"/>
      <c r="AN128" s="11"/>
      <c r="AO128" s="11"/>
    </row>
    <row r="129" spans="1:41" hidden="1" x14ac:dyDescent="0.3">
      <c r="A129" s="453"/>
      <c r="B129" s="25" t="s">
        <v>78</v>
      </c>
      <c r="C129" s="7" t="s">
        <v>0</v>
      </c>
      <c r="D129" s="8" t="e">
        <f>#REF!+#REF!</f>
        <v>#REF!</v>
      </c>
      <c r="E129" s="8" t="e">
        <f>#REF!+#REF!</f>
        <v>#REF!</v>
      </c>
      <c r="F129" s="8" t="e">
        <f>#REF!+#REF!</f>
        <v>#REF!</v>
      </c>
      <c r="G129" s="8" t="e">
        <f>#REF!+#REF!</f>
        <v>#REF!</v>
      </c>
      <c r="H129" s="8" t="e">
        <f>#REF!+#REF!</f>
        <v>#REF!</v>
      </c>
      <c r="I129" s="8" t="e">
        <f>#REF!+#REF!</f>
        <v>#REF!</v>
      </c>
      <c r="J129" s="8" t="e">
        <f>#REF!+#REF!</f>
        <v>#REF!</v>
      </c>
      <c r="K129" s="8" t="e">
        <f>#REF!+#REF!</f>
        <v>#REF!</v>
      </c>
      <c r="L129" s="8" t="e">
        <f>#REF!+#REF!</f>
        <v>#REF!</v>
      </c>
      <c r="M129" s="44" t="e">
        <f>L129/SUM(L$121,L$123,L$125,L$127,L$129)</f>
        <v>#REF!</v>
      </c>
      <c r="N129" s="44" t="e">
        <f>K129/L129</f>
        <v>#REF!</v>
      </c>
      <c r="O129" s="44" t="e">
        <f>(L129-K129)/L129</f>
        <v>#REF!</v>
      </c>
      <c r="Q129" s="8" t="e">
        <f>#REF!+#REF!</f>
        <v>#REF!</v>
      </c>
      <c r="R129" s="8" t="e">
        <f>#REF!+#REF!</f>
        <v>#REF!</v>
      </c>
      <c r="S129" s="8" t="e">
        <f>#REF!+#REF!</f>
        <v>#REF!</v>
      </c>
      <c r="T129" s="8" t="e">
        <f>#REF!+#REF!</f>
        <v>#REF!</v>
      </c>
      <c r="U129" s="8" t="e">
        <f>#REF!+#REF!</f>
        <v>#REF!</v>
      </c>
      <c r="V129" s="8" t="e">
        <f>#REF!+#REF!</f>
        <v>#REF!</v>
      </c>
      <c r="W129" s="8" t="e">
        <f>#REF!+#REF!</f>
        <v>#REF!</v>
      </c>
      <c r="X129" s="8" t="e">
        <f>#REF!+#REF!</f>
        <v>#REF!</v>
      </c>
      <c r="Y129" s="8" t="e">
        <f>#REF!+#REF!</f>
        <v>#REF!</v>
      </c>
      <c r="Z129" s="44" t="e">
        <f>Y129/SUM(Y$121,Y$123,Y$125,Y$127,Y$129)</f>
        <v>#REF!</v>
      </c>
      <c r="AA129" s="44" t="e">
        <f>X129/Y129</f>
        <v>#REF!</v>
      </c>
      <c r="AB129" s="44" t="e">
        <f>(Y129-X129)/Y129</f>
        <v>#REF!</v>
      </c>
      <c r="AD129" s="8" t="e">
        <f>#REF!+#REF!</f>
        <v>#REF!</v>
      </c>
      <c r="AE129" s="8" t="e">
        <f>#REF!+#REF!</f>
        <v>#REF!</v>
      </c>
      <c r="AF129" s="8" t="e">
        <f>#REF!+#REF!</f>
        <v>#REF!</v>
      </c>
      <c r="AG129" s="8" t="e">
        <f>#REF!+#REF!</f>
        <v>#REF!</v>
      </c>
      <c r="AH129" s="8" t="e">
        <f>#REF!+#REF!</f>
        <v>#REF!</v>
      </c>
      <c r="AI129" s="8" t="e">
        <f>#REF!+#REF!</f>
        <v>#REF!</v>
      </c>
      <c r="AJ129" s="8" t="e">
        <f>#REF!+#REF!</f>
        <v>#REF!</v>
      </c>
      <c r="AK129" s="8" t="e">
        <f>#REF!+#REF!</f>
        <v>#REF!</v>
      </c>
      <c r="AL129" s="8" t="e">
        <f>#REF!+#REF!</f>
        <v>#REF!</v>
      </c>
      <c r="AM129" s="44" t="e">
        <f>AL129/SUM(AL$121,AL$123,AL$125,AL$127,AL$129)</f>
        <v>#REF!</v>
      </c>
      <c r="AN129" s="44" t="e">
        <f>AK129/AL129</f>
        <v>#REF!</v>
      </c>
      <c r="AO129" s="44" t="e">
        <f>(AL129-AK129)/AL129</f>
        <v>#REF!</v>
      </c>
    </row>
    <row r="130" spans="1:41" hidden="1" x14ac:dyDescent="0.3">
      <c r="A130" s="453"/>
      <c r="B130" s="25"/>
      <c r="C130" s="7" t="s">
        <v>153</v>
      </c>
      <c r="D130" s="3" t="e">
        <f t="shared" ref="D130:L130" si="98">(D129-Q129)/Q129</f>
        <v>#REF!</v>
      </c>
      <c r="E130" s="3" t="e">
        <f t="shared" si="98"/>
        <v>#REF!</v>
      </c>
      <c r="F130" s="3" t="e">
        <f t="shared" si="98"/>
        <v>#REF!</v>
      </c>
      <c r="G130" s="3" t="e">
        <f t="shared" si="98"/>
        <v>#REF!</v>
      </c>
      <c r="H130" s="3" t="e">
        <f t="shared" si="98"/>
        <v>#REF!</v>
      </c>
      <c r="I130" s="3" t="e">
        <f t="shared" si="98"/>
        <v>#REF!</v>
      </c>
      <c r="J130" s="3" t="e">
        <f t="shared" si="98"/>
        <v>#REF!</v>
      </c>
      <c r="K130" s="3" t="e">
        <f t="shared" si="98"/>
        <v>#REF!</v>
      </c>
      <c r="L130" s="3" t="e">
        <f t="shared" si="98"/>
        <v>#REF!</v>
      </c>
      <c r="M130" s="11"/>
      <c r="N130" s="11"/>
      <c r="O130" s="11"/>
      <c r="Q130" s="3" t="e">
        <f t="shared" ref="Q130:Y130" si="99">(Q129-AD129)/AD129</f>
        <v>#REF!</v>
      </c>
      <c r="R130" s="3" t="e">
        <f t="shared" si="99"/>
        <v>#REF!</v>
      </c>
      <c r="S130" s="3" t="e">
        <f t="shared" si="99"/>
        <v>#REF!</v>
      </c>
      <c r="T130" s="3" t="e">
        <f t="shared" si="99"/>
        <v>#REF!</v>
      </c>
      <c r="U130" s="3" t="e">
        <f t="shared" si="99"/>
        <v>#REF!</v>
      </c>
      <c r="V130" s="3" t="e">
        <f t="shared" si="99"/>
        <v>#REF!</v>
      </c>
      <c r="W130" s="3" t="e">
        <f t="shared" si="99"/>
        <v>#REF!</v>
      </c>
      <c r="X130" s="3" t="e">
        <f t="shared" si="99"/>
        <v>#REF!</v>
      </c>
      <c r="Y130" s="3" t="e">
        <f t="shared" si="99"/>
        <v>#REF!</v>
      </c>
      <c r="Z130" s="11"/>
      <c r="AA130" s="11"/>
      <c r="AB130" s="11"/>
      <c r="AD130" s="3"/>
      <c r="AE130" s="3"/>
      <c r="AF130" s="3"/>
      <c r="AG130" s="3"/>
      <c r="AH130" s="3"/>
      <c r="AI130" s="3"/>
      <c r="AJ130" s="3"/>
      <c r="AK130" s="3"/>
      <c r="AL130" s="3"/>
      <c r="AM130" s="11"/>
      <c r="AN130" s="11"/>
      <c r="AO130" s="11"/>
    </row>
    <row r="131" spans="1:41" hidden="1" x14ac:dyDescent="0.3">
      <c r="A131" s="453" t="s">
        <v>15</v>
      </c>
      <c r="B131" s="25" t="s">
        <v>39</v>
      </c>
      <c r="C131" s="7" t="s">
        <v>0</v>
      </c>
      <c r="D131" s="8" t="e">
        <f>#REF!+#REF!</f>
        <v>#REF!</v>
      </c>
      <c r="E131" s="8" t="e">
        <f>#REF!+#REF!</f>
        <v>#REF!</v>
      </c>
      <c r="F131" s="8" t="e">
        <f>#REF!+#REF!</f>
        <v>#REF!</v>
      </c>
      <c r="G131" s="8" t="e">
        <f>#REF!+#REF!</f>
        <v>#REF!</v>
      </c>
      <c r="H131" s="8" t="e">
        <f>#REF!+#REF!</f>
        <v>#REF!</v>
      </c>
      <c r="I131" s="8" t="e">
        <f>#REF!+#REF!</f>
        <v>#REF!</v>
      </c>
      <c r="J131" s="8" t="e">
        <f>#REF!+#REF!</f>
        <v>#REF!</v>
      </c>
      <c r="K131" s="8" t="e">
        <f>#REF!+#REF!</f>
        <v>#REF!</v>
      </c>
      <c r="L131" s="8" t="e">
        <f>#REF!+#REF!</f>
        <v>#REF!</v>
      </c>
      <c r="M131" s="44" t="e">
        <f>L131/SUM(L$131,L$133,L$135,L$137,L$139)</f>
        <v>#REF!</v>
      </c>
      <c r="N131" s="44" t="e">
        <f>K131/L131</f>
        <v>#REF!</v>
      </c>
      <c r="O131" s="44" t="e">
        <f>(L131-K131)/L131</f>
        <v>#REF!</v>
      </c>
      <c r="Q131" s="8" t="e">
        <f>#REF!+#REF!</f>
        <v>#REF!</v>
      </c>
      <c r="R131" s="8" t="e">
        <f>#REF!+#REF!</f>
        <v>#REF!</v>
      </c>
      <c r="S131" s="8" t="e">
        <f>#REF!+#REF!</f>
        <v>#REF!</v>
      </c>
      <c r="T131" s="8" t="e">
        <f>#REF!+#REF!</f>
        <v>#REF!</v>
      </c>
      <c r="U131" s="8" t="e">
        <f>#REF!+#REF!</f>
        <v>#REF!</v>
      </c>
      <c r="V131" s="8" t="e">
        <f>#REF!+#REF!</f>
        <v>#REF!</v>
      </c>
      <c r="W131" s="8" t="e">
        <f>#REF!+#REF!</f>
        <v>#REF!</v>
      </c>
      <c r="X131" s="8" t="e">
        <f>#REF!+#REF!</f>
        <v>#REF!</v>
      </c>
      <c r="Y131" s="8" t="e">
        <f>#REF!+#REF!</f>
        <v>#REF!</v>
      </c>
      <c r="Z131" s="44" t="e">
        <f>Y131/SUM(Y$131,Y$133,Y$135,Y$137,Y$139)</f>
        <v>#REF!</v>
      </c>
      <c r="AA131" s="44" t="e">
        <f>X131/Y131</f>
        <v>#REF!</v>
      </c>
      <c r="AB131" s="44" t="e">
        <f>(Y131-X131)/Y131</f>
        <v>#REF!</v>
      </c>
      <c r="AD131" s="8" t="e">
        <f>#REF!+#REF!</f>
        <v>#REF!</v>
      </c>
      <c r="AE131" s="8" t="e">
        <f>#REF!+#REF!</f>
        <v>#REF!</v>
      </c>
      <c r="AF131" s="8" t="e">
        <f>#REF!+#REF!</f>
        <v>#REF!</v>
      </c>
      <c r="AG131" s="8" t="e">
        <f>#REF!+#REF!</f>
        <v>#REF!</v>
      </c>
      <c r="AH131" s="8" t="e">
        <f>#REF!+#REF!</f>
        <v>#REF!</v>
      </c>
      <c r="AI131" s="8" t="e">
        <f>#REF!+#REF!</f>
        <v>#REF!</v>
      </c>
      <c r="AJ131" s="8" t="e">
        <f>#REF!+#REF!</f>
        <v>#REF!</v>
      </c>
      <c r="AK131" s="8" t="e">
        <f>#REF!+#REF!</f>
        <v>#REF!</v>
      </c>
      <c r="AL131" s="8" t="e">
        <f>#REF!+#REF!</f>
        <v>#REF!</v>
      </c>
      <c r="AM131" s="44" t="e">
        <f>AL131/SUM(AL$131,AL$133,AL$135,AL$137,AL$139)</f>
        <v>#REF!</v>
      </c>
      <c r="AN131" s="44" t="e">
        <f>AK131/AL131</f>
        <v>#REF!</v>
      </c>
      <c r="AO131" s="44" t="e">
        <f>(AL131-AK131)/AL131</f>
        <v>#REF!</v>
      </c>
    </row>
    <row r="132" spans="1:41" hidden="1" x14ac:dyDescent="0.3">
      <c r="A132" s="453"/>
      <c r="B132" s="25"/>
      <c r="C132" s="7" t="s">
        <v>153</v>
      </c>
      <c r="D132" s="3" t="e">
        <f t="shared" ref="D132:L132" si="100">(D131-Q131)/Q131</f>
        <v>#REF!</v>
      </c>
      <c r="E132" s="3" t="e">
        <f t="shared" si="100"/>
        <v>#REF!</v>
      </c>
      <c r="F132" s="3" t="e">
        <f t="shared" si="100"/>
        <v>#REF!</v>
      </c>
      <c r="G132" s="3" t="e">
        <f t="shared" si="100"/>
        <v>#REF!</v>
      </c>
      <c r="H132" s="3" t="e">
        <f t="shared" si="100"/>
        <v>#REF!</v>
      </c>
      <c r="I132" s="3" t="e">
        <f t="shared" si="100"/>
        <v>#REF!</v>
      </c>
      <c r="J132" s="3" t="e">
        <f t="shared" si="100"/>
        <v>#REF!</v>
      </c>
      <c r="K132" s="3" t="e">
        <f t="shared" si="100"/>
        <v>#REF!</v>
      </c>
      <c r="L132" s="3" t="e">
        <f t="shared" si="100"/>
        <v>#REF!</v>
      </c>
      <c r="M132" s="11"/>
      <c r="N132" s="11"/>
      <c r="O132" s="11"/>
      <c r="Q132" s="3" t="e">
        <f t="shared" ref="Q132:Y132" si="101">(Q131-AD131)/AD131</f>
        <v>#REF!</v>
      </c>
      <c r="R132" s="3" t="e">
        <f t="shared" si="101"/>
        <v>#REF!</v>
      </c>
      <c r="S132" s="3" t="e">
        <f t="shared" si="101"/>
        <v>#REF!</v>
      </c>
      <c r="T132" s="3" t="e">
        <f t="shared" si="101"/>
        <v>#REF!</v>
      </c>
      <c r="U132" s="3" t="e">
        <f t="shared" si="101"/>
        <v>#REF!</v>
      </c>
      <c r="V132" s="3" t="e">
        <f t="shared" si="101"/>
        <v>#REF!</v>
      </c>
      <c r="W132" s="3" t="e">
        <f t="shared" si="101"/>
        <v>#REF!</v>
      </c>
      <c r="X132" s="3" t="e">
        <f t="shared" si="101"/>
        <v>#REF!</v>
      </c>
      <c r="Y132" s="3" t="e">
        <f t="shared" si="101"/>
        <v>#REF!</v>
      </c>
      <c r="Z132" s="11"/>
      <c r="AA132" s="11"/>
      <c r="AB132" s="11"/>
      <c r="AD132" s="3"/>
      <c r="AE132" s="3"/>
      <c r="AF132" s="3"/>
      <c r="AG132" s="3"/>
      <c r="AH132" s="3"/>
      <c r="AI132" s="3"/>
      <c r="AJ132" s="3"/>
      <c r="AK132" s="3"/>
      <c r="AL132" s="3"/>
      <c r="AM132" s="11"/>
      <c r="AN132" s="11"/>
      <c r="AO132" s="11"/>
    </row>
    <row r="133" spans="1:41" hidden="1" x14ac:dyDescent="0.3">
      <c r="A133" s="453"/>
      <c r="B133" s="25" t="s">
        <v>40</v>
      </c>
      <c r="C133" s="7" t="s">
        <v>0</v>
      </c>
      <c r="D133" s="8" t="e">
        <f>#REF!+#REF!</f>
        <v>#REF!</v>
      </c>
      <c r="E133" s="8" t="e">
        <f>#REF!+#REF!</f>
        <v>#REF!</v>
      </c>
      <c r="F133" s="8" t="e">
        <f>#REF!+#REF!</f>
        <v>#REF!</v>
      </c>
      <c r="G133" s="8" t="e">
        <f>#REF!+#REF!</f>
        <v>#REF!</v>
      </c>
      <c r="H133" s="8" t="e">
        <f>#REF!+#REF!</f>
        <v>#REF!</v>
      </c>
      <c r="I133" s="8" t="e">
        <f>#REF!+#REF!</f>
        <v>#REF!</v>
      </c>
      <c r="J133" s="8" t="e">
        <f>#REF!+#REF!</f>
        <v>#REF!</v>
      </c>
      <c r="K133" s="8" t="e">
        <f>#REF!+#REF!</f>
        <v>#REF!</v>
      </c>
      <c r="L133" s="8" t="e">
        <f>#REF!+#REF!</f>
        <v>#REF!</v>
      </c>
      <c r="M133" s="44" t="e">
        <f>L133/SUM(L$131,L$133,L$135,L$137,L$139)</f>
        <v>#REF!</v>
      </c>
      <c r="N133" s="44" t="e">
        <f>K133/L133</f>
        <v>#REF!</v>
      </c>
      <c r="O133" s="44" t="e">
        <f>(L133-K133)/L133</f>
        <v>#REF!</v>
      </c>
      <c r="Q133" s="8" t="e">
        <f>#REF!+#REF!</f>
        <v>#REF!</v>
      </c>
      <c r="R133" s="8" t="e">
        <f>#REF!+#REF!</f>
        <v>#REF!</v>
      </c>
      <c r="S133" s="8" t="e">
        <f>#REF!+#REF!</f>
        <v>#REF!</v>
      </c>
      <c r="T133" s="8" t="e">
        <f>#REF!+#REF!</f>
        <v>#REF!</v>
      </c>
      <c r="U133" s="8" t="e">
        <f>#REF!+#REF!</f>
        <v>#REF!</v>
      </c>
      <c r="V133" s="8" t="e">
        <f>#REF!+#REF!</f>
        <v>#REF!</v>
      </c>
      <c r="W133" s="8" t="e">
        <f>#REF!+#REF!</f>
        <v>#REF!</v>
      </c>
      <c r="X133" s="8" t="e">
        <f>#REF!+#REF!</f>
        <v>#REF!</v>
      </c>
      <c r="Y133" s="8" t="e">
        <f>#REF!+#REF!</f>
        <v>#REF!</v>
      </c>
      <c r="Z133" s="44" t="e">
        <f>Y133/SUM(Y$131,Y$133,Y$135,Y$137,Y$139)</f>
        <v>#REF!</v>
      </c>
      <c r="AA133" s="44" t="e">
        <f>X133/Y133</f>
        <v>#REF!</v>
      </c>
      <c r="AB133" s="44" t="e">
        <f>(Y133-X133)/Y133</f>
        <v>#REF!</v>
      </c>
      <c r="AD133" s="8" t="e">
        <f>#REF!+#REF!</f>
        <v>#REF!</v>
      </c>
      <c r="AE133" s="8" t="e">
        <f>#REF!+#REF!</f>
        <v>#REF!</v>
      </c>
      <c r="AF133" s="8" t="e">
        <f>#REF!+#REF!</f>
        <v>#REF!</v>
      </c>
      <c r="AG133" s="8" t="e">
        <f>#REF!+#REF!</f>
        <v>#REF!</v>
      </c>
      <c r="AH133" s="8" t="e">
        <f>#REF!+#REF!</f>
        <v>#REF!</v>
      </c>
      <c r="AI133" s="8" t="e">
        <f>#REF!+#REF!</f>
        <v>#REF!</v>
      </c>
      <c r="AJ133" s="8" t="e">
        <f>#REF!+#REF!</f>
        <v>#REF!</v>
      </c>
      <c r="AK133" s="8" t="e">
        <f>#REF!+#REF!</f>
        <v>#REF!</v>
      </c>
      <c r="AL133" s="8" t="e">
        <f>#REF!+#REF!</f>
        <v>#REF!</v>
      </c>
      <c r="AM133" s="44" t="e">
        <f>AL133/SUM(AL$131,AL$133,AL$135,AL$137,AL$139)</f>
        <v>#REF!</v>
      </c>
      <c r="AN133" s="44" t="e">
        <f>AK133/AL133</f>
        <v>#REF!</v>
      </c>
      <c r="AO133" s="44" t="e">
        <f>(AL133-AK133)/AL133</f>
        <v>#REF!</v>
      </c>
    </row>
    <row r="134" spans="1:41" hidden="1" x14ac:dyDescent="0.3">
      <c r="A134" s="453"/>
      <c r="B134" s="25"/>
      <c r="C134" s="7" t="s">
        <v>153</v>
      </c>
      <c r="D134" s="3" t="e">
        <f t="shared" ref="D134:L134" si="102">(D133-Q133)/Q133</f>
        <v>#REF!</v>
      </c>
      <c r="E134" s="3" t="e">
        <f t="shared" si="102"/>
        <v>#REF!</v>
      </c>
      <c r="F134" s="3" t="e">
        <f t="shared" si="102"/>
        <v>#REF!</v>
      </c>
      <c r="G134" s="3" t="e">
        <f t="shared" si="102"/>
        <v>#REF!</v>
      </c>
      <c r="H134" s="3" t="e">
        <f t="shared" si="102"/>
        <v>#REF!</v>
      </c>
      <c r="I134" s="3" t="e">
        <f t="shared" si="102"/>
        <v>#REF!</v>
      </c>
      <c r="J134" s="3" t="e">
        <f t="shared" si="102"/>
        <v>#REF!</v>
      </c>
      <c r="K134" s="3" t="e">
        <f t="shared" si="102"/>
        <v>#REF!</v>
      </c>
      <c r="L134" s="3" t="e">
        <f t="shared" si="102"/>
        <v>#REF!</v>
      </c>
      <c r="M134" s="11"/>
      <c r="N134" s="11"/>
      <c r="O134" s="11"/>
      <c r="Q134" s="3" t="e">
        <f t="shared" ref="Q134:Y134" si="103">(Q133-AD133)/AD133</f>
        <v>#REF!</v>
      </c>
      <c r="R134" s="3" t="e">
        <f t="shared" si="103"/>
        <v>#REF!</v>
      </c>
      <c r="S134" s="3" t="e">
        <f t="shared" si="103"/>
        <v>#REF!</v>
      </c>
      <c r="T134" s="3" t="e">
        <f t="shared" si="103"/>
        <v>#REF!</v>
      </c>
      <c r="U134" s="3" t="e">
        <f t="shared" si="103"/>
        <v>#REF!</v>
      </c>
      <c r="V134" s="3" t="e">
        <f t="shared" si="103"/>
        <v>#REF!</v>
      </c>
      <c r="W134" s="3" t="e">
        <f t="shared" si="103"/>
        <v>#REF!</v>
      </c>
      <c r="X134" s="3" t="e">
        <f t="shared" si="103"/>
        <v>#REF!</v>
      </c>
      <c r="Y134" s="3" t="e">
        <f t="shared" si="103"/>
        <v>#REF!</v>
      </c>
      <c r="Z134" s="11"/>
      <c r="AA134" s="11"/>
      <c r="AB134" s="11"/>
      <c r="AD134" s="3"/>
      <c r="AE134" s="3"/>
      <c r="AF134" s="3"/>
      <c r="AG134" s="3"/>
      <c r="AH134" s="3"/>
      <c r="AI134" s="3"/>
      <c r="AJ134" s="3"/>
      <c r="AK134" s="3"/>
      <c r="AL134" s="3"/>
      <c r="AM134" s="11"/>
      <c r="AN134" s="11"/>
      <c r="AO134" s="11"/>
    </row>
    <row r="135" spans="1:41" hidden="1" x14ac:dyDescent="0.3">
      <c r="A135" s="453"/>
      <c r="B135" s="25" t="s">
        <v>41</v>
      </c>
      <c r="C135" s="7" t="s">
        <v>0</v>
      </c>
      <c r="D135" s="8" t="e">
        <f>#REF!+#REF!</f>
        <v>#REF!</v>
      </c>
      <c r="E135" s="8" t="e">
        <f>#REF!+#REF!</f>
        <v>#REF!</v>
      </c>
      <c r="F135" s="8" t="e">
        <f>#REF!+#REF!</f>
        <v>#REF!</v>
      </c>
      <c r="G135" s="8" t="e">
        <f>#REF!+#REF!</f>
        <v>#REF!</v>
      </c>
      <c r="H135" s="8" t="e">
        <f>#REF!+#REF!</f>
        <v>#REF!</v>
      </c>
      <c r="I135" s="8" t="e">
        <f>#REF!+#REF!</f>
        <v>#REF!</v>
      </c>
      <c r="J135" s="8" t="e">
        <f>#REF!+#REF!</f>
        <v>#REF!</v>
      </c>
      <c r="K135" s="8" t="e">
        <f>#REF!+#REF!</f>
        <v>#REF!</v>
      </c>
      <c r="L135" s="8" t="e">
        <f>#REF!+#REF!</f>
        <v>#REF!</v>
      </c>
      <c r="M135" s="44" t="e">
        <f>L135/SUM(L$131,L$133,L$135,L$137,L$139)</f>
        <v>#REF!</v>
      </c>
      <c r="N135" s="44" t="e">
        <f>K135/L135</f>
        <v>#REF!</v>
      </c>
      <c r="O135" s="44" t="e">
        <f>(L135-K135)/L135</f>
        <v>#REF!</v>
      </c>
      <c r="Q135" s="8" t="e">
        <f>#REF!+#REF!</f>
        <v>#REF!</v>
      </c>
      <c r="R135" s="8" t="e">
        <f>#REF!+#REF!</f>
        <v>#REF!</v>
      </c>
      <c r="S135" s="8" t="e">
        <f>#REF!+#REF!</f>
        <v>#REF!</v>
      </c>
      <c r="T135" s="8" t="e">
        <f>#REF!+#REF!</f>
        <v>#REF!</v>
      </c>
      <c r="U135" s="8" t="e">
        <f>#REF!+#REF!</f>
        <v>#REF!</v>
      </c>
      <c r="V135" s="8" t="e">
        <f>#REF!+#REF!</f>
        <v>#REF!</v>
      </c>
      <c r="W135" s="8" t="e">
        <f>#REF!+#REF!</f>
        <v>#REF!</v>
      </c>
      <c r="X135" s="8" t="e">
        <f>#REF!+#REF!</f>
        <v>#REF!</v>
      </c>
      <c r="Y135" s="8" t="e">
        <f>#REF!+#REF!</f>
        <v>#REF!</v>
      </c>
      <c r="Z135" s="44" t="e">
        <f>Y135/SUM(Y$131,Y$133,Y$135,Y$137,Y$139)</f>
        <v>#REF!</v>
      </c>
      <c r="AA135" s="44" t="e">
        <f>X135/Y135</f>
        <v>#REF!</v>
      </c>
      <c r="AB135" s="44" t="e">
        <f>(Y135-X135)/Y135</f>
        <v>#REF!</v>
      </c>
      <c r="AD135" s="8" t="e">
        <f>#REF!+#REF!</f>
        <v>#REF!</v>
      </c>
      <c r="AE135" s="8" t="e">
        <f>#REF!+#REF!</f>
        <v>#REF!</v>
      </c>
      <c r="AF135" s="8" t="e">
        <f>#REF!+#REF!</f>
        <v>#REF!</v>
      </c>
      <c r="AG135" s="8" t="e">
        <f>#REF!+#REF!</f>
        <v>#REF!</v>
      </c>
      <c r="AH135" s="8" t="e">
        <f>#REF!+#REF!</f>
        <v>#REF!</v>
      </c>
      <c r="AI135" s="8" t="e">
        <f>#REF!+#REF!</f>
        <v>#REF!</v>
      </c>
      <c r="AJ135" s="8" t="e">
        <f>#REF!+#REF!</f>
        <v>#REF!</v>
      </c>
      <c r="AK135" s="8" t="e">
        <f>#REF!+#REF!</f>
        <v>#REF!</v>
      </c>
      <c r="AL135" s="8" t="e">
        <f>#REF!+#REF!</f>
        <v>#REF!</v>
      </c>
      <c r="AM135" s="44" t="e">
        <f>AL135/SUM(AL$131,AL$133,AL$135,AL$137,AL$139)</f>
        <v>#REF!</v>
      </c>
      <c r="AN135" s="44" t="e">
        <f>AK135/AL135</f>
        <v>#REF!</v>
      </c>
      <c r="AO135" s="44" t="e">
        <f>(AL135-AK135)/AL135</f>
        <v>#REF!</v>
      </c>
    </row>
    <row r="136" spans="1:41" hidden="1" x14ac:dyDescent="0.3">
      <c r="A136" s="453"/>
      <c r="B136" s="25"/>
      <c r="C136" s="7" t="s">
        <v>153</v>
      </c>
      <c r="D136" s="3" t="e">
        <f t="shared" ref="D136:L136" si="104">(D135-Q135)/Q135</f>
        <v>#REF!</v>
      </c>
      <c r="E136" s="3" t="e">
        <f t="shared" si="104"/>
        <v>#REF!</v>
      </c>
      <c r="F136" s="3" t="e">
        <f t="shared" si="104"/>
        <v>#REF!</v>
      </c>
      <c r="G136" s="3" t="e">
        <f t="shared" si="104"/>
        <v>#REF!</v>
      </c>
      <c r="H136" s="3" t="e">
        <f t="shared" si="104"/>
        <v>#REF!</v>
      </c>
      <c r="I136" s="3" t="e">
        <f t="shared" si="104"/>
        <v>#REF!</v>
      </c>
      <c r="J136" s="3" t="e">
        <f t="shared" si="104"/>
        <v>#REF!</v>
      </c>
      <c r="K136" s="3" t="e">
        <f t="shared" si="104"/>
        <v>#REF!</v>
      </c>
      <c r="L136" s="3" t="e">
        <f t="shared" si="104"/>
        <v>#REF!</v>
      </c>
      <c r="M136" s="11"/>
      <c r="N136" s="11"/>
      <c r="O136" s="11"/>
      <c r="Q136" s="3" t="e">
        <f t="shared" ref="Q136:Y136" si="105">(Q135-AD135)/AD135</f>
        <v>#REF!</v>
      </c>
      <c r="R136" s="3" t="e">
        <f t="shared" si="105"/>
        <v>#REF!</v>
      </c>
      <c r="S136" s="3" t="e">
        <f t="shared" si="105"/>
        <v>#REF!</v>
      </c>
      <c r="T136" s="3" t="e">
        <f t="shared" si="105"/>
        <v>#REF!</v>
      </c>
      <c r="U136" s="3" t="e">
        <f t="shared" si="105"/>
        <v>#REF!</v>
      </c>
      <c r="V136" s="3" t="e">
        <f t="shared" si="105"/>
        <v>#REF!</v>
      </c>
      <c r="W136" s="3" t="e">
        <f t="shared" si="105"/>
        <v>#REF!</v>
      </c>
      <c r="X136" s="3" t="e">
        <f t="shared" si="105"/>
        <v>#REF!</v>
      </c>
      <c r="Y136" s="3" t="e">
        <f t="shared" si="105"/>
        <v>#REF!</v>
      </c>
      <c r="Z136" s="11"/>
      <c r="AA136" s="11"/>
      <c r="AB136" s="11"/>
      <c r="AD136" s="3"/>
      <c r="AE136" s="3"/>
      <c r="AF136" s="3"/>
      <c r="AG136" s="3"/>
      <c r="AH136" s="3"/>
      <c r="AI136" s="3"/>
      <c r="AJ136" s="3"/>
      <c r="AK136" s="3"/>
      <c r="AL136" s="3"/>
      <c r="AM136" s="11"/>
      <c r="AN136" s="11"/>
      <c r="AO136" s="11"/>
    </row>
    <row r="137" spans="1:41" hidden="1" x14ac:dyDescent="0.3">
      <c r="A137" s="453"/>
      <c r="B137" s="25" t="s">
        <v>42</v>
      </c>
      <c r="C137" s="7" t="s">
        <v>0</v>
      </c>
      <c r="D137" s="8" t="e">
        <f>#REF!+#REF!</f>
        <v>#REF!</v>
      </c>
      <c r="E137" s="8" t="e">
        <f>#REF!+#REF!</f>
        <v>#REF!</v>
      </c>
      <c r="F137" s="8" t="e">
        <f>#REF!+#REF!</f>
        <v>#REF!</v>
      </c>
      <c r="G137" s="8" t="e">
        <f>#REF!+#REF!</f>
        <v>#REF!</v>
      </c>
      <c r="H137" s="8" t="e">
        <f>#REF!+#REF!</f>
        <v>#REF!</v>
      </c>
      <c r="I137" s="8" t="e">
        <f>#REF!+#REF!</f>
        <v>#REF!</v>
      </c>
      <c r="J137" s="8" t="e">
        <f>#REF!+#REF!</f>
        <v>#REF!</v>
      </c>
      <c r="K137" s="8" t="e">
        <f>#REF!+#REF!</f>
        <v>#REF!</v>
      </c>
      <c r="L137" s="8" t="e">
        <f>#REF!+#REF!</f>
        <v>#REF!</v>
      </c>
      <c r="M137" s="44" t="e">
        <f>L137/SUM(L$131,L$133,L$135,L$137,L$139)</f>
        <v>#REF!</v>
      </c>
      <c r="N137" s="44" t="e">
        <f>K137/L137</f>
        <v>#REF!</v>
      </c>
      <c r="O137" s="44" t="e">
        <f>(L137-K137)/L137</f>
        <v>#REF!</v>
      </c>
      <c r="Q137" s="8" t="e">
        <f>#REF!+#REF!</f>
        <v>#REF!</v>
      </c>
      <c r="R137" s="8" t="e">
        <f>#REF!+#REF!</f>
        <v>#REF!</v>
      </c>
      <c r="S137" s="8" t="e">
        <f>#REF!+#REF!</f>
        <v>#REF!</v>
      </c>
      <c r="T137" s="8" t="e">
        <f>#REF!+#REF!</f>
        <v>#REF!</v>
      </c>
      <c r="U137" s="8" t="e">
        <f>#REF!+#REF!</f>
        <v>#REF!</v>
      </c>
      <c r="V137" s="8" t="e">
        <f>#REF!+#REF!</f>
        <v>#REF!</v>
      </c>
      <c r="W137" s="8" t="e">
        <f>#REF!+#REF!</f>
        <v>#REF!</v>
      </c>
      <c r="X137" s="8" t="e">
        <f>#REF!+#REF!</f>
        <v>#REF!</v>
      </c>
      <c r="Y137" s="8" t="e">
        <f>#REF!+#REF!</f>
        <v>#REF!</v>
      </c>
      <c r="Z137" s="44" t="e">
        <f>Y137/SUM(Y$131,Y$133,Y$135,Y$137,Y$139)</f>
        <v>#REF!</v>
      </c>
      <c r="AA137" s="44" t="e">
        <f>X137/Y137</f>
        <v>#REF!</v>
      </c>
      <c r="AB137" s="44" t="e">
        <f>(Y137-X137)/Y137</f>
        <v>#REF!</v>
      </c>
      <c r="AD137" s="8" t="e">
        <f>#REF!+#REF!</f>
        <v>#REF!</v>
      </c>
      <c r="AE137" s="8" t="e">
        <f>#REF!+#REF!</f>
        <v>#REF!</v>
      </c>
      <c r="AF137" s="8" t="e">
        <f>#REF!+#REF!</f>
        <v>#REF!</v>
      </c>
      <c r="AG137" s="8" t="e">
        <f>#REF!+#REF!</f>
        <v>#REF!</v>
      </c>
      <c r="AH137" s="8" t="e">
        <f>#REF!+#REF!</f>
        <v>#REF!</v>
      </c>
      <c r="AI137" s="8" t="e">
        <f>#REF!+#REF!</f>
        <v>#REF!</v>
      </c>
      <c r="AJ137" s="8" t="e">
        <f>#REF!+#REF!</f>
        <v>#REF!</v>
      </c>
      <c r="AK137" s="8" t="e">
        <f>#REF!+#REF!</f>
        <v>#REF!</v>
      </c>
      <c r="AL137" s="8" t="e">
        <f>#REF!+#REF!</f>
        <v>#REF!</v>
      </c>
      <c r="AM137" s="44" t="e">
        <f>AL137/SUM(AL$131,AL$133,AL$135,AL$137,AL$139)</f>
        <v>#REF!</v>
      </c>
      <c r="AN137" s="44" t="e">
        <f>AK137/AL137</f>
        <v>#REF!</v>
      </c>
      <c r="AO137" s="44" t="e">
        <f>(AL137-AK137)/AL137</f>
        <v>#REF!</v>
      </c>
    </row>
    <row r="138" spans="1:41" hidden="1" x14ac:dyDescent="0.3">
      <c r="A138" s="453"/>
      <c r="B138" s="25"/>
      <c r="C138" s="7" t="s">
        <v>154</v>
      </c>
      <c r="D138" s="3" t="e">
        <f t="shared" ref="D138:L138" si="106">(D137-Q137)/Q137</f>
        <v>#REF!</v>
      </c>
      <c r="E138" s="3" t="e">
        <f t="shared" si="106"/>
        <v>#REF!</v>
      </c>
      <c r="F138" s="3" t="e">
        <f t="shared" si="106"/>
        <v>#REF!</v>
      </c>
      <c r="G138" s="3" t="e">
        <f t="shared" si="106"/>
        <v>#REF!</v>
      </c>
      <c r="H138" s="3" t="e">
        <f t="shared" si="106"/>
        <v>#REF!</v>
      </c>
      <c r="I138" s="3" t="e">
        <f t="shared" si="106"/>
        <v>#REF!</v>
      </c>
      <c r="J138" s="3" t="e">
        <f t="shared" si="106"/>
        <v>#REF!</v>
      </c>
      <c r="K138" s="3" t="e">
        <f t="shared" si="106"/>
        <v>#REF!</v>
      </c>
      <c r="L138" s="3" t="e">
        <f t="shared" si="106"/>
        <v>#REF!</v>
      </c>
      <c r="M138" s="11"/>
      <c r="N138" s="11"/>
      <c r="O138" s="11"/>
      <c r="Q138" s="3" t="e">
        <f t="shared" ref="Q138:Y138" si="107">(Q137-AD137)/AD137</f>
        <v>#REF!</v>
      </c>
      <c r="R138" s="3" t="e">
        <f t="shared" si="107"/>
        <v>#REF!</v>
      </c>
      <c r="S138" s="3" t="e">
        <f t="shared" si="107"/>
        <v>#REF!</v>
      </c>
      <c r="T138" s="3" t="e">
        <f t="shared" si="107"/>
        <v>#REF!</v>
      </c>
      <c r="U138" s="3" t="e">
        <f t="shared" si="107"/>
        <v>#REF!</v>
      </c>
      <c r="V138" s="3" t="e">
        <f t="shared" si="107"/>
        <v>#REF!</v>
      </c>
      <c r="W138" s="3" t="e">
        <f t="shared" si="107"/>
        <v>#REF!</v>
      </c>
      <c r="X138" s="3" t="e">
        <f t="shared" si="107"/>
        <v>#REF!</v>
      </c>
      <c r="Y138" s="3" t="e">
        <f t="shared" si="107"/>
        <v>#REF!</v>
      </c>
      <c r="Z138" s="11"/>
      <c r="AA138" s="11"/>
      <c r="AB138" s="11"/>
      <c r="AD138" s="3"/>
      <c r="AE138" s="3"/>
      <c r="AF138" s="3"/>
      <c r="AG138" s="3"/>
      <c r="AH138" s="3"/>
      <c r="AI138" s="3"/>
      <c r="AJ138" s="3"/>
      <c r="AK138" s="3"/>
      <c r="AL138" s="3"/>
      <c r="AM138" s="11"/>
      <c r="AN138" s="11"/>
      <c r="AO138" s="11"/>
    </row>
    <row r="139" spans="1:41" hidden="1" x14ac:dyDescent="0.3">
      <c r="A139" s="453"/>
      <c r="B139" s="25" t="s">
        <v>78</v>
      </c>
      <c r="C139" s="7" t="s">
        <v>0</v>
      </c>
      <c r="D139" s="8" t="e">
        <f>#REF!+#REF!</f>
        <v>#REF!</v>
      </c>
      <c r="E139" s="8" t="e">
        <f>#REF!+#REF!</f>
        <v>#REF!</v>
      </c>
      <c r="F139" s="8" t="e">
        <f>#REF!+#REF!</f>
        <v>#REF!</v>
      </c>
      <c r="G139" s="8" t="e">
        <f>#REF!+#REF!</f>
        <v>#REF!</v>
      </c>
      <c r="H139" s="8" t="e">
        <f>#REF!+#REF!</f>
        <v>#REF!</v>
      </c>
      <c r="I139" s="8" t="e">
        <f>#REF!+#REF!</f>
        <v>#REF!</v>
      </c>
      <c r="J139" s="8" t="e">
        <f>#REF!+#REF!</f>
        <v>#REF!</v>
      </c>
      <c r="K139" s="8" t="e">
        <f>#REF!+#REF!</f>
        <v>#REF!</v>
      </c>
      <c r="L139" s="8" t="e">
        <f>#REF!+#REF!</f>
        <v>#REF!</v>
      </c>
      <c r="M139" s="44" t="e">
        <f>L139/SUM(L$131,L$133,L$135,L$137,L$139)</f>
        <v>#REF!</v>
      </c>
      <c r="N139" s="44" t="e">
        <f>K139/L139</f>
        <v>#REF!</v>
      </c>
      <c r="O139" s="44" t="e">
        <f>(L139-K139)/L139</f>
        <v>#REF!</v>
      </c>
      <c r="Q139" s="8" t="e">
        <f>#REF!+#REF!</f>
        <v>#REF!</v>
      </c>
      <c r="R139" s="8" t="e">
        <f>#REF!+#REF!</f>
        <v>#REF!</v>
      </c>
      <c r="S139" s="8" t="e">
        <f>#REF!+#REF!</f>
        <v>#REF!</v>
      </c>
      <c r="T139" s="8" t="e">
        <f>#REF!+#REF!</f>
        <v>#REF!</v>
      </c>
      <c r="U139" s="8" t="e">
        <f>#REF!+#REF!</f>
        <v>#REF!</v>
      </c>
      <c r="V139" s="8" t="e">
        <f>#REF!+#REF!</f>
        <v>#REF!</v>
      </c>
      <c r="W139" s="8" t="e">
        <f>#REF!+#REF!</f>
        <v>#REF!</v>
      </c>
      <c r="X139" s="8" t="e">
        <f>#REF!+#REF!</f>
        <v>#REF!</v>
      </c>
      <c r="Y139" s="8" t="e">
        <f>#REF!+#REF!</f>
        <v>#REF!</v>
      </c>
      <c r="Z139" s="44" t="e">
        <f>Y139/SUM(Y$131,Y$133,Y$135,Y$137,Y$139)</f>
        <v>#REF!</v>
      </c>
      <c r="AA139" s="44" t="e">
        <f>X139/Y139</f>
        <v>#REF!</v>
      </c>
      <c r="AB139" s="44" t="e">
        <f>(Y139-X139)/Y139</f>
        <v>#REF!</v>
      </c>
      <c r="AD139" s="8" t="e">
        <f>#REF!+#REF!</f>
        <v>#REF!</v>
      </c>
      <c r="AE139" s="8" t="e">
        <f>#REF!+#REF!</f>
        <v>#REF!</v>
      </c>
      <c r="AF139" s="8" t="e">
        <f>#REF!+#REF!</f>
        <v>#REF!</v>
      </c>
      <c r="AG139" s="8" t="e">
        <f>#REF!+#REF!</f>
        <v>#REF!</v>
      </c>
      <c r="AH139" s="8" t="e">
        <f>#REF!+#REF!</f>
        <v>#REF!</v>
      </c>
      <c r="AI139" s="8" t="e">
        <f>#REF!+#REF!</f>
        <v>#REF!</v>
      </c>
      <c r="AJ139" s="8" t="e">
        <f>#REF!+#REF!</f>
        <v>#REF!</v>
      </c>
      <c r="AK139" s="8" t="e">
        <f>#REF!+#REF!</f>
        <v>#REF!</v>
      </c>
      <c r="AL139" s="8" t="e">
        <f>#REF!+#REF!</f>
        <v>#REF!</v>
      </c>
      <c r="AM139" s="44" t="e">
        <f>AL139/SUM(AL$131,AL$133,AL$135,AL$137,AL$139)</f>
        <v>#REF!</v>
      </c>
      <c r="AN139" s="44" t="e">
        <f>AK139/AL139</f>
        <v>#REF!</v>
      </c>
      <c r="AO139" s="44" t="e">
        <f>(AL139-AK139)/AL139</f>
        <v>#REF!</v>
      </c>
    </row>
    <row r="140" spans="1:41" hidden="1" x14ac:dyDescent="0.3">
      <c r="A140" s="453"/>
      <c r="B140" s="25"/>
      <c r="C140" s="7" t="s">
        <v>153</v>
      </c>
      <c r="D140" s="3" t="e">
        <f t="shared" ref="D140:L140" si="108">(D139-Q139)/Q139</f>
        <v>#REF!</v>
      </c>
      <c r="E140" s="3" t="e">
        <f t="shared" si="108"/>
        <v>#REF!</v>
      </c>
      <c r="F140" s="3" t="e">
        <f t="shared" si="108"/>
        <v>#REF!</v>
      </c>
      <c r="G140" s="3" t="e">
        <f t="shared" si="108"/>
        <v>#REF!</v>
      </c>
      <c r="H140" s="3" t="e">
        <f t="shared" si="108"/>
        <v>#REF!</v>
      </c>
      <c r="I140" s="3" t="e">
        <f t="shared" si="108"/>
        <v>#REF!</v>
      </c>
      <c r="J140" s="3" t="e">
        <f t="shared" si="108"/>
        <v>#REF!</v>
      </c>
      <c r="K140" s="3" t="e">
        <f t="shared" si="108"/>
        <v>#REF!</v>
      </c>
      <c r="L140" s="3" t="e">
        <f t="shared" si="108"/>
        <v>#REF!</v>
      </c>
      <c r="M140" s="11"/>
      <c r="N140" s="11"/>
      <c r="O140" s="11"/>
      <c r="Q140" s="3" t="e">
        <f t="shared" ref="Q140:Y140" si="109">(Q139-AD139)/AD139</f>
        <v>#REF!</v>
      </c>
      <c r="R140" s="3" t="e">
        <f t="shared" si="109"/>
        <v>#REF!</v>
      </c>
      <c r="S140" s="3" t="e">
        <f t="shared" si="109"/>
        <v>#REF!</v>
      </c>
      <c r="T140" s="3" t="e">
        <f t="shared" si="109"/>
        <v>#REF!</v>
      </c>
      <c r="U140" s="3" t="e">
        <f t="shared" si="109"/>
        <v>#REF!</v>
      </c>
      <c r="V140" s="3" t="e">
        <f t="shared" si="109"/>
        <v>#REF!</v>
      </c>
      <c r="W140" s="3" t="e">
        <f t="shared" si="109"/>
        <v>#REF!</v>
      </c>
      <c r="X140" s="3" t="e">
        <f t="shared" si="109"/>
        <v>#REF!</v>
      </c>
      <c r="Y140" s="3" t="e">
        <f t="shared" si="109"/>
        <v>#REF!</v>
      </c>
      <c r="Z140" s="11"/>
      <c r="AA140" s="11"/>
      <c r="AB140" s="11"/>
      <c r="AD140" s="3"/>
      <c r="AE140" s="3"/>
      <c r="AF140" s="3"/>
      <c r="AG140" s="3"/>
      <c r="AH140" s="3"/>
      <c r="AI140" s="3"/>
      <c r="AJ140" s="3"/>
      <c r="AK140" s="3"/>
      <c r="AL140" s="3"/>
      <c r="AM140" s="11"/>
      <c r="AN140" s="11"/>
      <c r="AO140" s="11"/>
    </row>
    <row r="141" spans="1:41" hidden="1" x14ac:dyDescent="0.3">
      <c r="A141" s="21"/>
      <c r="C141" s="7"/>
      <c r="D141" s="3"/>
      <c r="E141" s="3"/>
      <c r="F141" s="3"/>
      <c r="G141" s="3"/>
      <c r="H141" s="3"/>
      <c r="I141" s="3"/>
      <c r="J141" s="3"/>
      <c r="K141" s="11"/>
      <c r="L141" s="50"/>
      <c r="M141" s="11"/>
      <c r="N141" s="11"/>
      <c r="O141" s="11"/>
      <c r="Q141" s="3"/>
      <c r="R141" s="3"/>
      <c r="S141" s="3"/>
      <c r="T141" s="3"/>
      <c r="U141" s="3"/>
      <c r="V141" s="11"/>
      <c r="W141" s="11"/>
      <c r="X141" s="11"/>
      <c r="Y141" s="11"/>
      <c r="Z141" s="11"/>
      <c r="AA141" s="11"/>
      <c r="AB141" s="11"/>
      <c r="AD141" s="3"/>
      <c r="AE141" s="3"/>
      <c r="AF141" s="3"/>
      <c r="AG141" s="3"/>
      <c r="AH141" s="3"/>
      <c r="AI141" s="3"/>
      <c r="AJ141" s="3"/>
      <c r="AK141" s="11"/>
      <c r="AL141" s="50"/>
      <c r="AM141" s="11"/>
      <c r="AN141" s="11"/>
      <c r="AO141" s="11"/>
    </row>
    <row r="142" spans="1:41" hidden="1" x14ac:dyDescent="0.3">
      <c r="A142" s="25"/>
      <c r="B142" s="25"/>
      <c r="C142" s="7"/>
      <c r="D142" s="7"/>
      <c r="F142" s="5"/>
      <c r="G142" s="5"/>
      <c r="H142" s="5"/>
      <c r="I142" s="3"/>
      <c r="J142" s="3"/>
      <c r="K142" s="11"/>
      <c r="L142" s="50"/>
      <c r="M142" s="11"/>
      <c r="N142" s="11"/>
      <c r="O142" s="11"/>
      <c r="Q142" s="3"/>
      <c r="R142" s="3"/>
      <c r="S142" s="3"/>
      <c r="T142" s="3"/>
      <c r="U142" s="3"/>
      <c r="V142" s="11"/>
      <c r="W142" s="11"/>
      <c r="X142" s="11"/>
      <c r="Y142" s="11"/>
      <c r="Z142" s="11"/>
      <c r="AA142" s="11"/>
      <c r="AB142" s="11"/>
      <c r="AD142" s="3"/>
      <c r="AE142" s="3"/>
      <c r="AF142" s="3"/>
      <c r="AG142" s="3"/>
      <c r="AH142" s="3"/>
      <c r="AI142" s="11"/>
      <c r="AJ142" s="11"/>
      <c r="AK142" s="11"/>
      <c r="AL142" s="11"/>
      <c r="AM142" s="11"/>
      <c r="AN142" s="11"/>
      <c r="AO142" s="11"/>
    </row>
    <row r="143" spans="1:41" hidden="1" x14ac:dyDescent="0.3">
      <c r="A143" s="25"/>
      <c r="B143" s="25"/>
      <c r="C143" s="7"/>
      <c r="D143" s="7"/>
      <c r="F143" s="5"/>
      <c r="G143" s="5"/>
      <c r="H143" s="5"/>
      <c r="I143" s="3"/>
      <c r="J143" s="3"/>
      <c r="K143" s="3"/>
      <c r="L143" s="50"/>
      <c r="M143" s="3"/>
      <c r="N143" s="3"/>
      <c r="O143" s="3"/>
      <c r="Y143" s="3"/>
      <c r="Z143" s="3"/>
      <c r="AA143" s="3"/>
      <c r="AB143" s="3"/>
      <c r="AL143" s="3"/>
      <c r="AM143" s="3"/>
      <c r="AN143" s="3"/>
      <c r="AO143" s="3"/>
    </row>
    <row r="144" spans="1:41" ht="14.4" hidden="1" customHeight="1" x14ac:dyDescent="0.3">
      <c r="A144" s="449" t="s">
        <v>258</v>
      </c>
      <c r="B144" s="449"/>
      <c r="C144" s="449"/>
      <c r="D144" s="449"/>
      <c r="E144" s="14"/>
      <c r="F144" s="14"/>
      <c r="G144" s="14"/>
      <c r="H144" s="14"/>
      <c r="I144" s="14"/>
      <c r="J144" s="14"/>
      <c r="K144" s="14"/>
      <c r="L144" s="51"/>
      <c r="M144" s="132"/>
      <c r="N144" s="132"/>
      <c r="O144" s="132"/>
      <c r="Q144" s="22"/>
      <c r="R144" s="22"/>
      <c r="S144" s="22"/>
      <c r="T144" s="22"/>
      <c r="U144" s="22"/>
      <c r="V144" s="22"/>
      <c r="W144" s="22"/>
      <c r="X144" s="22"/>
      <c r="Y144" s="132"/>
      <c r="Z144" s="132"/>
      <c r="AA144" s="132"/>
      <c r="AB144" s="132"/>
      <c r="AD144" s="22"/>
      <c r="AE144" s="22"/>
      <c r="AF144" s="22"/>
      <c r="AG144" s="22"/>
      <c r="AH144" s="22"/>
      <c r="AI144" s="22"/>
      <c r="AJ144" s="22"/>
      <c r="AK144" s="22"/>
      <c r="AL144" s="132"/>
      <c r="AM144" s="132"/>
      <c r="AN144" s="132"/>
      <c r="AO144" s="132"/>
    </row>
    <row r="145" spans="1:41" hidden="1" x14ac:dyDescent="0.3">
      <c r="K145" s="11"/>
      <c r="L145" s="50"/>
      <c r="M145" s="11"/>
      <c r="N145" s="11"/>
      <c r="O145" s="11"/>
      <c r="Q145" s="3"/>
      <c r="R145" s="3"/>
      <c r="S145" s="3"/>
      <c r="T145" s="3"/>
      <c r="U145" s="3"/>
      <c r="V145" s="11"/>
      <c r="W145" s="11"/>
      <c r="X145" s="11"/>
      <c r="Y145" s="11"/>
      <c r="Z145" s="11"/>
      <c r="AA145" s="11"/>
      <c r="AB145" s="11"/>
      <c r="AD145" s="3"/>
      <c r="AE145" s="3"/>
      <c r="AF145" s="3"/>
      <c r="AG145" s="3"/>
      <c r="AH145" s="3"/>
      <c r="AI145" s="11"/>
      <c r="AJ145" s="11"/>
      <c r="AK145" s="11"/>
      <c r="AL145" s="11"/>
      <c r="AM145" s="11"/>
      <c r="AN145" s="11"/>
      <c r="AO145" s="11"/>
    </row>
    <row r="146" spans="1:41" hidden="1" x14ac:dyDescent="0.3">
      <c r="A146" s="453" t="s">
        <v>12</v>
      </c>
      <c r="B146" s="25" t="s">
        <v>71</v>
      </c>
      <c r="C146" s="7" t="s">
        <v>0</v>
      </c>
      <c r="D146" s="8" t="e">
        <f>#REF!+#REF!</f>
        <v>#REF!</v>
      </c>
      <c r="E146" s="8" t="e">
        <f>#REF!+#REF!</f>
        <v>#REF!</v>
      </c>
      <c r="F146" s="8" t="e">
        <f>#REF!+#REF!</f>
        <v>#REF!</v>
      </c>
      <c r="G146" s="8" t="e">
        <f>#REF!+#REF!</f>
        <v>#REF!</v>
      </c>
      <c r="H146" s="8" t="e">
        <f>#REF!+#REF!</f>
        <v>#REF!</v>
      </c>
      <c r="I146" s="8" t="e">
        <f>#REF!+#REF!</f>
        <v>#REF!</v>
      </c>
      <c r="J146" s="8" t="e">
        <f>#REF!+#REF!</f>
        <v>#REF!</v>
      </c>
      <c r="K146" s="8" t="e">
        <f>#REF!+#REF!</f>
        <v>#REF!</v>
      </c>
      <c r="L146" s="8" t="e">
        <f>#REF!+#REF!</f>
        <v>#REF!</v>
      </c>
      <c r="M146" s="44" t="e">
        <f>L146/SUM(L$146,L$148,L$150)</f>
        <v>#REF!</v>
      </c>
      <c r="N146" s="44" t="e">
        <f>K146/L146</f>
        <v>#REF!</v>
      </c>
      <c r="O146" s="44" t="e">
        <f>(L146-K146)/L146</f>
        <v>#REF!</v>
      </c>
      <c r="Q146" s="8" t="e">
        <f>#REF!+#REF!</f>
        <v>#REF!</v>
      </c>
      <c r="R146" s="8" t="e">
        <f>#REF!+#REF!</f>
        <v>#REF!</v>
      </c>
      <c r="S146" s="8" t="e">
        <f>#REF!+#REF!</f>
        <v>#REF!</v>
      </c>
      <c r="T146" s="8" t="e">
        <f>#REF!+#REF!</f>
        <v>#REF!</v>
      </c>
      <c r="U146" s="8" t="e">
        <f>#REF!+#REF!</f>
        <v>#REF!</v>
      </c>
      <c r="V146" s="8" t="e">
        <f>#REF!+#REF!</f>
        <v>#REF!</v>
      </c>
      <c r="W146" s="8" t="e">
        <f>#REF!+#REF!</f>
        <v>#REF!</v>
      </c>
      <c r="X146" s="8" t="e">
        <f>#REF!+#REF!</f>
        <v>#REF!</v>
      </c>
      <c r="Y146" s="8" t="e">
        <f>#REF!+#REF!</f>
        <v>#REF!</v>
      </c>
      <c r="Z146" s="44" t="e">
        <f>Y146/SUM(Y$146,Y$148,Y$150)</f>
        <v>#REF!</v>
      </c>
      <c r="AA146" s="44" t="e">
        <f>X146/Y146</f>
        <v>#REF!</v>
      </c>
      <c r="AB146" s="44" t="e">
        <f>(Y146-X146)/Y146</f>
        <v>#REF!</v>
      </c>
      <c r="AD146" s="8" t="e">
        <f>#REF!+#REF!</f>
        <v>#REF!</v>
      </c>
      <c r="AE146" s="8" t="e">
        <f>#REF!+#REF!</f>
        <v>#REF!</v>
      </c>
      <c r="AF146" s="8" t="e">
        <f>#REF!+#REF!</f>
        <v>#REF!</v>
      </c>
      <c r="AG146" s="8" t="e">
        <f>#REF!+#REF!</f>
        <v>#REF!</v>
      </c>
      <c r="AH146" s="8" t="e">
        <f>#REF!+#REF!</f>
        <v>#REF!</v>
      </c>
      <c r="AI146" s="8" t="e">
        <f>#REF!+#REF!</f>
        <v>#REF!</v>
      </c>
      <c r="AJ146" s="8" t="e">
        <f>#REF!+#REF!</f>
        <v>#REF!</v>
      </c>
      <c r="AK146" s="8" t="e">
        <f>#REF!+#REF!</f>
        <v>#REF!</v>
      </c>
      <c r="AL146" s="8" t="e">
        <f>#REF!+#REF!</f>
        <v>#REF!</v>
      </c>
      <c r="AM146" s="44" t="e">
        <f>AL146/SUM(AL$146,AL$148,AL$150)</f>
        <v>#REF!</v>
      </c>
      <c r="AN146" s="44" t="e">
        <f>AK146/AL146</f>
        <v>#REF!</v>
      </c>
      <c r="AO146" s="44" t="e">
        <f>(AL146-AK146)/AL146</f>
        <v>#REF!</v>
      </c>
    </row>
    <row r="147" spans="1:41" hidden="1" x14ac:dyDescent="0.3">
      <c r="A147" s="453"/>
      <c r="B147" s="25"/>
      <c r="C147" s="7" t="s">
        <v>153</v>
      </c>
      <c r="D147" s="3" t="e">
        <f t="shared" ref="D147:L147" si="110">(D146-Q146)/Q146</f>
        <v>#REF!</v>
      </c>
      <c r="E147" s="3" t="e">
        <f t="shared" si="110"/>
        <v>#REF!</v>
      </c>
      <c r="F147" s="3" t="e">
        <f t="shared" si="110"/>
        <v>#REF!</v>
      </c>
      <c r="G147" s="3" t="e">
        <f t="shared" si="110"/>
        <v>#REF!</v>
      </c>
      <c r="H147" s="3" t="e">
        <f t="shared" si="110"/>
        <v>#REF!</v>
      </c>
      <c r="I147" s="3" t="e">
        <f t="shared" si="110"/>
        <v>#REF!</v>
      </c>
      <c r="J147" s="3" t="e">
        <f t="shared" si="110"/>
        <v>#REF!</v>
      </c>
      <c r="K147" s="3" t="e">
        <f t="shared" si="110"/>
        <v>#REF!</v>
      </c>
      <c r="L147" s="3" t="e">
        <f t="shared" si="110"/>
        <v>#REF!</v>
      </c>
      <c r="M147" s="11"/>
      <c r="N147" s="11"/>
      <c r="O147" s="11"/>
      <c r="Q147" s="3" t="e">
        <f t="shared" ref="Q147:Y147" si="111">(Q146-AD146)/AD146</f>
        <v>#REF!</v>
      </c>
      <c r="R147" s="3" t="e">
        <f t="shared" si="111"/>
        <v>#REF!</v>
      </c>
      <c r="S147" s="3" t="e">
        <f t="shared" si="111"/>
        <v>#REF!</v>
      </c>
      <c r="T147" s="3" t="e">
        <f t="shared" si="111"/>
        <v>#REF!</v>
      </c>
      <c r="U147" s="3" t="e">
        <f t="shared" si="111"/>
        <v>#REF!</v>
      </c>
      <c r="V147" s="3" t="e">
        <f t="shared" si="111"/>
        <v>#REF!</v>
      </c>
      <c r="W147" s="3" t="e">
        <f t="shared" si="111"/>
        <v>#REF!</v>
      </c>
      <c r="X147" s="3" t="e">
        <f t="shared" si="111"/>
        <v>#REF!</v>
      </c>
      <c r="Y147" s="3" t="e">
        <f t="shared" si="111"/>
        <v>#REF!</v>
      </c>
      <c r="Z147" s="11"/>
      <c r="AA147" s="11"/>
      <c r="AB147" s="11"/>
      <c r="AD147" s="3"/>
      <c r="AE147" s="3"/>
      <c r="AF147" s="3"/>
      <c r="AG147" s="3"/>
      <c r="AH147" s="3"/>
      <c r="AI147" s="3"/>
      <c r="AJ147" s="3"/>
      <c r="AK147" s="3"/>
      <c r="AL147" s="3"/>
      <c r="AM147" s="11"/>
      <c r="AN147" s="11"/>
      <c r="AO147" s="11"/>
    </row>
    <row r="148" spans="1:41" hidden="1" x14ac:dyDescent="0.3">
      <c r="A148" s="453"/>
      <c r="B148" s="25" t="s">
        <v>72</v>
      </c>
      <c r="C148" s="7" t="s">
        <v>0</v>
      </c>
      <c r="D148" s="8" t="e">
        <f>#REF!+#REF!</f>
        <v>#REF!</v>
      </c>
      <c r="E148" s="8" t="e">
        <f>#REF!+#REF!</f>
        <v>#REF!</v>
      </c>
      <c r="F148" s="8" t="e">
        <f>#REF!+#REF!</f>
        <v>#REF!</v>
      </c>
      <c r="G148" s="8" t="e">
        <f>#REF!+#REF!</f>
        <v>#REF!</v>
      </c>
      <c r="H148" s="8" t="e">
        <f>#REF!+#REF!</f>
        <v>#REF!</v>
      </c>
      <c r="I148" s="8" t="e">
        <f>#REF!+#REF!</f>
        <v>#REF!</v>
      </c>
      <c r="J148" s="8" t="e">
        <f>#REF!+#REF!</f>
        <v>#REF!</v>
      </c>
      <c r="K148" s="8" t="e">
        <f>#REF!+#REF!</f>
        <v>#REF!</v>
      </c>
      <c r="L148" s="8" t="e">
        <f>#REF!+#REF!</f>
        <v>#REF!</v>
      </c>
      <c r="M148" s="44" t="e">
        <f>L148/SUM(L$146,L$148,L$150)</f>
        <v>#REF!</v>
      </c>
      <c r="N148" s="44" t="e">
        <f>K148/L148</f>
        <v>#REF!</v>
      </c>
      <c r="O148" s="44" t="e">
        <f>(L148-K148)/L148</f>
        <v>#REF!</v>
      </c>
      <c r="Q148" s="8" t="e">
        <f>#REF!+#REF!</f>
        <v>#REF!</v>
      </c>
      <c r="R148" s="8" t="e">
        <f>#REF!+#REF!</f>
        <v>#REF!</v>
      </c>
      <c r="S148" s="8" t="e">
        <f>#REF!+#REF!</f>
        <v>#REF!</v>
      </c>
      <c r="T148" s="8" t="e">
        <f>#REF!+#REF!</f>
        <v>#REF!</v>
      </c>
      <c r="U148" s="8" t="e">
        <f>#REF!+#REF!</f>
        <v>#REF!</v>
      </c>
      <c r="V148" s="8" t="e">
        <f>#REF!+#REF!</f>
        <v>#REF!</v>
      </c>
      <c r="W148" s="8" t="e">
        <f>#REF!+#REF!</f>
        <v>#REF!</v>
      </c>
      <c r="X148" s="8" t="e">
        <f>#REF!+#REF!</f>
        <v>#REF!</v>
      </c>
      <c r="Y148" s="8" t="e">
        <f>#REF!+#REF!</f>
        <v>#REF!</v>
      </c>
      <c r="Z148" s="44" t="e">
        <f>Y148/SUM(Y$146,Y$148,Y$150)</f>
        <v>#REF!</v>
      </c>
      <c r="AA148" s="44" t="e">
        <f>X148/Y148</f>
        <v>#REF!</v>
      </c>
      <c r="AB148" s="44" t="e">
        <f>(Y148-X148)/Y148</f>
        <v>#REF!</v>
      </c>
      <c r="AD148" s="8" t="e">
        <f>#REF!+#REF!</f>
        <v>#REF!</v>
      </c>
      <c r="AE148" s="8" t="e">
        <f>#REF!+#REF!</f>
        <v>#REF!</v>
      </c>
      <c r="AF148" s="8" t="e">
        <f>#REF!+#REF!</f>
        <v>#REF!</v>
      </c>
      <c r="AG148" s="8" t="e">
        <f>#REF!+#REF!</f>
        <v>#REF!</v>
      </c>
      <c r="AH148" s="8" t="e">
        <f>#REF!+#REF!</f>
        <v>#REF!</v>
      </c>
      <c r="AI148" s="8" t="e">
        <f>#REF!+#REF!</f>
        <v>#REF!</v>
      </c>
      <c r="AJ148" s="8" t="e">
        <f>#REF!+#REF!</f>
        <v>#REF!</v>
      </c>
      <c r="AK148" s="8" t="e">
        <f>#REF!+#REF!</f>
        <v>#REF!</v>
      </c>
      <c r="AL148" s="8" t="e">
        <f>#REF!+#REF!</f>
        <v>#REF!</v>
      </c>
      <c r="AM148" s="44" t="e">
        <f>AL148/SUM(AL$146,AL$148,AL$150)</f>
        <v>#REF!</v>
      </c>
      <c r="AN148" s="44" t="e">
        <f>AK148/AL148</f>
        <v>#REF!</v>
      </c>
      <c r="AO148" s="44" t="e">
        <f>(AL148-AK148)/AL148</f>
        <v>#REF!</v>
      </c>
    </row>
    <row r="149" spans="1:41" hidden="1" x14ac:dyDescent="0.3">
      <c r="A149" s="453"/>
      <c r="B149" s="25"/>
      <c r="C149" s="7" t="s">
        <v>153</v>
      </c>
      <c r="D149" s="3" t="e">
        <f t="shared" ref="D149:L149" si="112">(D148-Q148)/Q148</f>
        <v>#REF!</v>
      </c>
      <c r="E149" s="3" t="e">
        <f t="shared" si="112"/>
        <v>#REF!</v>
      </c>
      <c r="F149" s="3" t="e">
        <f t="shared" si="112"/>
        <v>#REF!</v>
      </c>
      <c r="G149" s="3" t="e">
        <f t="shared" si="112"/>
        <v>#REF!</v>
      </c>
      <c r="H149" s="3" t="e">
        <f t="shared" si="112"/>
        <v>#REF!</v>
      </c>
      <c r="I149" s="3" t="e">
        <f t="shared" si="112"/>
        <v>#REF!</v>
      </c>
      <c r="J149" s="3" t="e">
        <f t="shared" si="112"/>
        <v>#REF!</v>
      </c>
      <c r="K149" s="3" t="e">
        <f t="shared" si="112"/>
        <v>#REF!</v>
      </c>
      <c r="L149" s="3" t="e">
        <f t="shared" si="112"/>
        <v>#REF!</v>
      </c>
      <c r="M149" s="11"/>
      <c r="N149" s="11"/>
      <c r="O149" s="11"/>
      <c r="Q149" s="3" t="e">
        <f t="shared" ref="Q149:Y149" si="113">(Q148-AD148)/AD148</f>
        <v>#REF!</v>
      </c>
      <c r="R149" s="3" t="e">
        <f t="shared" si="113"/>
        <v>#REF!</v>
      </c>
      <c r="S149" s="3" t="e">
        <f t="shared" si="113"/>
        <v>#REF!</v>
      </c>
      <c r="T149" s="3" t="e">
        <f t="shared" si="113"/>
        <v>#REF!</v>
      </c>
      <c r="U149" s="3" t="e">
        <f t="shared" si="113"/>
        <v>#REF!</v>
      </c>
      <c r="V149" s="3" t="e">
        <f t="shared" si="113"/>
        <v>#REF!</v>
      </c>
      <c r="W149" s="3" t="e">
        <f t="shared" si="113"/>
        <v>#REF!</v>
      </c>
      <c r="X149" s="3" t="e">
        <f t="shared" si="113"/>
        <v>#REF!</v>
      </c>
      <c r="Y149" s="3" t="e">
        <f t="shared" si="113"/>
        <v>#REF!</v>
      </c>
      <c r="Z149" s="11"/>
      <c r="AA149" s="11"/>
      <c r="AB149" s="11"/>
      <c r="AD149" s="3"/>
      <c r="AE149" s="3"/>
      <c r="AF149" s="3"/>
      <c r="AG149" s="3"/>
      <c r="AH149" s="3"/>
      <c r="AI149" s="3"/>
      <c r="AJ149" s="3"/>
      <c r="AK149" s="3"/>
      <c r="AL149" s="3"/>
      <c r="AM149" s="11"/>
      <c r="AN149" s="11"/>
      <c r="AO149" s="11"/>
    </row>
    <row r="150" spans="1:41" hidden="1" x14ac:dyDescent="0.3">
      <c r="A150" s="453"/>
      <c r="B150" s="25" t="s">
        <v>78</v>
      </c>
      <c r="C150" s="7" t="s">
        <v>0</v>
      </c>
      <c r="D150" s="8" t="e">
        <f>#REF!+#REF!</f>
        <v>#REF!</v>
      </c>
      <c r="E150" s="8" t="e">
        <f>#REF!+#REF!</f>
        <v>#REF!</v>
      </c>
      <c r="F150" s="8" t="e">
        <f>#REF!+#REF!</f>
        <v>#REF!</v>
      </c>
      <c r="G150" s="8" t="e">
        <f>#REF!+#REF!</f>
        <v>#REF!</v>
      </c>
      <c r="H150" s="8" t="e">
        <f>#REF!+#REF!</f>
        <v>#REF!</v>
      </c>
      <c r="I150" s="8" t="e">
        <f>#REF!+#REF!</f>
        <v>#REF!</v>
      </c>
      <c r="J150" s="8" t="e">
        <f>#REF!+#REF!</f>
        <v>#REF!</v>
      </c>
      <c r="K150" s="8" t="e">
        <f>#REF!+#REF!</f>
        <v>#REF!</v>
      </c>
      <c r="L150" s="8" t="e">
        <f>#REF!+#REF!</f>
        <v>#REF!</v>
      </c>
      <c r="M150" s="44" t="e">
        <f>L150/SUM(L$146,L$148,L$150)</f>
        <v>#REF!</v>
      </c>
      <c r="N150" s="44" t="e">
        <f>K150/L150</f>
        <v>#REF!</v>
      </c>
      <c r="O150" s="44" t="e">
        <f>(L150-K150)/L150</f>
        <v>#REF!</v>
      </c>
      <c r="Q150" s="8" t="e">
        <f>#REF!+#REF!</f>
        <v>#REF!</v>
      </c>
      <c r="R150" s="8" t="e">
        <f>#REF!+#REF!</f>
        <v>#REF!</v>
      </c>
      <c r="S150" s="8" t="e">
        <f>#REF!+#REF!</f>
        <v>#REF!</v>
      </c>
      <c r="T150" s="8" t="e">
        <f>#REF!+#REF!</f>
        <v>#REF!</v>
      </c>
      <c r="U150" s="8" t="e">
        <f>#REF!+#REF!</f>
        <v>#REF!</v>
      </c>
      <c r="V150" s="8" t="e">
        <f>#REF!+#REF!</f>
        <v>#REF!</v>
      </c>
      <c r="W150" s="8" t="e">
        <f>#REF!+#REF!</f>
        <v>#REF!</v>
      </c>
      <c r="X150" s="8" t="e">
        <f>#REF!+#REF!</f>
        <v>#REF!</v>
      </c>
      <c r="Y150" s="8" t="e">
        <f>#REF!+#REF!</f>
        <v>#REF!</v>
      </c>
      <c r="Z150" s="44" t="e">
        <f>Y150/SUM(Y$146,Y$148,Y$150)</f>
        <v>#REF!</v>
      </c>
      <c r="AA150" s="44" t="e">
        <f>X150/Y150</f>
        <v>#REF!</v>
      </c>
      <c r="AB150" s="44" t="e">
        <f>(Y150-X150)/Y150</f>
        <v>#REF!</v>
      </c>
      <c r="AD150" s="8" t="e">
        <f>#REF!+#REF!</f>
        <v>#REF!</v>
      </c>
      <c r="AE150" s="8" t="e">
        <f>#REF!+#REF!</f>
        <v>#REF!</v>
      </c>
      <c r="AF150" s="8" t="e">
        <f>#REF!+#REF!</f>
        <v>#REF!</v>
      </c>
      <c r="AG150" s="8" t="e">
        <f>#REF!+#REF!</f>
        <v>#REF!</v>
      </c>
      <c r="AH150" s="8" t="e">
        <f>#REF!+#REF!</f>
        <v>#REF!</v>
      </c>
      <c r="AI150" s="8" t="e">
        <f>#REF!+#REF!</f>
        <v>#REF!</v>
      </c>
      <c r="AJ150" s="8" t="e">
        <f>#REF!+#REF!</f>
        <v>#REF!</v>
      </c>
      <c r="AK150" s="8" t="e">
        <f>#REF!+#REF!</f>
        <v>#REF!</v>
      </c>
      <c r="AL150" s="8" t="e">
        <f>#REF!+#REF!</f>
        <v>#REF!</v>
      </c>
      <c r="AM150" s="44" t="e">
        <f>AL150/SUM(AL$146,AL$148,AL$150)</f>
        <v>#REF!</v>
      </c>
      <c r="AN150" s="44" t="e">
        <f>AK150/AL150</f>
        <v>#REF!</v>
      </c>
      <c r="AO150" s="44" t="e">
        <f>(AL150-AK150)/AL150</f>
        <v>#REF!</v>
      </c>
    </row>
    <row r="151" spans="1:41" hidden="1" x14ac:dyDescent="0.3">
      <c r="A151" s="453"/>
      <c r="B151" s="25"/>
      <c r="C151" s="7" t="s">
        <v>153</v>
      </c>
      <c r="D151" s="3" t="e">
        <f t="shared" ref="D151:L151" si="114">(D150-Q150)/Q150</f>
        <v>#REF!</v>
      </c>
      <c r="E151" s="3" t="e">
        <f t="shared" si="114"/>
        <v>#REF!</v>
      </c>
      <c r="F151" s="3" t="e">
        <f t="shared" si="114"/>
        <v>#REF!</v>
      </c>
      <c r="G151" s="3" t="e">
        <f t="shared" si="114"/>
        <v>#REF!</v>
      </c>
      <c r="H151" s="3" t="e">
        <f t="shared" si="114"/>
        <v>#REF!</v>
      </c>
      <c r="I151" s="3" t="e">
        <f t="shared" si="114"/>
        <v>#REF!</v>
      </c>
      <c r="J151" s="3" t="e">
        <f t="shared" si="114"/>
        <v>#REF!</v>
      </c>
      <c r="K151" s="3" t="e">
        <f t="shared" si="114"/>
        <v>#REF!</v>
      </c>
      <c r="L151" s="3" t="e">
        <f t="shared" si="114"/>
        <v>#REF!</v>
      </c>
      <c r="M151" s="11"/>
      <c r="N151" s="11"/>
      <c r="O151" s="11"/>
      <c r="Q151" s="3" t="e">
        <f t="shared" ref="Q151:Y151" si="115">(Q150-AD150)/AD150</f>
        <v>#REF!</v>
      </c>
      <c r="R151" s="3" t="e">
        <f t="shared" si="115"/>
        <v>#REF!</v>
      </c>
      <c r="S151" s="3" t="e">
        <f t="shared" si="115"/>
        <v>#REF!</v>
      </c>
      <c r="T151" s="3" t="e">
        <f t="shared" si="115"/>
        <v>#REF!</v>
      </c>
      <c r="U151" s="3" t="e">
        <f t="shared" si="115"/>
        <v>#REF!</v>
      </c>
      <c r="V151" s="3" t="e">
        <f t="shared" si="115"/>
        <v>#REF!</v>
      </c>
      <c r="W151" s="3" t="e">
        <f t="shared" si="115"/>
        <v>#REF!</v>
      </c>
      <c r="X151" s="3" t="e">
        <f t="shared" si="115"/>
        <v>#REF!</v>
      </c>
      <c r="Y151" s="3" t="e">
        <f t="shared" si="115"/>
        <v>#REF!</v>
      </c>
      <c r="Z151" s="11"/>
      <c r="AA151" s="11"/>
      <c r="AB151" s="11"/>
      <c r="AD151" s="3"/>
      <c r="AE151" s="3"/>
      <c r="AF151" s="3"/>
      <c r="AG151" s="3"/>
      <c r="AH151" s="3"/>
      <c r="AI151" s="3"/>
      <c r="AJ151" s="3"/>
      <c r="AK151" s="3"/>
      <c r="AL151" s="3"/>
      <c r="AM151" s="11"/>
      <c r="AN151" s="11"/>
      <c r="AO151" s="11"/>
    </row>
    <row r="152" spans="1:41" hidden="1" x14ac:dyDescent="0.3">
      <c r="A152" s="453" t="s">
        <v>13</v>
      </c>
      <c r="B152" s="25" t="s">
        <v>71</v>
      </c>
      <c r="C152" s="7" t="s">
        <v>0</v>
      </c>
      <c r="D152" s="8" t="e">
        <f>#REF!+#REF!</f>
        <v>#REF!</v>
      </c>
      <c r="E152" s="8" t="e">
        <f>#REF!+#REF!</f>
        <v>#REF!</v>
      </c>
      <c r="F152" s="8" t="e">
        <f>#REF!+#REF!</f>
        <v>#REF!</v>
      </c>
      <c r="G152" s="8" t="e">
        <f>#REF!+#REF!</f>
        <v>#REF!</v>
      </c>
      <c r="H152" s="8" t="e">
        <f>#REF!+#REF!</f>
        <v>#REF!</v>
      </c>
      <c r="I152" s="8" t="e">
        <f>#REF!+#REF!</f>
        <v>#REF!</v>
      </c>
      <c r="J152" s="8" t="e">
        <f>#REF!+#REF!</f>
        <v>#REF!</v>
      </c>
      <c r="K152" s="8" t="e">
        <f>#REF!+#REF!</f>
        <v>#REF!</v>
      </c>
      <c r="L152" s="8" t="e">
        <f>#REF!+#REF!</f>
        <v>#REF!</v>
      </c>
      <c r="M152" s="44" t="e">
        <f>L152/SUM(L$152,L$154,L$156)</f>
        <v>#REF!</v>
      </c>
      <c r="N152" s="44" t="e">
        <f>K152/L152</f>
        <v>#REF!</v>
      </c>
      <c r="O152" s="44" t="e">
        <f>(L152-K152)/L152</f>
        <v>#REF!</v>
      </c>
      <c r="Q152" s="8" t="e">
        <f>#REF!+#REF!</f>
        <v>#REF!</v>
      </c>
      <c r="R152" s="8" t="e">
        <f>#REF!+#REF!</f>
        <v>#REF!</v>
      </c>
      <c r="S152" s="8" t="e">
        <f>#REF!+#REF!</f>
        <v>#REF!</v>
      </c>
      <c r="T152" s="8" t="e">
        <f>#REF!+#REF!</f>
        <v>#REF!</v>
      </c>
      <c r="U152" s="8" t="e">
        <f>#REF!+#REF!</f>
        <v>#REF!</v>
      </c>
      <c r="V152" s="8" t="e">
        <f>#REF!+#REF!</f>
        <v>#REF!</v>
      </c>
      <c r="W152" s="8" t="e">
        <f>#REF!+#REF!</f>
        <v>#REF!</v>
      </c>
      <c r="X152" s="8" t="e">
        <f>#REF!+#REF!</f>
        <v>#REF!</v>
      </c>
      <c r="Y152" s="8" t="e">
        <f>#REF!+#REF!</f>
        <v>#REF!</v>
      </c>
      <c r="Z152" s="44" t="e">
        <f>Y152/SUM(Y$152,Y$154,Y$156)</f>
        <v>#REF!</v>
      </c>
      <c r="AA152" s="44" t="e">
        <f>X152/Y152</f>
        <v>#REF!</v>
      </c>
      <c r="AB152" s="44" t="e">
        <f>(Y152-X152)/Y152</f>
        <v>#REF!</v>
      </c>
      <c r="AD152" s="8" t="e">
        <f>#REF!+#REF!</f>
        <v>#REF!</v>
      </c>
      <c r="AE152" s="8" t="e">
        <f>#REF!+#REF!</f>
        <v>#REF!</v>
      </c>
      <c r="AF152" s="8" t="e">
        <f>#REF!+#REF!</f>
        <v>#REF!</v>
      </c>
      <c r="AG152" s="8" t="e">
        <f>#REF!+#REF!</f>
        <v>#REF!</v>
      </c>
      <c r="AH152" s="8" t="e">
        <f>#REF!+#REF!</f>
        <v>#REF!</v>
      </c>
      <c r="AI152" s="8" t="e">
        <f>#REF!+#REF!</f>
        <v>#REF!</v>
      </c>
      <c r="AJ152" s="8" t="e">
        <f>#REF!+#REF!</f>
        <v>#REF!</v>
      </c>
      <c r="AK152" s="8" t="e">
        <f>#REF!+#REF!</f>
        <v>#REF!</v>
      </c>
      <c r="AL152" s="8" t="e">
        <f>#REF!+#REF!</f>
        <v>#REF!</v>
      </c>
      <c r="AM152" s="44" t="e">
        <f>AL152/SUM(AL$152,AL$154,AL$156)</f>
        <v>#REF!</v>
      </c>
      <c r="AN152" s="44" t="e">
        <f>AK152/AL152</f>
        <v>#REF!</v>
      </c>
      <c r="AO152" s="44" t="e">
        <f>(AL152-AK152)/AL152</f>
        <v>#REF!</v>
      </c>
    </row>
    <row r="153" spans="1:41" hidden="1" x14ac:dyDescent="0.3">
      <c r="A153" s="453"/>
      <c r="B153" s="25"/>
      <c r="C153" s="7" t="s">
        <v>153</v>
      </c>
      <c r="D153" s="3" t="e">
        <f t="shared" ref="D153:L153" si="116">(D152-Q152)/Q152</f>
        <v>#REF!</v>
      </c>
      <c r="E153" s="3" t="e">
        <f t="shared" si="116"/>
        <v>#REF!</v>
      </c>
      <c r="F153" s="3" t="e">
        <f t="shared" si="116"/>
        <v>#REF!</v>
      </c>
      <c r="G153" s="3" t="e">
        <f t="shared" si="116"/>
        <v>#REF!</v>
      </c>
      <c r="H153" s="3" t="e">
        <f t="shared" si="116"/>
        <v>#REF!</v>
      </c>
      <c r="I153" s="3" t="e">
        <f t="shared" si="116"/>
        <v>#REF!</v>
      </c>
      <c r="J153" s="3" t="e">
        <f t="shared" si="116"/>
        <v>#REF!</v>
      </c>
      <c r="K153" s="3" t="e">
        <f t="shared" si="116"/>
        <v>#REF!</v>
      </c>
      <c r="L153" s="3" t="e">
        <f t="shared" si="116"/>
        <v>#REF!</v>
      </c>
      <c r="M153" s="11"/>
      <c r="N153" s="11"/>
      <c r="O153" s="11"/>
      <c r="Q153" s="3" t="e">
        <f t="shared" ref="Q153:Y153" si="117">(Q152-AD152)/AD152</f>
        <v>#REF!</v>
      </c>
      <c r="R153" s="3" t="e">
        <f t="shared" si="117"/>
        <v>#REF!</v>
      </c>
      <c r="S153" s="3" t="e">
        <f t="shared" si="117"/>
        <v>#REF!</v>
      </c>
      <c r="T153" s="3" t="e">
        <f t="shared" si="117"/>
        <v>#REF!</v>
      </c>
      <c r="U153" s="3" t="e">
        <f t="shared" si="117"/>
        <v>#REF!</v>
      </c>
      <c r="V153" s="3" t="e">
        <f t="shared" si="117"/>
        <v>#REF!</v>
      </c>
      <c r="W153" s="3" t="e">
        <f t="shared" si="117"/>
        <v>#REF!</v>
      </c>
      <c r="X153" s="3" t="e">
        <f t="shared" si="117"/>
        <v>#REF!</v>
      </c>
      <c r="Y153" s="3" t="e">
        <f t="shared" si="117"/>
        <v>#REF!</v>
      </c>
      <c r="Z153" s="11"/>
      <c r="AA153" s="11"/>
      <c r="AB153" s="11"/>
      <c r="AD153" s="3"/>
      <c r="AE153" s="3"/>
      <c r="AF153" s="3"/>
      <c r="AG153" s="3"/>
      <c r="AH153" s="3"/>
      <c r="AI153" s="3"/>
      <c r="AJ153" s="3"/>
      <c r="AK153" s="3"/>
      <c r="AL153" s="3"/>
      <c r="AM153" s="11"/>
      <c r="AN153" s="11"/>
      <c r="AO153" s="11"/>
    </row>
    <row r="154" spans="1:41" hidden="1" x14ac:dyDescent="0.3">
      <c r="A154" s="453"/>
      <c r="B154" s="25" t="s">
        <v>72</v>
      </c>
      <c r="C154" s="7" t="s">
        <v>0</v>
      </c>
      <c r="D154" s="8" t="e">
        <f>#REF!+#REF!</f>
        <v>#REF!</v>
      </c>
      <c r="E154" s="8" t="e">
        <f>#REF!+#REF!</f>
        <v>#REF!</v>
      </c>
      <c r="F154" s="8" t="e">
        <f>#REF!+#REF!</f>
        <v>#REF!</v>
      </c>
      <c r="G154" s="8" t="e">
        <f>#REF!+#REF!</f>
        <v>#REF!</v>
      </c>
      <c r="H154" s="8" t="e">
        <f>#REF!+#REF!</f>
        <v>#REF!</v>
      </c>
      <c r="I154" s="8" t="e">
        <f>#REF!+#REF!</f>
        <v>#REF!</v>
      </c>
      <c r="J154" s="8" t="e">
        <f>#REF!+#REF!</f>
        <v>#REF!</v>
      </c>
      <c r="K154" s="8" t="e">
        <f>#REF!+#REF!</f>
        <v>#REF!</v>
      </c>
      <c r="L154" s="8" t="e">
        <f>#REF!+#REF!</f>
        <v>#REF!</v>
      </c>
      <c r="M154" s="44" t="e">
        <f>L154/SUM(L$152,L$154,L$156)</f>
        <v>#REF!</v>
      </c>
      <c r="N154" s="44" t="e">
        <f>K154/L154</f>
        <v>#REF!</v>
      </c>
      <c r="O154" s="44" t="e">
        <f>(L154-K154)/L154</f>
        <v>#REF!</v>
      </c>
      <c r="Q154" s="8" t="e">
        <f>#REF!+#REF!</f>
        <v>#REF!</v>
      </c>
      <c r="R154" s="8" t="e">
        <f>#REF!+#REF!</f>
        <v>#REF!</v>
      </c>
      <c r="S154" s="8" t="e">
        <f>#REF!+#REF!</f>
        <v>#REF!</v>
      </c>
      <c r="T154" s="8" t="e">
        <f>#REF!+#REF!</f>
        <v>#REF!</v>
      </c>
      <c r="U154" s="8" t="e">
        <f>#REF!+#REF!</f>
        <v>#REF!</v>
      </c>
      <c r="V154" s="8" t="e">
        <f>#REF!+#REF!</f>
        <v>#REF!</v>
      </c>
      <c r="W154" s="8" t="e">
        <f>#REF!+#REF!</f>
        <v>#REF!</v>
      </c>
      <c r="X154" s="8" t="e">
        <f>#REF!+#REF!</f>
        <v>#REF!</v>
      </c>
      <c r="Y154" s="8" t="e">
        <f>#REF!+#REF!</f>
        <v>#REF!</v>
      </c>
      <c r="Z154" s="44" t="e">
        <f>Y154/SUM(Y$152,Y$154,Y$156)</f>
        <v>#REF!</v>
      </c>
      <c r="AA154" s="44" t="e">
        <f>X154/Y154</f>
        <v>#REF!</v>
      </c>
      <c r="AB154" s="44" t="e">
        <f>(Y154-X154)/Y154</f>
        <v>#REF!</v>
      </c>
      <c r="AD154" s="8" t="e">
        <f>#REF!+#REF!</f>
        <v>#REF!</v>
      </c>
      <c r="AE154" s="8" t="e">
        <f>#REF!+#REF!</f>
        <v>#REF!</v>
      </c>
      <c r="AF154" s="8" t="e">
        <f>#REF!+#REF!</f>
        <v>#REF!</v>
      </c>
      <c r="AG154" s="8" t="e">
        <f>#REF!+#REF!</f>
        <v>#REF!</v>
      </c>
      <c r="AH154" s="8" t="e">
        <f>#REF!+#REF!</f>
        <v>#REF!</v>
      </c>
      <c r="AI154" s="8" t="e">
        <f>#REF!+#REF!</f>
        <v>#REF!</v>
      </c>
      <c r="AJ154" s="8" t="e">
        <f>#REF!+#REF!</f>
        <v>#REF!</v>
      </c>
      <c r="AK154" s="8" t="e">
        <f>#REF!+#REF!</f>
        <v>#REF!</v>
      </c>
      <c r="AL154" s="8" t="e">
        <f>#REF!+#REF!</f>
        <v>#REF!</v>
      </c>
      <c r="AM154" s="44" t="e">
        <f>AL154/SUM(AL$152,AL$154,AL$156)</f>
        <v>#REF!</v>
      </c>
      <c r="AN154" s="44" t="e">
        <f>AK154/AL154</f>
        <v>#REF!</v>
      </c>
      <c r="AO154" s="44" t="e">
        <f>(AL154-AK154)/AL154</f>
        <v>#REF!</v>
      </c>
    </row>
    <row r="155" spans="1:41" hidden="1" x14ac:dyDescent="0.3">
      <c r="A155" s="453"/>
      <c r="B155" s="25"/>
      <c r="C155" s="7" t="s">
        <v>153</v>
      </c>
      <c r="D155" s="3" t="e">
        <f t="shared" ref="D155:L155" si="118">(D154-Q154)/Q154</f>
        <v>#REF!</v>
      </c>
      <c r="E155" s="3" t="e">
        <f t="shared" si="118"/>
        <v>#REF!</v>
      </c>
      <c r="F155" s="3" t="e">
        <f t="shared" si="118"/>
        <v>#REF!</v>
      </c>
      <c r="G155" s="3" t="e">
        <f t="shared" si="118"/>
        <v>#REF!</v>
      </c>
      <c r="H155" s="3" t="e">
        <f t="shared" si="118"/>
        <v>#REF!</v>
      </c>
      <c r="I155" s="3" t="e">
        <f t="shared" si="118"/>
        <v>#REF!</v>
      </c>
      <c r="J155" s="3" t="e">
        <f t="shared" si="118"/>
        <v>#REF!</v>
      </c>
      <c r="K155" s="3" t="e">
        <f t="shared" si="118"/>
        <v>#REF!</v>
      </c>
      <c r="L155" s="3" t="e">
        <f t="shared" si="118"/>
        <v>#REF!</v>
      </c>
      <c r="M155" s="11"/>
      <c r="N155" s="11"/>
      <c r="O155" s="11"/>
      <c r="Q155" s="3" t="e">
        <f t="shared" ref="Q155:Y155" si="119">(Q154-AD154)/AD154</f>
        <v>#REF!</v>
      </c>
      <c r="R155" s="3" t="e">
        <f t="shared" si="119"/>
        <v>#REF!</v>
      </c>
      <c r="S155" s="3" t="e">
        <f t="shared" si="119"/>
        <v>#REF!</v>
      </c>
      <c r="T155" s="3" t="e">
        <f t="shared" si="119"/>
        <v>#REF!</v>
      </c>
      <c r="U155" s="3" t="e">
        <f t="shared" si="119"/>
        <v>#REF!</v>
      </c>
      <c r="V155" s="3" t="e">
        <f t="shared" si="119"/>
        <v>#REF!</v>
      </c>
      <c r="W155" s="3" t="e">
        <f t="shared" si="119"/>
        <v>#REF!</v>
      </c>
      <c r="X155" s="3" t="e">
        <f t="shared" si="119"/>
        <v>#REF!</v>
      </c>
      <c r="Y155" s="3" t="e">
        <f t="shared" si="119"/>
        <v>#REF!</v>
      </c>
      <c r="Z155" s="11"/>
      <c r="AA155" s="11"/>
      <c r="AB155" s="11"/>
      <c r="AD155" s="3"/>
      <c r="AE155" s="3"/>
      <c r="AF155" s="3"/>
      <c r="AG155" s="3"/>
      <c r="AH155" s="3"/>
      <c r="AI155" s="3"/>
      <c r="AJ155" s="3"/>
      <c r="AK155" s="3"/>
      <c r="AL155" s="3"/>
      <c r="AM155" s="11"/>
      <c r="AN155" s="11"/>
      <c r="AO155" s="11"/>
    </row>
    <row r="156" spans="1:41" hidden="1" x14ac:dyDescent="0.3">
      <c r="A156" s="453"/>
      <c r="B156" s="25" t="s">
        <v>78</v>
      </c>
      <c r="C156" s="7" t="s">
        <v>0</v>
      </c>
      <c r="D156" s="8" t="e">
        <f>#REF!+#REF!</f>
        <v>#REF!</v>
      </c>
      <c r="E156" s="8" t="e">
        <f>#REF!+#REF!</f>
        <v>#REF!</v>
      </c>
      <c r="F156" s="8" t="e">
        <f>#REF!+#REF!</f>
        <v>#REF!</v>
      </c>
      <c r="G156" s="8" t="e">
        <f>#REF!+#REF!</f>
        <v>#REF!</v>
      </c>
      <c r="H156" s="8" t="e">
        <f>#REF!+#REF!</f>
        <v>#REF!</v>
      </c>
      <c r="I156" s="8" t="e">
        <f>#REF!+#REF!</f>
        <v>#REF!</v>
      </c>
      <c r="J156" s="8" t="e">
        <f>#REF!+#REF!</f>
        <v>#REF!</v>
      </c>
      <c r="K156" s="8" t="e">
        <f>#REF!+#REF!</f>
        <v>#REF!</v>
      </c>
      <c r="L156" s="8" t="e">
        <f>#REF!+#REF!</f>
        <v>#REF!</v>
      </c>
      <c r="M156" s="44" t="e">
        <f>L156/SUM(L$152,L$154,L$156)</f>
        <v>#REF!</v>
      </c>
      <c r="N156" s="44" t="e">
        <f>K156/L156</f>
        <v>#REF!</v>
      </c>
      <c r="O156" s="44" t="e">
        <f>(L156-K156)/L156</f>
        <v>#REF!</v>
      </c>
      <c r="Q156" s="8" t="e">
        <f>#REF!+#REF!</f>
        <v>#REF!</v>
      </c>
      <c r="R156" s="8" t="e">
        <f>#REF!+#REF!</f>
        <v>#REF!</v>
      </c>
      <c r="S156" s="8" t="e">
        <f>#REF!+#REF!</f>
        <v>#REF!</v>
      </c>
      <c r="T156" s="8" t="e">
        <f>#REF!+#REF!</f>
        <v>#REF!</v>
      </c>
      <c r="U156" s="8" t="e">
        <f>#REF!+#REF!</f>
        <v>#REF!</v>
      </c>
      <c r="V156" s="8" t="e">
        <f>#REF!+#REF!</f>
        <v>#REF!</v>
      </c>
      <c r="W156" s="8" t="e">
        <f>#REF!+#REF!</f>
        <v>#REF!</v>
      </c>
      <c r="X156" s="8" t="e">
        <f>#REF!+#REF!</f>
        <v>#REF!</v>
      </c>
      <c r="Y156" s="8" t="e">
        <f>#REF!+#REF!</f>
        <v>#REF!</v>
      </c>
      <c r="Z156" s="44" t="e">
        <f>Y156/SUM(Y$152,Y$154,Y$156)</f>
        <v>#REF!</v>
      </c>
      <c r="AA156" s="44" t="e">
        <f>X156/Y156</f>
        <v>#REF!</v>
      </c>
      <c r="AB156" s="44" t="e">
        <f>(Y156-X156)/Y156</f>
        <v>#REF!</v>
      </c>
      <c r="AD156" s="8" t="e">
        <f>#REF!+#REF!</f>
        <v>#REF!</v>
      </c>
      <c r="AE156" s="8" t="e">
        <f>#REF!+#REF!</f>
        <v>#REF!</v>
      </c>
      <c r="AF156" s="8" t="e">
        <f>#REF!+#REF!</f>
        <v>#REF!</v>
      </c>
      <c r="AG156" s="8" t="e">
        <f>#REF!+#REF!</f>
        <v>#REF!</v>
      </c>
      <c r="AH156" s="8" t="e">
        <f>#REF!+#REF!</f>
        <v>#REF!</v>
      </c>
      <c r="AI156" s="8" t="e">
        <f>#REF!+#REF!</f>
        <v>#REF!</v>
      </c>
      <c r="AJ156" s="8" t="e">
        <f>#REF!+#REF!</f>
        <v>#REF!</v>
      </c>
      <c r="AK156" s="8" t="e">
        <f>#REF!+#REF!</f>
        <v>#REF!</v>
      </c>
      <c r="AL156" s="8" t="e">
        <f>#REF!+#REF!</f>
        <v>#REF!</v>
      </c>
      <c r="AM156" s="44" t="e">
        <f>AL156/SUM(AL$152,AL$154,AL$156)</f>
        <v>#REF!</v>
      </c>
      <c r="AN156" s="44" t="e">
        <f>AK156/AL156</f>
        <v>#REF!</v>
      </c>
      <c r="AO156" s="44" t="e">
        <f>(AL156-AK156)/AL156</f>
        <v>#REF!</v>
      </c>
    </row>
    <row r="157" spans="1:41" hidden="1" x14ac:dyDescent="0.3">
      <c r="A157" s="453"/>
      <c r="B157" s="25"/>
      <c r="C157" s="7" t="s">
        <v>153</v>
      </c>
      <c r="D157" s="3" t="e">
        <f t="shared" ref="D157:L157" si="120">(D156-Q156)/Q156</f>
        <v>#REF!</v>
      </c>
      <c r="E157" s="3" t="e">
        <f t="shared" si="120"/>
        <v>#REF!</v>
      </c>
      <c r="F157" s="3" t="e">
        <f t="shared" si="120"/>
        <v>#REF!</v>
      </c>
      <c r="G157" s="3" t="e">
        <f t="shared" si="120"/>
        <v>#REF!</v>
      </c>
      <c r="H157" s="3" t="e">
        <f t="shared" si="120"/>
        <v>#REF!</v>
      </c>
      <c r="I157" s="3" t="e">
        <f t="shared" si="120"/>
        <v>#REF!</v>
      </c>
      <c r="J157" s="3" t="e">
        <f t="shared" si="120"/>
        <v>#REF!</v>
      </c>
      <c r="K157" s="3" t="e">
        <f t="shared" si="120"/>
        <v>#REF!</v>
      </c>
      <c r="L157" s="3" t="e">
        <f t="shared" si="120"/>
        <v>#REF!</v>
      </c>
      <c r="M157" s="11"/>
      <c r="N157" s="11"/>
      <c r="O157" s="11"/>
      <c r="Q157" s="3" t="e">
        <f t="shared" ref="Q157:Y157" si="121">(Q156-AD156)/AD156</f>
        <v>#REF!</v>
      </c>
      <c r="R157" s="3" t="e">
        <f t="shared" si="121"/>
        <v>#REF!</v>
      </c>
      <c r="S157" s="3" t="e">
        <f t="shared" si="121"/>
        <v>#REF!</v>
      </c>
      <c r="T157" s="3" t="e">
        <f t="shared" si="121"/>
        <v>#REF!</v>
      </c>
      <c r="U157" s="3" t="e">
        <f t="shared" si="121"/>
        <v>#REF!</v>
      </c>
      <c r="V157" s="3" t="e">
        <f t="shared" si="121"/>
        <v>#REF!</v>
      </c>
      <c r="W157" s="3" t="e">
        <f t="shared" si="121"/>
        <v>#REF!</v>
      </c>
      <c r="X157" s="3" t="e">
        <f t="shared" si="121"/>
        <v>#REF!</v>
      </c>
      <c r="Y157" s="3" t="e">
        <f t="shared" si="121"/>
        <v>#REF!</v>
      </c>
      <c r="Z157" s="11"/>
      <c r="AA157" s="11"/>
      <c r="AB157" s="11"/>
      <c r="AD157" s="3"/>
      <c r="AE157" s="3"/>
      <c r="AF157" s="3"/>
      <c r="AG157" s="3"/>
      <c r="AH157" s="3"/>
      <c r="AI157" s="3"/>
      <c r="AJ157" s="3"/>
      <c r="AK157" s="3"/>
      <c r="AL157" s="3"/>
      <c r="AM157" s="11"/>
      <c r="AN157" s="11"/>
      <c r="AO157" s="11"/>
    </row>
    <row r="158" spans="1:41" hidden="1" x14ac:dyDescent="0.3">
      <c r="A158" s="453" t="s">
        <v>15</v>
      </c>
      <c r="B158" s="25" t="s">
        <v>71</v>
      </c>
      <c r="C158" s="7" t="s">
        <v>0</v>
      </c>
      <c r="D158" s="8" t="e">
        <f>#REF!+#REF!</f>
        <v>#REF!</v>
      </c>
      <c r="E158" s="8" t="e">
        <f>#REF!+#REF!</f>
        <v>#REF!</v>
      </c>
      <c r="F158" s="8" t="e">
        <f>#REF!+#REF!</f>
        <v>#REF!</v>
      </c>
      <c r="G158" s="8" t="e">
        <f>#REF!+#REF!</f>
        <v>#REF!</v>
      </c>
      <c r="H158" s="8" t="e">
        <f>#REF!+#REF!</f>
        <v>#REF!</v>
      </c>
      <c r="I158" s="8" t="e">
        <f>#REF!+#REF!</f>
        <v>#REF!</v>
      </c>
      <c r="J158" s="8" t="e">
        <f>#REF!+#REF!</f>
        <v>#REF!</v>
      </c>
      <c r="K158" s="8" t="e">
        <f>#REF!+#REF!</f>
        <v>#REF!</v>
      </c>
      <c r="L158" s="8" t="e">
        <f>#REF!+#REF!</f>
        <v>#REF!</v>
      </c>
      <c r="M158" s="44" t="e">
        <f>L158/SUM(L$158,L$160,L$162)</f>
        <v>#REF!</v>
      </c>
      <c r="N158" s="44" t="e">
        <f>K158/L158</f>
        <v>#REF!</v>
      </c>
      <c r="O158" s="44" t="e">
        <f>(L158-K158)/L158</f>
        <v>#REF!</v>
      </c>
      <c r="Q158" s="8" t="e">
        <f>#REF!+#REF!</f>
        <v>#REF!</v>
      </c>
      <c r="R158" s="8" t="e">
        <f>#REF!+#REF!</f>
        <v>#REF!</v>
      </c>
      <c r="S158" s="8" t="e">
        <f>#REF!+#REF!</f>
        <v>#REF!</v>
      </c>
      <c r="T158" s="8" t="e">
        <f>#REF!+#REF!</f>
        <v>#REF!</v>
      </c>
      <c r="U158" s="8" t="e">
        <f>#REF!+#REF!</f>
        <v>#REF!</v>
      </c>
      <c r="V158" s="8" t="e">
        <f>#REF!+#REF!</f>
        <v>#REF!</v>
      </c>
      <c r="W158" s="8" t="e">
        <f>#REF!+#REF!</f>
        <v>#REF!</v>
      </c>
      <c r="X158" s="8" t="e">
        <f>#REF!+#REF!</f>
        <v>#REF!</v>
      </c>
      <c r="Y158" s="8" t="e">
        <f>#REF!+#REF!</f>
        <v>#REF!</v>
      </c>
      <c r="Z158" s="44" t="e">
        <f>Y158/SUM(Y$158,Y$160,Y$162)</f>
        <v>#REF!</v>
      </c>
      <c r="AA158" s="44" t="e">
        <f>X158/Y158</f>
        <v>#REF!</v>
      </c>
      <c r="AB158" s="44" t="e">
        <f>(Y158-X158)/Y158</f>
        <v>#REF!</v>
      </c>
      <c r="AD158" s="8" t="e">
        <f>#REF!+#REF!</f>
        <v>#REF!</v>
      </c>
      <c r="AE158" s="8" t="e">
        <f>#REF!+#REF!</f>
        <v>#REF!</v>
      </c>
      <c r="AF158" s="8" t="e">
        <f>#REF!+#REF!</f>
        <v>#REF!</v>
      </c>
      <c r="AG158" s="8" t="e">
        <f>#REF!+#REF!</f>
        <v>#REF!</v>
      </c>
      <c r="AH158" s="8" t="e">
        <f>#REF!+#REF!</f>
        <v>#REF!</v>
      </c>
      <c r="AI158" s="8" t="e">
        <f>#REF!+#REF!</f>
        <v>#REF!</v>
      </c>
      <c r="AJ158" s="8" t="e">
        <f>#REF!+#REF!</f>
        <v>#REF!</v>
      </c>
      <c r="AK158" s="8" t="e">
        <f>#REF!+#REF!</f>
        <v>#REF!</v>
      </c>
      <c r="AL158" s="8" t="e">
        <f>#REF!+#REF!</f>
        <v>#REF!</v>
      </c>
      <c r="AM158" s="44" t="e">
        <f>AL158/SUM(AL$158,AL$160,AL$162)</f>
        <v>#REF!</v>
      </c>
      <c r="AN158" s="44" t="e">
        <f>AK158/AL158</f>
        <v>#REF!</v>
      </c>
      <c r="AO158" s="44" t="e">
        <f>(AL158-AK158)/AL158</f>
        <v>#REF!</v>
      </c>
    </row>
    <row r="159" spans="1:41" hidden="1" x14ac:dyDescent="0.3">
      <c r="A159" s="453"/>
      <c r="B159" s="25"/>
      <c r="C159" s="7" t="s">
        <v>153</v>
      </c>
      <c r="D159" s="3" t="e">
        <f t="shared" ref="D159:L159" si="122">(D158-Q158)/Q158</f>
        <v>#REF!</v>
      </c>
      <c r="E159" s="3" t="e">
        <f t="shared" si="122"/>
        <v>#REF!</v>
      </c>
      <c r="F159" s="3" t="e">
        <f t="shared" si="122"/>
        <v>#REF!</v>
      </c>
      <c r="G159" s="3" t="e">
        <f t="shared" si="122"/>
        <v>#REF!</v>
      </c>
      <c r="H159" s="3" t="e">
        <f t="shared" si="122"/>
        <v>#REF!</v>
      </c>
      <c r="I159" s="3" t="e">
        <f t="shared" si="122"/>
        <v>#REF!</v>
      </c>
      <c r="J159" s="3" t="e">
        <f t="shared" si="122"/>
        <v>#REF!</v>
      </c>
      <c r="K159" s="3" t="e">
        <f t="shared" si="122"/>
        <v>#REF!</v>
      </c>
      <c r="L159" s="3" t="e">
        <f t="shared" si="122"/>
        <v>#REF!</v>
      </c>
      <c r="M159" s="11"/>
      <c r="N159" s="11"/>
      <c r="O159" s="11"/>
      <c r="Q159" s="3" t="e">
        <f t="shared" ref="Q159:Y159" si="123">(Q158-AD158)/AD158</f>
        <v>#REF!</v>
      </c>
      <c r="R159" s="3" t="e">
        <f t="shared" si="123"/>
        <v>#REF!</v>
      </c>
      <c r="S159" s="3" t="e">
        <f t="shared" si="123"/>
        <v>#REF!</v>
      </c>
      <c r="T159" s="3" t="e">
        <f t="shared" si="123"/>
        <v>#REF!</v>
      </c>
      <c r="U159" s="3" t="e">
        <f t="shared" si="123"/>
        <v>#REF!</v>
      </c>
      <c r="V159" s="3" t="e">
        <f t="shared" si="123"/>
        <v>#REF!</v>
      </c>
      <c r="W159" s="3" t="e">
        <f t="shared" si="123"/>
        <v>#REF!</v>
      </c>
      <c r="X159" s="3" t="e">
        <f t="shared" si="123"/>
        <v>#REF!</v>
      </c>
      <c r="Y159" s="3" t="e">
        <f t="shared" si="123"/>
        <v>#REF!</v>
      </c>
      <c r="Z159" s="11"/>
      <c r="AA159" s="11"/>
      <c r="AB159" s="11"/>
      <c r="AD159" s="3"/>
      <c r="AE159" s="3"/>
      <c r="AF159" s="3"/>
      <c r="AG159" s="3"/>
      <c r="AH159" s="3"/>
      <c r="AI159" s="3"/>
      <c r="AJ159" s="3"/>
      <c r="AK159" s="3"/>
      <c r="AL159" s="3"/>
      <c r="AM159" s="11"/>
      <c r="AN159" s="11"/>
      <c r="AO159" s="11"/>
    </row>
    <row r="160" spans="1:41" hidden="1" x14ac:dyDescent="0.3">
      <c r="A160" s="453"/>
      <c r="B160" s="25" t="s">
        <v>72</v>
      </c>
      <c r="C160" s="7" t="s">
        <v>0</v>
      </c>
      <c r="D160" s="8" t="e">
        <f>#REF!+#REF!</f>
        <v>#REF!</v>
      </c>
      <c r="E160" s="8" t="e">
        <f>#REF!+#REF!</f>
        <v>#REF!</v>
      </c>
      <c r="F160" s="8" t="e">
        <f>#REF!+#REF!</f>
        <v>#REF!</v>
      </c>
      <c r="G160" s="8" t="e">
        <f>#REF!+#REF!</f>
        <v>#REF!</v>
      </c>
      <c r="H160" s="8" t="e">
        <f>#REF!+#REF!</f>
        <v>#REF!</v>
      </c>
      <c r="I160" s="8" t="e">
        <f>#REF!+#REF!</f>
        <v>#REF!</v>
      </c>
      <c r="J160" s="8" t="e">
        <f>#REF!+#REF!</f>
        <v>#REF!</v>
      </c>
      <c r="K160" s="8" t="e">
        <f>#REF!+#REF!</f>
        <v>#REF!</v>
      </c>
      <c r="L160" s="8" t="e">
        <f>#REF!+#REF!</f>
        <v>#REF!</v>
      </c>
      <c r="M160" s="44" t="e">
        <f>L160/SUM(L$158,L$160,L$162)</f>
        <v>#REF!</v>
      </c>
      <c r="N160" s="44" t="e">
        <f>K160/L160</f>
        <v>#REF!</v>
      </c>
      <c r="O160" s="44" t="e">
        <f>(L160-K160)/L160</f>
        <v>#REF!</v>
      </c>
      <c r="Q160" s="8" t="e">
        <f>#REF!+#REF!</f>
        <v>#REF!</v>
      </c>
      <c r="R160" s="8" t="e">
        <f>#REF!+#REF!</f>
        <v>#REF!</v>
      </c>
      <c r="S160" s="8" t="e">
        <f>#REF!+#REF!</f>
        <v>#REF!</v>
      </c>
      <c r="T160" s="8" t="e">
        <f>#REF!+#REF!</f>
        <v>#REF!</v>
      </c>
      <c r="U160" s="8" t="e">
        <f>#REF!+#REF!</f>
        <v>#REF!</v>
      </c>
      <c r="V160" s="8" t="e">
        <f>#REF!+#REF!</f>
        <v>#REF!</v>
      </c>
      <c r="W160" s="8" t="e">
        <f>#REF!+#REF!</f>
        <v>#REF!</v>
      </c>
      <c r="X160" s="8" t="e">
        <f>#REF!+#REF!</f>
        <v>#REF!</v>
      </c>
      <c r="Y160" s="8" t="e">
        <f>#REF!+#REF!</f>
        <v>#REF!</v>
      </c>
      <c r="Z160" s="44" t="e">
        <f>Y160/SUM(Y$158,Y$160,Y$162)</f>
        <v>#REF!</v>
      </c>
      <c r="AA160" s="44" t="e">
        <f>X160/Y160</f>
        <v>#REF!</v>
      </c>
      <c r="AB160" s="44" t="e">
        <f>(Y160-X160)/Y160</f>
        <v>#REF!</v>
      </c>
      <c r="AD160" s="8" t="e">
        <f>#REF!+#REF!</f>
        <v>#REF!</v>
      </c>
      <c r="AE160" s="8" t="e">
        <f>#REF!+#REF!</f>
        <v>#REF!</v>
      </c>
      <c r="AF160" s="8" t="e">
        <f>#REF!+#REF!</f>
        <v>#REF!</v>
      </c>
      <c r="AG160" s="8" t="e">
        <f>#REF!+#REF!</f>
        <v>#REF!</v>
      </c>
      <c r="AH160" s="8" t="e">
        <f>#REF!+#REF!</f>
        <v>#REF!</v>
      </c>
      <c r="AI160" s="8" t="e">
        <f>#REF!+#REF!</f>
        <v>#REF!</v>
      </c>
      <c r="AJ160" s="8" t="e">
        <f>#REF!+#REF!</f>
        <v>#REF!</v>
      </c>
      <c r="AK160" s="8" t="e">
        <f>#REF!+#REF!</f>
        <v>#REF!</v>
      </c>
      <c r="AL160" s="8" t="e">
        <f>#REF!+#REF!</f>
        <v>#REF!</v>
      </c>
      <c r="AM160" s="44" t="e">
        <f>AL160/SUM(AL$158,AL$160,AL$162)</f>
        <v>#REF!</v>
      </c>
      <c r="AN160" s="44" t="e">
        <f>AK160/AL160</f>
        <v>#REF!</v>
      </c>
      <c r="AO160" s="44" t="e">
        <f>(AL160-AK160)/AL160</f>
        <v>#REF!</v>
      </c>
    </row>
    <row r="161" spans="1:41" hidden="1" x14ac:dyDescent="0.3">
      <c r="A161" s="453"/>
      <c r="B161" s="25"/>
      <c r="C161" s="7" t="s">
        <v>153</v>
      </c>
      <c r="D161" s="3" t="e">
        <f t="shared" ref="D161:L161" si="124">(D160-Q160)/Q160</f>
        <v>#REF!</v>
      </c>
      <c r="E161" s="3" t="e">
        <f t="shared" si="124"/>
        <v>#REF!</v>
      </c>
      <c r="F161" s="3" t="e">
        <f t="shared" si="124"/>
        <v>#REF!</v>
      </c>
      <c r="G161" s="3" t="e">
        <f t="shared" si="124"/>
        <v>#REF!</v>
      </c>
      <c r="H161" s="3" t="e">
        <f t="shared" si="124"/>
        <v>#REF!</v>
      </c>
      <c r="I161" s="3" t="e">
        <f t="shared" si="124"/>
        <v>#REF!</v>
      </c>
      <c r="J161" s="3" t="e">
        <f t="shared" si="124"/>
        <v>#REF!</v>
      </c>
      <c r="K161" s="3" t="e">
        <f t="shared" si="124"/>
        <v>#REF!</v>
      </c>
      <c r="L161" s="3" t="e">
        <f t="shared" si="124"/>
        <v>#REF!</v>
      </c>
      <c r="M161" s="11"/>
      <c r="N161" s="11"/>
      <c r="O161" s="11"/>
      <c r="Q161" s="3" t="e">
        <f t="shared" ref="Q161:Y161" si="125">(Q160-AD160)/AD160</f>
        <v>#REF!</v>
      </c>
      <c r="R161" s="3" t="e">
        <f t="shared" si="125"/>
        <v>#REF!</v>
      </c>
      <c r="S161" s="3" t="e">
        <f t="shared" si="125"/>
        <v>#REF!</v>
      </c>
      <c r="T161" s="3" t="e">
        <f t="shared" si="125"/>
        <v>#REF!</v>
      </c>
      <c r="U161" s="3" t="e">
        <f t="shared" si="125"/>
        <v>#REF!</v>
      </c>
      <c r="V161" s="3" t="e">
        <f t="shared" si="125"/>
        <v>#REF!</v>
      </c>
      <c r="W161" s="3" t="e">
        <f t="shared" si="125"/>
        <v>#REF!</v>
      </c>
      <c r="X161" s="3" t="e">
        <f t="shared" si="125"/>
        <v>#REF!</v>
      </c>
      <c r="Y161" s="3" t="e">
        <f t="shared" si="125"/>
        <v>#REF!</v>
      </c>
      <c r="Z161" s="11"/>
      <c r="AA161" s="11"/>
      <c r="AB161" s="11"/>
      <c r="AD161" s="3"/>
      <c r="AE161" s="3"/>
      <c r="AF161" s="3"/>
      <c r="AG161" s="3"/>
      <c r="AH161" s="3"/>
      <c r="AI161" s="3"/>
      <c r="AJ161" s="3"/>
      <c r="AK161" s="3"/>
      <c r="AL161" s="3"/>
      <c r="AM161" s="11"/>
      <c r="AN161" s="11"/>
      <c r="AO161" s="11"/>
    </row>
    <row r="162" spans="1:41" hidden="1" x14ac:dyDescent="0.3">
      <c r="A162" s="453"/>
      <c r="B162" s="25" t="s">
        <v>78</v>
      </c>
      <c r="C162" s="7" t="s">
        <v>0</v>
      </c>
      <c r="D162" s="8" t="e">
        <f>#REF!+#REF!</f>
        <v>#REF!</v>
      </c>
      <c r="E162" s="8" t="e">
        <f>#REF!+#REF!</f>
        <v>#REF!</v>
      </c>
      <c r="F162" s="8" t="e">
        <f>#REF!+#REF!</f>
        <v>#REF!</v>
      </c>
      <c r="G162" s="8" t="e">
        <f>#REF!+#REF!</f>
        <v>#REF!</v>
      </c>
      <c r="H162" s="8" t="e">
        <f>#REF!+#REF!</f>
        <v>#REF!</v>
      </c>
      <c r="I162" s="8" t="e">
        <f>#REF!+#REF!</f>
        <v>#REF!</v>
      </c>
      <c r="J162" s="8" t="e">
        <f>#REF!+#REF!</f>
        <v>#REF!</v>
      </c>
      <c r="K162" s="8" t="e">
        <f>#REF!+#REF!</f>
        <v>#REF!</v>
      </c>
      <c r="L162" s="8" t="e">
        <f>#REF!+#REF!</f>
        <v>#REF!</v>
      </c>
      <c r="M162" s="44" t="e">
        <f>L162/SUM(L$158,L$160,L$162)</f>
        <v>#REF!</v>
      </c>
      <c r="N162" s="44" t="e">
        <f>K162/L162</f>
        <v>#REF!</v>
      </c>
      <c r="O162" s="44" t="e">
        <f>(L162-K162)/L162</f>
        <v>#REF!</v>
      </c>
      <c r="Q162" s="8" t="e">
        <f>#REF!+#REF!</f>
        <v>#REF!</v>
      </c>
      <c r="R162" s="8" t="e">
        <f>#REF!+#REF!</f>
        <v>#REF!</v>
      </c>
      <c r="S162" s="8" t="e">
        <f>#REF!+#REF!</f>
        <v>#REF!</v>
      </c>
      <c r="T162" s="8" t="e">
        <f>#REF!+#REF!</f>
        <v>#REF!</v>
      </c>
      <c r="U162" s="8" t="e">
        <f>#REF!+#REF!</f>
        <v>#REF!</v>
      </c>
      <c r="V162" s="8" t="e">
        <f>#REF!+#REF!</f>
        <v>#REF!</v>
      </c>
      <c r="W162" s="8" t="e">
        <f>#REF!+#REF!</f>
        <v>#REF!</v>
      </c>
      <c r="X162" s="8" t="e">
        <f>#REF!+#REF!</f>
        <v>#REF!</v>
      </c>
      <c r="Y162" s="8" t="e">
        <f>#REF!+#REF!</f>
        <v>#REF!</v>
      </c>
      <c r="Z162" s="44" t="e">
        <f>Y162/SUM(Y$158,Y$160,Y$162)</f>
        <v>#REF!</v>
      </c>
      <c r="AA162" s="44" t="e">
        <f>X162/Y162</f>
        <v>#REF!</v>
      </c>
      <c r="AB162" s="44" t="e">
        <f>(Y162-X162)/Y162</f>
        <v>#REF!</v>
      </c>
      <c r="AD162" s="8" t="e">
        <f>#REF!+#REF!</f>
        <v>#REF!</v>
      </c>
      <c r="AE162" s="8" t="e">
        <f>#REF!+#REF!</f>
        <v>#REF!</v>
      </c>
      <c r="AF162" s="8" t="e">
        <f>#REF!+#REF!</f>
        <v>#REF!</v>
      </c>
      <c r="AG162" s="8" t="e">
        <f>#REF!+#REF!</f>
        <v>#REF!</v>
      </c>
      <c r="AH162" s="8" t="e">
        <f>#REF!+#REF!</f>
        <v>#REF!</v>
      </c>
      <c r="AI162" s="8" t="e">
        <f>#REF!+#REF!</f>
        <v>#REF!</v>
      </c>
      <c r="AJ162" s="8" t="e">
        <f>#REF!+#REF!</f>
        <v>#REF!</v>
      </c>
      <c r="AK162" s="8" t="e">
        <f>#REF!+#REF!</f>
        <v>#REF!</v>
      </c>
      <c r="AL162" s="8" t="e">
        <f>#REF!+#REF!</f>
        <v>#REF!</v>
      </c>
      <c r="AM162" s="44" t="e">
        <f>AL162/SUM(AL$158,AL$160,AL$162)</f>
        <v>#REF!</v>
      </c>
      <c r="AN162" s="44" t="e">
        <f>AK162/AL162</f>
        <v>#REF!</v>
      </c>
      <c r="AO162" s="44" t="e">
        <f>(AL162-AK162)/AL162</f>
        <v>#REF!</v>
      </c>
    </row>
    <row r="163" spans="1:41" hidden="1" x14ac:dyDescent="0.3">
      <c r="A163" s="453"/>
      <c r="B163" s="25"/>
      <c r="C163" s="7" t="s">
        <v>153</v>
      </c>
      <c r="D163" s="3" t="e">
        <f t="shared" ref="D163:L163" si="126">(D162-Q162)/Q162</f>
        <v>#REF!</v>
      </c>
      <c r="E163" s="3" t="e">
        <f t="shared" si="126"/>
        <v>#REF!</v>
      </c>
      <c r="F163" s="3" t="e">
        <f t="shared" si="126"/>
        <v>#REF!</v>
      </c>
      <c r="G163" s="3" t="e">
        <f t="shared" si="126"/>
        <v>#REF!</v>
      </c>
      <c r="H163" s="3" t="e">
        <f t="shared" si="126"/>
        <v>#REF!</v>
      </c>
      <c r="I163" s="3" t="e">
        <f t="shared" si="126"/>
        <v>#REF!</v>
      </c>
      <c r="J163" s="3" t="e">
        <f t="shared" si="126"/>
        <v>#REF!</v>
      </c>
      <c r="K163" s="3" t="e">
        <f t="shared" si="126"/>
        <v>#REF!</v>
      </c>
      <c r="L163" s="3" t="e">
        <f t="shared" si="126"/>
        <v>#REF!</v>
      </c>
      <c r="M163" s="11"/>
      <c r="N163" s="11"/>
      <c r="O163" s="11"/>
      <c r="Q163" s="3" t="e">
        <f t="shared" ref="Q163:Y163" si="127">(Q162-AD162)/AD162</f>
        <v>#REF!</v>
      </c>
      <c r="R163" s="3" t="e">
        <f t="shared" si="127"/>
        <v>#REF!</v>
      </c>
      <c r="S163" s="3" t="e">
        <f t="shared" si="127"/>
        <v>#REF!</v>
      </c>
      <c r="T163" s="3" t="e">
        <f t="shared" si="127"/>
        <v>#REF!</v>
      </c>
      <c r="U163" s="3" t="e">
        <f t="shared" si="127"/>
        <v>#REF!</v>
      </c>
      <c r="V163" s="3" t="e">
        <f t="shared" si="127"/>
        <v>#REF!</v>
      </c>
      <c r="W163" s="3" t="e">
        <f t="shared" si="127"/>
        <v>#REF!</v>
      </c>
      <c r="X163" s="3" t="e">
        <f t="shared" si="127"/>
        <v>#REF!</v>
      </c>
      <c r="Y163" s="3" t="e">
        <f t="shared" si="127"/>
        <v>#REF!</v>
      </c>
      <c r="Z163" s="11"/>
      <c r="AA163" s="11"/>
      <c r="AB163" s="11"/>
      <c r="AD163" s="3"/>
      <c r="AE163" s="3"/>
      <c r="AF163" s="3"/>
      <c r="AG163" s="3"/>
      <c r="AH163" s="3"/>
      <c r="AI163" s="3"/>
      <c r="AJ163" s="3"/>
      <c r="AK163" s="3"/>
      <c r="AL163" s="3"/>
      <c r="AM163" s="11"/>
      <c r="AN163" s="11"/>
      <c r="AO163" s="11"/>
    </row>
    <row r="164" spans="1:41" hidden="1" x14ac:dyDescent="0.3">
      <c r="A164" s="21"/>
      <c r="C164" s="7"/>
      <c r="D164" s="3"/>
      <c r="E164" s="3"/>
      <c r="F164" s="3"/>
      <c r="G164" s="3"/>
      <c r="H164" s="3"/>
      <c r="I164" s="3"/>
      <c r="J164" s="3"/>
      <c r="K164" s="11"/>
      <c r="L164" s="50"/>
      <c r="M164" s="11"/>
      <c r="N164" s="11"/>
      <c r="O164" s="11"/>
      <c r="Q164" s="3"/>
      <c r="R164" s="3"/>
      <c r="S164" s="3"/>
      <c r="T164" s="3"/>
      <c r="U164" s="3"/>
      <c r="V164" s="11"/>
      <c r="W164" s="11"/>
      <c r="X164" s="11"/>
      <c r="Y164" s="11"/>
      <c r="Z164" s="11"/>
      <c r="AA164" s="11"/>
      <c r="AB164" s="11"/>
      <c r="AD164" s="3"/>
      <c r="AE164" s="3"/>
      <c r="AF164" s="3"/>
      <c r="AG164" s="3"/>
      <c r="AH164" s="3"/>
      <c r="AI164" s="11"/>
      <c r="AJ164" s="11"/>
      <c r="AK164" s="11"/>
      <c r="AL164" s="11"/>
      <c r="AM164" s="11"/>
      <c r="AN164" s="11"/>
      <c r="AO164" s="11"/>
    </row>
    <row r="165" spans="1:41" hidden="1" x14ac:dyDescent="0.3">
      <c r="A165" s="25"/>
      <c r="B165" s="25"/>
      <c r="C165" s="7"/>
      <c r="D165" s="7"/>
      <c r="F165" s="5"/>
      <c r="G165" s="5"/>
      <c r="H165" s="5"/>
      <c r="I165" s="3"/>
      <c r="J165" s="3"/>
      <c r="K165" s="11"/>
      <c r="L165" s="50"/>
      <c r="M165" s="11"/>
      <c r="N165" s="11"/>
      <c r="O165" s="11"/>
      <c r="Q165" s="3"/>
      <c r="R165" s="3"/>
      <c r="S165" s="3"/>
      <c r="T165" s="3"/>
      <c r="U165" s="3"/>
      <c r="V165" s="11"/>
      <c r="W165" s="11"/>
      <c r="X165" s="11"/>
      <c r="Y165" s="11"/>
      <c r="Z165" s="11"/>
      <c r="AA165" s="11"/>
      <c r="AB165" s="11"/>
      <c r="AD165" s="3"/>
      <c r="AE165" s="3"/>
      <c r="AF165" s="3"/>
      <c r="AG165" s="3"/>
      <c r="AH165" s="3"/>
      <c r="AI165" s="11"/>
      <c r="AJ165" s="11"/>
      <c r="AK165" s="11"/>
      <c r="AL165" s="11"/>
      <c r="AM165" s="11"/>
      <c r="AN165" s="11"/>
      <c r="AO165" s="11"/>
    </row>
    <row r="166" spans="1:41" hidden="1" x14ac:dyDescent="0.3">
      <c r="L166" s="29"/>
    </row>
    <row r="167" spans="1:41" hidden="1" x14ac:dyDescent="0.3">
      <c r="A167" s="22"/>
      <c r="B167" s="22" t="s">
        <v>259</v>
      </c>
      <c r="C167" s="22"/>
      <c r="D167" s="22"/>
      <c r="E167" s="22"/>
      <c r="F167" s="22"/>
      <c r="G167" s="22"/>
      <c r="H167" s="22"/>
      <c r="I167" s="22"/>
      <c r="J167" s="22"/>
      <c r="K167" s="22"/>
      <c r="L167" s="52"/>
      <c r="M167" s="34"/>
      <c r="N167" s="34"/>
      <c r="O167" s="34"/>
      <c r="Q167" s="22"/>
      <c r="R167" s="22"/>
      <c r="S167" s="22"/>
      <c r="T167" s="22"/>
      <c r="U167" s="22"/>
      <c r="V167" s="22"/>
      <c r="W167" s="22"/>
      <c r="X167" s="22"/>
      <c r="Y167" s="34"/>
      <c r="Z167" s="34"/>
      <c r="AA167" s="34"/>
      <c r="AB167" s="34"/>
      <c r="AD167" s="22"/>
      <c r="AE167" s="22"/>
      <c r="AF167" s="22"/>
      <c r="AG167" s="22"/>
      <c r="AH167" s="22"/>
      <c r="AI167" s="22"/>
      <c r="AJ167" s="22"/>
      <c r="AK167" s="22"/>
      <c r="AL167" s="34"/>
      <c r="AM167" s="34"/>
      <c r="AN167" s="34"/>
      <c r="AO167" s="34"/>
    </row>
    <row r="168" spans="1:41" hidden="1" x14ac:dyDescent="0.3">
      <c r="K168" s="11"/>
      <c r="L168" s="50"/>
      <c r="M168" s="11"/>
      <c r="N168" s="11"/>
      <c r="O168" s="11"/>
      <c r="Q168" s="3"/>
      <c r="R168" s="3"/>
      <c r="S168" s="3"/>
      <c r="T168" s="3"/>
      <c r="U168" s="3"/>
      <c r="V168" s="11"/>
      <c r="W168" s="11"/>
      <c r="X168" s="11"/>
      <c r="Y168" s="11"/>
      <c r="Z168" s="11"/>
      <c r="AA168" s="11"/>
      <c r="AB168" s="11"/>
      <c r="AD168" s="3"/>
      <c r="AE168" s="3"/>
      <c r="AF168" s="3"/>
      <c r="AG168" s="3"/>
      <c r="AH168" s="3"/>
      <c r="AI168" s="11"/>
      <c r="AJ168" s="11"/>
      <c r="AK168" s="11"/>
      <c r="AL168" s="11"/>
      <c r="AM168" s="11"/>
      <c r="AN168" s="11"/>
      <c r="AO168" s="11"/>
    </row>
    <row r="169" spans="1:41" hidden="1" x14ac:dyDescent="0.3">
      <c r="A169" s="453" t="s">
        <v>12</v>
      </c>
      <c r="B169" s="25" t="s">
        <v>33</v>
      </c>
      <c r="C169" s="7" t="s">
        <v>0</v>
      </c>
      <c r="D169" s="8" t="e">
        <f>#REF!+#REF!</f>
        <v>#REF!</v>
      </c>
      <c r="E169" s="8" t="e">
        <f>#REF!+#REF!</f>
        <v>#REF!</v>
      </c>
      <c r="F169" s="8" t="e">
        <f>#REF!+#REF!</f>
        <v>#REF!</v>
      </c>
      <c r="G169" s="8" t="e">
        <f>#REF!+#REF!</f>
        <v>#REF!</v>
      </c>
      <c r="H169" s="8" t="e">
        <f>#REF!+#REF!</f>
        <v>#REF!</v>
      </c>
      <c r="I169" s="8" t="e">
        <f>#REF!+#REF!</f>
        <v>#REF!</v>
      </c>
      <c r="J169" s="8" t="e">
        <f>#REF!+#REF!</f>
        <v>#REF!</v>
      </c>
      <c r="K169" s="8" t="e">
        <f>#REF!+#REF!</f>
        <v>#REF!</v>
      </c>
      <c r="L169" s="8" t="e">
        <f>#REF!+#REF!</f>
        <v>#REF!</v>
      </c>
      <c r="M169" s="44" t="e">
        <f>L169/SUM(L$169,L$171,L$173,L$175,L$177)</f>
        <v>#REF!</v>
      </c>
      <c r="N169" s="44" t="e">
        <f>K169/L169</f>
        <v>#REF!</v>
      </c>
      <c r="O169" s="44" t="e">
        <f>(L169-K169)/L169</f>
        <v>#REF!</v>
      </c>
      <c r="Q169" s="8" t="e">
        <f>#REF!+#REF!</f>
        <v>#REF!</v>
      </c>
      <c r="R169" s="8" t="e">
        <f>#REF!+#REF!</f>
        <v>#REF!</v>
      </c>
      <c r="S169" s="8" t="e">
        <f>#REF!+#REF!</f>
        <v>#REF!</v>
      </c>
      <c r="T169" s="8" t="e">
        <f>#REF!+#REF!</f>
        <v>#REF!</v>
      </c>
      <c r="U169" s="8" t="e">
        <f>#REF!+#REF!</f>
        <v>#REF!</v>
      </c>
      <c r="V169" s="8" t="e">
        <f>#REF!+#REF!</f>
        <v>#REF!</v>
      </c>
      <c r="W169" s="8" t="e">
        <f>#REF!+#REF!</f>
        <v>#REF!</v>
      </c>
      <c r="X169" s="8" t="e">
        <f>#REF!+#REF!</f>
        <v>#REF!</v>
      </c>
      <c r="Y169" s="8" t="e">
        <f>#REF!+#REF!</f>
        <v>#REF!</v>
      </c>
      <c r="Z169" s="44" t="e">
        <f>Y169/SUM(Y$169,Y$171,Y$173,Y$175,Y$177)</f>
        <v>#REF!</v>
      </c>
      <c r="AA169" s="44" t="e">
        <f>X169/Y169</f>
        <v>#REF!</v>
      </c>
      <c r="AB169" s="44" t="e">
        <f>(Y169-X169)/Y169</f>
        <v>#REF!</v>
      </c>
      <c r="AD169" s="8" t="e">
        <f>#REF!+#REF!</f>
        <v>#REF!</v>
      </c>
      <c r="AE169" s="8" t="e">
        <f>#REF!+#REF!</f>
        <v>#REF!</v>
      </c>
      <c r="AF169" s="8" t="e">
        <f>#REF!+#REF!</f>
        <v>#REF!</v>
      </c>
      <c r="AG169" s="8" t="e">
        <f>#REF!+#REF!</f>
        <v>#REF!</v>
      </c>
      <c r="AH169" s="8" t="e">
        <f>#REF!+#REF!</f>
        <v>#REF!</v>
      </c>
      <c r="AI169" s="8" t="e">
        <f>#REF!+#REF!</f>
        <v>#REF!</v>
      </c>
      <c r="AJ169" s="8" t="e">
        <f>#REF!+#REF!</f>
        <v>#REF!</v>
      </c>
      <c r="AK169" s="8" t="e">
        <f>#REF!+#REF!</f>
        <v>#REF!</v>
      </c>
      <c r="AL169" s="8" t="e">
        <f>#REF!+#REF!</f>
        <v>#REF!</v>
      </c>
      <c r="AM169" s="44" t="e">
        <f>AL169/SUM(AL$169,AL$171,AL$173,AL$175,AL$177)</f>
        <v>#REF!</v>
      </c>
      <c r="AN169" s="44" t="e">
        <f>AK169/AL169</f>
        <v>#REF!</v>
      </c>
      <c r="AO169" s="44" t="e">
        <f>(AL169-AK169)/AL169</f>
        <v>#REF!</v>
      </c>
    </row>
    <row r="170" spans="1:41" hidden="1" x14ac:dyDescent="0.3">
      <c r="A170" s="453"/>
      <c r="B170" s="25"/>
      <c r="C170" s="7" t="s">
        <v>153</v>
      </c>
      <c r="D170" s="3" t="e">
        <f t="shared" ref="D170:L170" si="128">(D169-Q169)/Q169</f>
        <v>#REF!</v>
      </c>
      <c r="E170" s="3" t="e">
        <f t="shared" si="128"/>
        <v>#REF!</v>
      </c>
      <c r="F170" s="3" t="e">
        <f t="shared" si="128"/>
        <v>#REF!</v>
      </c>
      <c r="G170" s="3" t="e">
        <f t="shared" si="128"/>
        <v>#REF!</v>
      </c>
      <c r="H170" s="3" t="e">
        <f t="shared" si="128"/>
        <v>#REF!</v>
      </c>
      <c r="I170" s="3" t="e">
        <f t="shared" si="128"/>
        <v>#REF!</v>
      </c>
      <c r="J170" s="3" t="e">
        <f t="shared" si="128"/>
        <v>#REF!</v>
      </c>
      <c r="K170" s="3" t="e">
        <f t="shared" si="128"/>
        <v>#REF!</v>
      </c>
      <c r="L170" s="3" t="e">
        <f t="shared" si="128"/>
        <v>#REF!</v>
      </c>
      <c r="M170" s="11"/>
      <c r="N170" s="11"/>
      <c r="O170" s="11"/>
      <c r="Q170" s="3" t="e">
        <f t="shared" ref="Q170:Y170" si="129">(Q169-AD169)/AD169</f>
        <v>#REF!</v>
      </c>
      <c r="R170" s="3" t="e">
        <f t="shared" si="129"/>
        <v>#REF!</v>
      </c>
      <c r="S170" s="3" t="e">
        <f t="shared" si="129"/>
        <v>#REF!</v>
      </c>
      <c r="T170" s="3" t="e">
        <f t="shared" si="129"/>
        <v>#REF!</v>
      </c>
      <c r="U170" s="3" t="e">
        <f t="shared" si="129"/>
        <v>#REF!</v>
      </c>
      <c r="V170" s="3" t="e">
        <f t="shared" si="129"/>
        <v>#REF!</v>
      </c>
      <c r="W170" s="3" t="e">
        <f t="shared" si="129"/>
        <v>#REF!</v>
      </c>
      <c r="X170" s="3" t="e">
        <f t="shared" si="129"/>
        <v>#REF!</v>
      </c>
      <c r="Y170" s="3" t="e">
        <f t="shared" si="129"/>
        <v>#REF!</v>
      </c>
      <c r="Z170" s="11"/>
      <c r="AA170" s="11"/>
      <c r="AB170" s="11"/>
      <c r="AD170" s="3"/>
      <c r="AE170" s="3"/>
      <c r="AF170" s="3"/>
      <c r="AG170" s="3"/>
      <c r="AH170" s="3"/>
      <c r="AI170" s="3"/>
      <c r="AJ170" s="3"/>
      <c r="AK170" s="3"/>
      <c r="AL170" s="3"/>
      <c r="AM170" s="11"/>
      <c r="AN170" s="11"/>
      <c r="AO170" s="11"/>
    </row>
    <row r="171" spans="1:41" hidden="1" x14ac:dyDescent="0.3">
      <c r="A171" s="453"/>
      <c r="B171" s="25" t="s">
        <v>34</v>
      </c>
      <c r="C171" s="7" t="s">
        <v>0</v>
      </c>
      <c r="D171" s="8" t="e">
        <f>#REF!+#REF!</f>
        <v>#REF!</v>
      </c>
      <c r="E171" s="8" t="e">
        <f>#REF!+#REF!</f>
        <v>#REF!</v>
      </c>
      <c r="F171" s="8" t="e">
        <f>#REF!+#REF!</f>
        <v>#REF!</v>
      </c>
      <c r="G171" s="8" t="e">
        <f>#REF!+#REF!</f>
        <v>#REF!</v>
      </c>
      <c r="H171" s="8" t="e">
        <f>#REF!+#REF!</f>
        <v>#REF!</v>
      </c>
      <c r="I171" s="8" t="e">
        <f>#REF!+#REF!</f>
        <v>#REF!</v>
      </c>
      <c r="J171" s="8" t="e">
        <f>#REF!+#REF!</f>
        <v>#REF!</v>
      </c>
      <c r="K171" s="8" t="e">
        <f>#REF!+#REF!</f>
        <v>#REF!</v>
      </c>
      <c r="L171" s="8" t="e">
        <f>#REF!+#REF!</f>
        <v>#REF!</v>
      </c>
      <c r="M171" s="44" t="e">
        <f>L171/SUM(L$169,L$171,L$173,L$175,L$177)</f>
        <v>#REF!</v>
      </c>
      <c r="N171" s="44" t="e">
        <f>K171/L171</f>
        <v>#REF!</v>
      </c>
      <c r="O171" s="44" t="e">
        <f>(L171-K171)/L171</f>
        <v>#REF!</v>
      </c>
      <c r="Q171" s="8" t="e">
        <f>#REF!+#REF!</f>
        <v>#REF!</v>
      </c>
      <c r="R171" s="8" t="e">
        <f>#REF!+#REF!</f>
        <v>#REF!</v>
      </c>
      <c r="S171" s="8" t="e">
        <f>#REF!+#REF!</f>
        <v>#REF!</v>
      </c>
      <c r="T171" s="8" t="e">
        <f>#REF!+#REF!</f>
        <v>#REF!</v>
      </c>
      <c r="U171" s="8" t="e">
        <f>#REF!+#REF!</f>
        <v>#REF!</v>
      </c>
      <c r="V171" s="8" t="e">
        <f>#REF!+#REF!</f>
        <v>#REF!</v>
      </c>
      <c r="W171" s="8" t="e">
        <f>#REF!+#REF!</f>
        <v>#REF!</v>
      </c>
      <c r="X171" s="8" t="e">
        <f>#REF!+#REF!</f>
        <v>#REF!</v>
      </c>
      <c r="Y171" s="8" t="e">
        <f>#REF!+#REF!</f>
        <v>#REF!</v>
      </c>
      <c r="Z171" s="44" t="e">
        <f>Y171/SUM(Y$169,Y$171,Y$173,Y$175,Y$177)</f>
        <v>#REF!</v>
      </c>
      <c r="AA171" s="44" t="e">
        <f>X171/Y171</f>
        <v>#REF!</v>
      </c>
      <c r="AB171" s="44" t="e">
        <f>(Y171-X171)/Y171</f>
        <v>#REF!</v>
      </c>
      <c r="AD171" s="8" t="e">
        <f>#REF!+#REF!</f>
        <v>#REF!</v>
      </c>
      <c r="AE171" s="8" t="e">
        <f>#REF!+#REF!</f>
        <v>#REF!</v>
      </c>
      <c r="AF171" s="8" t="e">
        <f>#REF!+#REF!</f>
        <v>#REF!</v>
      </c>
      <c r="AG171" s="8" t="e">
        <f>#REF!+#REF!</f>
        <v>#REF!</v>
      </c>
      <c r="AH171" s="8" t="e">
        <f>#REF!+#REF!</f>
        <v>#REF!</v>
      </c>
      <c r="AI171" s="8" t="e">
        <f>#REF!+#REF!</f>
        <v>#REF!</v>
      </c>
      <c r="AJ171" s="8" t="e">
        <f>#REF!+#REF!</f>
        <v>#REF!</v>
      </c>
      <c r="AK171" s="8" t="e">
        <f>#REF!+#REF!</f>
        <v>#REF!</v>
      </c>
      <c r="AL171" s="8" t="e">
        <f>#REF!+#REF!</f>
        <v>#REF!</v>
      </c>
      <c r="AM171" s="44" t="e">
        <f>AL171/SUM(AL$169,AL$171,AL$173,AL$175,AL$177)</f>
        <v>#REF!</v>
      </c>
      <c r="AN171" s="44" t="e">
        <f>AK171/AL171</f>
        <v>#REF!</v>
      </c>
      <c r="AO171" s="44" t="e">
        <f>(AL171-AK171)/AL171</f>
        <v>#REF!</v>
      </c>
    </row>
    <row r="172" spans="1:41" hidden="1" x14ac:dyDescent="0.3">
      <c r="A172" s="453"/>
      <c r="B172" s="25"/>
      <c r="C172" s="7" t="s">
        <v>153</v>
      </c>
      <c r="D172" s="3" t="e">
        <f t="shared" ref="D172:L172" si="130">(D171-Q171)/Q171</f>
        <v>#REF!</v>
      </c>
      <c r="E172" s="3" t="e">
        <f t="shared" si="130"/>
        <v>#REF!</v>
      </c>
      <c r="F172" s="3" t="e">
        <f t="shared" si="130"/>
        <v>#REF!</v>
      </c>
      <c r="G172" s="3" t="e">
        <f t="shared" si="130"/>
        <v>#REF!</v>
      </c>
      <c r="H172" s="3" t="e">
        <f t="shared" si="130"/>
        <v>#REF!</v>
      </c>
      <c r="I172" s="3" t="e">
        <f t="shared" si="130"/>
        <v>#REF!</v>
      </c>
      <c r="J172" s="3" t="e">
        <f t="shared" si="130"/>
        <v>#REF!</v>
      </c>
      <c r="K172" s="3" t="e">
        <f t="shared" si="130"/>
        <v>#REF!</v>
      </c>
      <c r="L172" s="3" t="e">
        <f t="shared" si="130"/>
        <v>#REF!</v>
      </c>
      <c r="M172" s="11"/>
      <c r="N172" s="11"/>
      <c r="O172" s="11"/>
      <c r="Q172" s="3" t="e">
        <f t="shared" ref="Q172:Y172" si="131">(Q171-AD171)/AD171</f>
        <v>#REF!</v>
      </c>
      <c r="R172" s="3" t="e">
        <f t="shared" si="131"/>
        <v>#REF!</v>
      </c>
      <c r="S172" s="3" t="e">
        <f t="shared" si="131"/>
        <v>#REF!</v>
      </c>
      <c r="T172" s="3" t="e">
        <f t="shared" si="131"/>
        <v>#REF!</v>
      </c>
      <c r="U172" s="3" t="e">
        <f t="shared" si="131"/>
        <v>#REF!</v>
      </c>
      <c r="V172" s="3" t="e">
        <f t="shared" si="131"/>
        <v>#REF!</v>
      </c>
      <c r="W172" s="3" t="e">
        <f t="shared" si="131"/>
        <v>#REF!</v>
      </c>
      <c r="X172" s="3" t="e">
        <f t="shared" si="131"/>
        <v>#REF!</v>
      </c>
      <c r="Y172" s="3" t="e">
        <f t="shared" si="131"/>
        <v>#REF!</v>
      </c>
      <c r="Z172" s="11"/>
      <c r="AA172" s="11"/>
      <c r="AB172" s="11"/>
      <c r="AD172" s="3"/>
      <c r="AE172" s="3"/>
      <c r="AF172" s="3"/>
      <c r="AG172" s="3"/>
      <c r="AH172" s="3"/>
      <c r="AI172" s="3"/>
      <c r="AJ172" s="3"/>
      <c r="AK172" s="3"/>
      <c r="AL172" s="3"/>
      <c r="AM172" s="11"/>
      <c r="AN172" s="11"/>
      <c r="AO172" s="11"/>
    </row>
    <row r="173" spans="1:41" hidden="1" x14ac:dyDescent="0.3">
      <c r="A173" s="453"/>
      <c r="B173" s="25" t="s">
        <v>35</v>
      </c>
      <c r="C173" s="7" t="s">
        <v>0</v>
      </c>
      <c r="D173" s="8" t="e">
        <f>#REF!+#REF!</f>
        <v>#REF!</v>
      </c>
      <c r="E173" s="8" t="e">
        <f>#REF!+#REF!</f>
        <v>#REF!</v>
      </c>
      <c r="F173" s="8" t="e">
        <f>#REF!+#REF!</f>
        <v>#REF!</v>
      </c>
      <c r="G173" s="8" t="e">
        <f>#REF!+#REF!</f>
        <v>#REF!</v>
      </c>
      <c r="H173" s="8" t="e">
        <f>#REF!+#REF!</f>
        <v>#REF!</v>
      </c>
      <c r="I173" s="8" t="e">
        <f>#REF!+#REF!</f>
        <v>#REF!</v>
      </c>
      <c r="J173" s="8" t="e">
        <f>#REF!+#REF!</f>
        <v>#REF!</v>
      </c>
      <c r="K173" s="8" t="e">
        <f>#REF!+#REF!</f>
        <v>#REF!</v>
      </c>
      <c r="L173" s="8" t="e">
        <f>#REF!+#REF!</f>
        <v>#REF!</v>
      </c>
      <c r="M173" s="44" t="e">
        <f>L173/SUM(L$169,L$171,L$173,L$175,L$177)</f>
        <v>#REF!</v>
      </c>
      <c r="N173" s="44" t="e">
        <f>K173/L173</f>
        <v>#REF!</v>
      </c>
      <c r="O173" s="44" t="e">
        <f>(L173-K173)/L173</f>
        <v>#REF!</v>
      </c>
      <c r="Q173" s="8" t="e">
        <f>#REF!+#REF!</f>
        <v>#REF!</v>
      </c>
      <c r="R173" s="8" t="e">
        <f>#REF!+#REF!</f>
        <v>#REF!</v>
      </c>
      <c r="S173" s="8" t="e">
        <f>#REF!+#REF!</f>
        <v>#REF!</v>
      </c>
      <c r="T173" s="8" t="e">
        <f>#REF!+#REF!</f>
        <v>#REF!</v>
      </c>
      <c r="U173" s="8" t="e">
        <f>#REF!+#REF!</f>
        <v>#REF!</v>
      </c>
      <c r="V173" s="8" t="e">
        <f>#REF!+#REF!</f>
        <v>#REF!</v>
      </c>
      <c r="W173" s="8" t="e">
        <f>#REF!+#REF!</f>
        <v>#REF!</v>
      </c>
      <c r="X173" s="8" t="e">
        <f>#REF!+#REF!</f>
        <v>#REF!</v>
      </c>
      <c r="Y173" s="8" t="e">
        <f>#REF!+#REF!</f>
        <v>#REF!</v>
      </c>
      <c r="Z173" s="44" t="e">
        <f>Y173/SUM(Y$169,Y$171,Y$173,Y$175,Y$177)</f>
        <v>#REF!</v>
      </c>
      <c r="AA173" s="44" t="e">
        <f>X173/Y173</f>
        <v>#REF!</v>
      </c>
      <c r="AB173" s="44" t="e">
        <f>(Y173-X173)/Y173</f>
        <v>#REF!</v>
      </c>
      <c r="AD173" s="8" t="e">
        <f>#REF!+#REF!</f>
        <v>#REF!</v>
      </c>
      <c r="AE173" s="8" t="e">
        <f>#REF!+#REF!</f>
        <v>#REF!</v>
      </c>
      <c r="AF173" s="8" t="e">
        <f>#REF!+#REF!</f>
        <v>#REF!</v>
      </c>
      <c r="AG173" s="8" t="e">
        <f>#REF!+#REF!</f>
        <v>#REF!</v>
      </c>
      <c r="AH173" s="8" t="e">
        <f>#REF!+#REF!</f>
        <v>#REF!</v>
      </c>
      <c r="AI173" s="8" t="e">
        <f>#REF!+#REF!</f>
        <v>#REF!</v>
      </c>
      <c r="AJ173" s="8" t="e">
        <f>#REF!+#REF!</f>
        <v>#REF!</v>
      </c>
      <c r="AK173" s="8" t="e">
        <f>#REF!+#REF!</f>
        <v>#REF!</v>
      </c>
      <c r="AL173" s="8" t="e">
        <f>#REF!+#REF!</f>
        <v>#REF!</v>
      </c>
      <c r="AM173" s="44" t="e">
        <f>AL173/SUM(AL$169,AL$171,AL$173,AL$175,AL$177)</f>
        <v>#REF!</v>
      </c>
      <c r="AN173" s="44" t="e">
        <f>AK173/AL173</f>
        <v>#REF!</v>
      </c>
      <c r="AO173" s="44" t="e">
        <f>(AL173-AK173)/AL173</f>
        <v>#REF!</v>
      </c>
    </row>
    <row r="174" spans="1:41" hidden="1" x14ac:dyDescent="0.3">
      <c r="A174" s="453"/>
      <c r="B174" s="25"/>
      <c r="C174" s="7" t="s">
        <v>153</v>
      </c>
      <c r="D174" s="3" t="e">
        <f t="shared" ref="D174:L174" si="132">(D173-Q173)/Q173</f>
        <v>#REF!</v>
      </c>
      <c r="E174" s="3" t="e">
        <f t="shared" si="132"/>
        <v>#REF!</v>
      </c>
      <c r="F174" s="3" t="e">
        <f t="shared" si="132"/>
        <v>#REF!</v>
      </c>
      <c r="G174" s="3" t="e">
        <f t="shared" si="132"/>
        <v>#REF!</v>
      </c>
      <c r="H174" s="3" t="e">
        <f t="shared" si="132"/>
        <v>#REF!</v>
      </c>
      <c r="I174" s="3" t="e">
        <f t="shared" si="132"/>
        <v>#REF!</v>
      </c>
      <c r="J174" s="3" t="e">
        <f t="shared" si="132"/>
        <v>#REF!</v>
      </c>
      <c r="K174" s="3" t="e">
        <f t="shared" si="132"/>
        <v>#REF!</v>
      </c>
      <c r="L174" s="3" t="e">
        <f t="shared" si="132"/>
        <v>#REF!</v>
      </c>
      <c r="M174" s="11"/>
      <c r="N174" s="11"/>
      <c r="O174" s="11"/>
      <c r="Q174" s="3" t="e">
        <f t="shared" ref="Q174:Y174" si="133">(Q173-AD173)/AD173</f>
        <v>#REF!</v>
      </c>
      <c r="R174" s="3" t="e">
        <f t="shared" si="133"/>
        <v>#REF!</v>
      </c>
      <c r="S174" s="3" t="e">
        <f t="shared" si="133"/>
        <v>#REF!</v>
      </c>
      <c r="T174" s="3" t="e">
        <f t="shared" si="133"/>
        <v>#REF!</v>
      </c>
      <c r="U174" s="3" t="e">
        <f t="shared" si="133"/>
        <v>#REF!</v>
      </c>
      <c r="V174" s="3" t="e">
        <f t="shared" si="133"/>
        <v>#REF!</v>
      </c>
      <c r="W174" s="3" t="e">
        <f t="shared" si="133"/>
        <v>#REF!</v>
      </c>
      <c r="X174" s="3" t="e">
        <f t="shared" si="133"/>
        <v>#REF!</v>
      </c>
      <c r="Y174" s="3" t="e">
        <f t="shared" si="133"/>
        <v>#REF!</v>
      </c>
      <c r="Z174" s="11"/>
      <c r="AA174" s="11"/>
      <c r="AB174" s="11"/>
      <c r="AD174" s="3"/>
      <c r="AE174" s="3"/>
      <c r="AF174" s="3"/>
      <c r="AG174" s="3"/>
      <c r="AH174" s="3"/>
      <c r="AI174" s="3"/>
      <c r="AJ174" s="3"/>
      <c r="AK174" s="3"/>
      <c r="AL174" s="3"/>
      <c r="AM174" s="11"/>
      <c r="AN174" s="11"/>
      <c r="AO174" s="11"/>
    </row>
    <row r="175" spans="1:41" hidden="1" x14ac:dyDescent="0.3">
      <c r="A175" s="453"/>
      <c r="B175" s="25" t="s">
        <v>260</v>
      </c>
      <c r="C175" s="7" t="s">
        <v>0</v>
      </c>
      <c r="D175" s="8" t="e">
        <f>#REF!+#REF!</f>
        <v>#REF!</v>
      </c>
      <c r="E175" s="8" t="e">
        <f>#REF!+#REF!</f>
        <v>#REF!</v>
      </c>
      <c r="F175" s="8" t="e">
        <f>#REF!+#REF!</f>
        <v>#REF!</v>
      </c>
      <c r="G175" s="8" t="e">
        <f>#REF!+#REF!</f>
        <v>#REF!</v>
      </c>
      <c r="H175" s="8" t="e">
        <f>#REF!+#REF!</f>
        <v>#REF!</v>
      </c>
      <c r="I175" s="8" t="e">
        <f>#REF!+#REF!</f>
        <v>#REF!</v>
      </c>
      <c r="J175" s="8" t="e">
        <f>#REF!+#REF!</f>
        <v>#REF!</v>
      </c>
      <c r="K175" s="8" t="e">
        <f>#REF!+#REF!</f>
        <v>#REF!</v>
      </c>
      <c r="L175" s="8" t="e">
        <f>#REF!+#REF!</f>
        <v>#REF!</v>
      </c>
      <c r="M175" s="44" t="e">
        <f>L175/SUM(L$169,L$171,L$173,L$175,L$177)</f>
        <v>#REF!</v>
      </c>
      <c r="N175" s="44" t="e">
        <f>K175/L175</f>
        <v>#REF!</v>
      </c>
      <c r="O175" s="44" t="e">
        <f>(L175-K175)/L175</f>
        <v>#REF!</v>
      </c>
      <c r="Q175" s="8" t="e">
        <f>#REF!+#REF!</f>
        <v>#REF!</v>
      </c>
      <c r="R175" s="8" t="e">
        <f>#REF!+#REF!</f>
        <v>#REF!</v>
      </c>
      <c r="S175" s="8" t="e">
        <f>#REF!+#REF!</f>
        <v>#REF!</v>
      </c>
      <c r="T175" s="8" t="e">
        <f>#REF!+#REF!</f>
        <v>#REF!</v>
      </c>
      <c r="U175" s="8" t="e">
        <f>#REF!+#REF!</f>
        <v>#REF!</v>
      </c>
      <c r="V175" s="8" t="e">
        <f>#REF!+#REF!</f>
        <v>#REF!</v>
      </c>
      <c r="W175" s="8" t="e">
        <f>#REF!+#REF!</f>
        <v>#REF!</v>
      </c>
      <c r="X175" s="8" t="e">
        <f>#REF!+#REF!</f>
        <v>#REF!</v>
      </c>
      <c r="Y175" s="8" t="e">
        <f>#REF!+#REF!</f>
        <v>#REF!</v>
      </c>
      <c r="Z175" s="44" t="e">
        <f>Y175/SUM(Y$169,Y$171,Y$173,Y$175,Y$177)</f>
        <v>#REF!</v>
      </c>
      <c r="AA175" s="44" t="e">
        <f>X175/Y175</f>
        <v>#REF!</v>
      </c>
      <c r="AB175" s="44" t="e">
        <f>(Y175-X175)/Y175</f>
        <v>#REF!</v>
      </c>
      <c r="AD175" s="8" t="e">
        <f>#REF!+#REF!</f>
        <v>#REF!</v>
      </c>
      <c r="AE175" s="8" t="e">
        <f>#REF!+#REF!</f>
        <v>#REF!</v>
      </c>
      <c r="AF175" s="8" t="e">
        <f>#REF!+#REF!</f>
        <v>#REF!</v>
      </c>
      <c r="AG175" s="8" t="e">
        <f>#REF!+#REF!</f>
        <v>#REF!</v>
      </c>
      <c r="AH175" s="8" t="e">
        <f>#REF!+#REF!</f>
        <v>#REF!</v>
      </c>
      <c r="AI175" s="8" t="e">
        <f>#REF!+#REF!</f>
        <v>#REF!</v>
      </c>
      <c r="AJ175" s="8" t="e">
        <f>#REF!+#REF!</f>
        <v>#REF!</v>
      </c>
      <c r="AK175" s="8" t="e">
        <f>#REF!+#REF!</f>
        <v>#REF!</v>
      </c>
      <c r="AL175" s="8" t="e">
        <f>#REF!+#REF!</f>
        <v>#REF!</v>
      </c>
      <c r="AM175" s="44" t="e">
        <f>AL175/SUM(AL$169,AL$171,AL$173,AL$175,AL$177)</f>
        <v>#REF!</v>
      </c>
      <c r="AN175" s="44" t="e">
        <f>AK175/AL175</f>
        <v>#REF!</v>
      </c>
      <c r="AO175" s="44" t="e">
        <f>(AL175-AK175)/AL175</f>
        <v>#REF!</v>
      </c>
    </row>
    <row r="176" spans="1:41" hidden="1" x14ac:dyDescent="0.3">
      <c r="A176" s="453"/>
      <c r="B176" s="25"/>
      <c r="C176" s="7" t="s">
        <v>154</v>
      </c>
      <c r="D176" s="3" t="e">
        <f t="shared" ref="D176:L176" si="134">(D175-Q175)/Q175</f>
        <v>#REF!</v>
      </c>
      <c r="E176" s="3" t="e">
        <f t="shared" si="134"/>
        <v>#REF!</v>
      </c>
      <c r="F176" s="3" t="e">
        <f t="shared" si="134"/>
        <v>#REF!</v>
      </c>
      <c r="G176" s="3" t="e">
        <f t="shared" si="134"/>
        <v>#REF!</v>
      </c>
      <c r="H176" s="3" t="e">
        <f t="shared" si="134"/>
        <v>#REF!</v>
      </c>
      <c r="I176" s="3" t="e">
        <f t="shared" si="134"/>
        <v>#REF!</v>
      </c>
      <c r="J176" s="3" t="e">
        <f t="shared" si="134"/>
        <v>#REF!</v>
      </c>
      <c r="K176" s="3" t="e">
        <f t="shared" si="134"/>
        <v>#REF!</v>
      </c>
      <c r="L176" s="3" t="e">
        <f t="shared" si="134"/>
        <v>#REF!</v>
      </c>
      <c r="M176" s="11"/>
      <c r="N176" s="11"/>
      <c r="O176" s="11"/>
      <c r="Q176" s="3" t="e">
        <f t="shared" ref="Q176:Y176" si="135">(Q175-AD175)/AD175</f>
        <v>#REF!</v>
      </c>
      <c r="R176" s="3" t="e">
        <f t="shared" si="135"/>
        <v>#REF!</v>
      </c>
      <c r="S176" s="3" t="e">
        <f t="shared" si="135"/>
        <v>#REF!</v>
      </c>
      <c r="T176" s="3" t="e">
        <f t="shared" si="135"/>
        <v>#REF!</v>
      </c>
      <c r="U176" s="3" t="e">
        <f t="shared" si="135"/>
        <v>#REF!</v>
      </c>
      <c r="V176" s="3" t="e">
        <f t="shared" si="135"/>
        <v>#REF!</v>
      </c>
      <c r="W176" s="3" t="e">
        <f t="shared" si="135"/>
        <v>#REF!</v>
      </c>
      <c r="X176" s="3" t="e">
        <f t="shared" si="135"/>
        <v>#REF!</v>
      </c>
      <c r="Y176" s="3" t="e">
        <f t="shared" si="135"/>
        <v>#REF!</v>
      </c>
      <c r="Z176" s="11"/>
      <c r="AA176" s="11"/>
      <c r="AB176" s="11"/>
      <c r="AD176" s="3"/>
      <c r="AE176" s="3"/>
      <c r="AF176" s="3"/>
      <c r="AG176" s="3"/>
      <c r="AH176" s="3"/>
      <c r="AI176" s="3"/>
      <c r="AJ176" s="3"/>
      <c r="AK176" s="3"/>
      <c r="AL176" s="3"/>
      <c r="AM176" s="11"/>
      <c r="AN176" s="11"/>
      <c r="AO176" s="11"/>
    </row>
    <row r="177" spans="1:41" hidden="1" x14ac:dyDescent="0.3">
      <c r="A177" s="453"/>
      <c r="B177" s="25" t="s">
        <v>78</v>
      </c>
      <c r="C177" s="7" t="s">
        <v>0</v>
      </c>
      <c r="D177" s="8" t="e">
        <f>#REF!+#REF!</f>
        <v>#REF!</v>
      </c>
      <c r="E177" s="8" t="e">
        <f>#REF!+#REF!</f>
        <v>#REF!</v>
      </c>
      <c r="F177" s="8" t="e">
        <f>#REF!+#REF!</f>
        <v>#REF!</v>
      </c>
      <c r="G177" s="8" t="e">
        <f>#REF!+#REF!</f>
        <v>#REF!</v>
      </c>
      <c r="H177" s="8" t="e">
        <f>#REF!+#REF!</f>
        <v>#REF!</v>
      </c>
      <c r="I177" s="8" t="e">
        <f>#REF!+#REF!</f>
        <v>#REF!</v>
      </c>
      <c r="J177" s="8" t="e">
        <f>#REF!+#REF!</f>
        <v>#REF!</v>
      </c>
      <c r="K177" s="8" t="e">
        <f>#REF!+#REF!</f>
        <v>#REF!</v>
      </c>
      <c r="L177" s="8" t="e">
        <f>#REF!+#REF!</f>
        <v>#REF!</v>
      </c>
      <c r="M177" s="44" t="e">
        <f>L177/SUM(L$169,L$171,L$173,L$175,L$177)</f>
        <v>#REF!</v>
      </c>
      <c r="N177" s="44" t="e">
        <f>K177/L177</f>
        <v>#REF!</v>
      </c>
      <c r="O177" s="44" t="e">
        <f>(L177-K177)/L177</f>
        <v>#REF!</v>
      </c>
      <c r="Q177" s="8" t="e">
        <f>#REF!+#REF!</f>
        <v>#REF!</v>
      </c>
      <c r="R177" s="8" t="e">
        <f>#REF!+#REF!</f>
        <v>#REF!</v>
      </c>
      <c r="S177" s="8" t="e">
        <f>#REF!+#REF!</f>
        <v>#REF!</v>
      </c>
      <c r="T177" s="8" t="e">
        <f>#REF!+#REF!</f>
        <v>#REF!</v>
      </c>
      <c r="U177" s="8" t="e">
        <f>#REF!+#REF!</f>
        <v>#REF!</v>
      </c>
      <c r="V177" s="8" t="e">
        <f>#REF!+#REF!</f>
        <v>#REF!</v>
      </c>
      <c r="W177" s="8" t="e">
        <f>#REF!+#REF!</f>
        <v>#REF!</v>
      </c>
      <c r="X177" s="8" t="e">
        <f>#REF!+#REF!</f>
        <v>#REF!</v>
      </c>
      <c r="Y177" s="8" t="e">
        <f>#REF!+#REF!</f>
        <v>#REF!</v>
      </c>
      <c r="Z177" s="44" t="e">
        <f>Y177/SUM(Y$169,Y$171,Y$173,Y$175,Y$177)</f>
        <v>#REF!</v>
      </c>
      <c r="AA177" s="44" t="e">
        <f>X177/Y177</f>
        <v>#REF!</v>
      </c>
      <c r="AB177" s="44" t="e">
        <f>(Y177-X177)/Y177</f>
        <v>#REF!</v>
      </c>
      <c r="AD177" s="8" t="e">
        <f>#REF!+#REF!</f>
        <v>#REF!</v>
      </c>
      <c r="AE177" s="8" t="e">
        <f>#REF!+#REF!</f>
        <v>#REF!</v>
      </c>
      <c r="AF177" s="8" t="e">
        <f>#REF!+#REF!</f>
        <v>#REF!</v>
      </c>
      <c r="AG177" s="8" t="e">
        <f>#REF!+#REF!</f>
        <v>#REF!</v>
      </c>
      <c r="AH177" s="8" t="e">
        <f>#REF!+#REF!</f>
        <v>#REF!</v>
      </c>
      <c r="AI177" s="8" t="e">
        <f>#REF!+#REF!</f>
        <v>#REF!</v>
      </c>
      <c r="AJ177" s="8" t="e">
        <f>#REF!+#REF!</f>
        <v>#REF!</v>
      </c>
      <c r="AK177" s="8" t="e">
        <f>#REF!+#REF!</f>
        <v>#REF!</v>
      </c>
      <c r="AL177" s="8" t="e">
        <f>#REF!+#REF!</f>
        <v>#REF!</v>
      </c>
      <c r="AM177" s="44" t="e">
        <f>AL177/SUM(AL$169,AL$171,AL$173,AL$175,AL$177)</f>
        <v>#REF!</v>
      </c>
      <c r="AN177" s="44" t="e">
        <f>AK177/AL177</f>
        <v>#REF!</v>
      </c>
      <c r="AO177" s="44" t="e">
        <f>(AL177-AK177)/AL177</f>
        <v>#REF!</v>
      </c>
    </row>
    <row r="178" spans="1:41" hidden="1" x14ac:dyDescent="0.3">
      <c r="A178" s="453"/>
      <c r="B178" s="25"/>
      <c r="C178" s="7" t="s">
        <v>153</v>
      </c>
      <c r="D178" s="3" t="e">
        <f t="shared" ref="D178:L178" si="136">(D177-Q177)/Q177</f>
        <v>#REF!</v>
      </c>
      <c r="E178" s="3" t="e">
        <f t="shared" si="136"/>
        <v>#REF!</v>
      </c>
      <c r="F178" s="3" t="e">
        <f t="shared" si="136"/>
        <v>#REF!</v>
      </c>
      <c r="G178" s="3" t="e">
        <f t="shared" si="136"/>
        <v>#REF!</v>
      </c>
      <c r="H178" s="3" t="e">
        <f t="shared" si="136"/>
        <v>#REF!</v>
      </c>
      <c r="I178" s="3" t="e">
        <f t="shared" si="136"/>
        <v>#REF!</v>
      </c>
      <c r="J178" s="3" t="e">
        <f t="shared" si="136"/>
        <v>#REF!</v>
      </c>
      <c r="K178" s="3" t="e">
        <f t="shared" si="136"/>
        <v>#REF!</v>
      </c>
      <c r="L178" s="3" t="e">
        <f t="shared" si="136"/>
        <v>#REF!</v>
      </c>
      <c r="M178" s="11"/>
      <c r="N178" s="11"/>
      <c r="O178" s="11"/>
      <c r="Q178" s="3" t="e">
        <f t="shared" ref="Q178:Y178" si="137">(Q177-AD177)/AD177</f>
        <v>#REF!</v>
      </c>
      <c r="R178" s="3" t="e">
        <f t="shared" si="137"/>
        <v>#REF!</v>
      </c>
      <c r="S178" s="3" t="e">
        <f t="shared" si="137"/>
        <v>#REF!</v>
      </c>
      <c r="T178" s="3" t="e">
        <f t="shared" si="137"/>
        <v>#REF!</v>
      </c>
      <c r="U178" s="3" t="e">
        <f t="shared" si="137"/>
        <v>#REF!</v>
      </c>
      <c r="V178" s="3" t="e">
        <f t="shared" si="137"/>
        <v>#REF!</v>
      </c>
      <c r="W178" s="3" t="e">
        <f t="shared" si="137"/>
        <v>#REF!</v>
      </c>
      <c r="X178" s="3" t="e">
        <f t="shared" si="137"/>
        <v>#REF!</v>
      </c>
      <c r="Y178" s="3" t="e">
        <f t="shared" si="137"/>
        <v>#REF!</v>
      </c>
      <c r="Z178" s="11"/>
      <c r="AA178" s="11"/>
      <c r="AB178" s="11"/>
      <c r="AD178" s="3"/>
      <c r="AE178" s="3"/>
      <c r="AF178" s="3"/>
      <c r="AG178" s="3"/>
      <c r="AH178" s="3"/>
      <c r="AI178" s="3"/>
      <c r="AJ178" s="3"/>
      <c r="AK178" s="3"/>
      <c r="AL178" s="3"/>
      <c r="AM178" s="11"/>
      <c r="AN178" s="11"/>
      <c r="AO178" s="11"/>
    </row>
    <row r="179" spans="1:41" hidden="1" x14ac:dyDescent="0.3">
      <c r="A179" s="453" t="s">
        <v>13</v>
      </c>
      <c r="B179" s="25" t="s">
        <v>33</v>
      </c>
      <c r="C179" s="7" t="s">
        <v>0</v>
      </c>
      <c r="D179" s="8" t="e">
        <f>#REF!+#REF!</f>
        <v>#REF!</v>
      </c>
      <c r="E179" s="8" t="e">
        <f>#REF!+#REF!</f>
        <v>#REF!</v>
      </c>
      <c r="F179" s="8" t="e">
        <f>#REF!+#REF!</f>
        <v>#REF!</v>
      </c>
      <c r="G179" s="8" t="e">
        <f>#REF!+#REF!</f>
        <v>#REF!</v>
      </c>
      <c r="H179" s="8" t="e">
        <f>#REF!+#REF!</f>
        <v>#REF!</v>
      </c>
      <c r="I179" s="8" t="e">
        <f>#REF!+#REF!</f>
        <v>#REF!</v>
      </c>
      <c r="J179" s="8" t="e">
        <f>#REF!+#REF!</f>
        <v>#REF!</v>
      </c>
      <c r="K179" s="8" t="e">
        <f>#REF!+#REF!</f>
        <v>#REF!</v>
      </c>
      <c r="L179" s="8" t="e">
        <f>#REF!+#REF!</f>
        <v>#REF!</v>
      </c>
      <c r="M179" s="44" t="e">
        <f>L179/SUM(L$179,L$181,L$183,L$185,L$187)</f>
        <v>#REF!</v>
      </c>
      <c r="N179" s="44" t="e">
        <f>K179/L179</f>
        <v>#REF!</v>
      </c>
      <c r="O179" s="44" t="e">
        <f>(L179-K179)/L179</f>
        <v>#REF!</v>
      </c>
      <c r="Q179" s="8" t="e">
        <f>#REF!+#REF!</f>
        <v>#REF!</v>
      </c>
      <c r="R179" s="8" t="e">
        <f>#REF!+#REF!</f>
        <v>#REF!</v>
      </c>
      <c r="S179" s="8" t="e">
        <f>#REF!+#REF!</f>
        <v>#REF!</v>
      </c>
      <c r="T179" s="8" t="e">
        <f>#REF!+#REF!</f>
        <v>#REF!</v>
      </c>
      <c r="U179" s="8" t="e">
        <f>#REF!+#REF!</f>
        <v>#REF!</v>
      </c>
      <c r="V179" s="8" t="e">
        <f>#REF!+#REF!</f>
        <v>#REF!</v>
      </c>
      <c r="W179" s="8" t="e">
        <f>#REF!+#REF!</f>
        <v>#REF!</v>
      </c>
      <c r="X179" s="8" t="e">
        <f>#REF!+#REF!</f>
        <v>#REF!</v>
      </c>
      <c r="Y179" s="8" t="e">
        <f>#REF!+#REF!</f>
        <v>#REF!</v>
      </c>
      <c r="Z179" s="44" t="e">
        <f>Y179/SUM(Y$179,Y$181,Y$183,Y$185,Y$187)</f>
        <v>#REF!</v>
      </c>
      <c r="AA179" s="44" t="e">
        <f>X179/Y179</f>
        <v>#REF!</v>
      </c>
      <c r="AB179" s="44" t="e">
        <f>(Y179-X179)/Y179</f>
        <v>#REF!</v>
      </c>
      <c r="AD179" s="8" t="e">
        <f>#REF!+#REF!</f>
        <v>#REF!</v>
      </c>
      <c r="AE179" s="8" t="e">
        <f>#REF!+#REF!</f>
        <v>#REF!</v>
      </c>
      <c r="AF179" s="8" t="e">
        <f>#REF!+#REF!</f>
        <v>#REF!</v>
      </c>
      <c r="AG179" s="8" t="e">
        <f>#REF!+#REF!</f>
        <v>#REF!</v>
      </c>
      <c r="AH179" s="8" t="e">
        <f>#REF!+#REF!</f>
        <v>#REF!</v>
      </c>
      <c r="AI179" s="8" t="e">
        <f>#REF!+#REF!</f>
        <v>#REF!</v>
      </c>
      <c r="AJ179" s="8" t="e">
        <f>#REF!+#REF!</f>
        <v>#REF!</v>
      </c>
      <c r="AK179" s="8" t="e">
        <f>#REF!+#REF!</f>
        <v>#REF!</v>
      </c>
      <c r="AL179" s="8" t="e">
        <f>#REF!+#REF!</f>
        <v>#REF!</v>
      </c>
      <c r="AM179" s="44" t="e">
        <f>AL179/SUM(AL$179,AL$181,AL$183,AL$185,AL$187)</f>
        <v>#REF!</v>
      </c>
      <c r="AN179" s="44" t="e">
        <f>AK179/AL179</f>
        <v>#REF!</v>
      </c>
      <c r="AO179" s="44" t="e">
        <f>(AL179-AK179)/AL179</f>
        <v>#REF!</v>
      </c>
    </row>
    <row r="180" spans="1:41" hidden="1" x14ac:dyDescent="0.3">
      <c r="A180" s="453"/>
      <c r="B180" s="25"/>
      <c r="C180" s="7" t="s">
        <v>153</v>
      </c>
      <c r="D180" s="3" t="e">
        <f t="shared" ref="D180:L180" si="138">(D179-Q179)/Q179</f>
        <v>#REF!</v>
      </c>
      <c r="E180" s="3" t="e">
        <f t="shared" si="138"/>
        <v>#REF!</v>
      </c>
      <c r="F180" s="3" t="e">
        <f t="shared" si="138"/>
        <v>#REF!</v>
      </c>
      <c r="G180" s="3" t="e">
        <f t="shared" si="138"/>
        <v>#REF!</v>
      </c>
      <c r="H180" s="3" t="e">
        <f t="shared" si="138"/>
        <v>#REF!</v>
      </c>
      <c r="I180" s="3" t="e">
        <f t="shared" si="138"/>
        <v>#REF!</v>
      </c>
      <c r="J180" s="3" t="e">
        <f t="shared" si="138"/>
        <v>#REF!</v>
      </c>
      <c r="K180" s="3" t="e">
        <f t="shared" si="138"/>
        <v>#REF!</v>
      </c>
      <c r="L180" s="3" t="e">
        <f t="shared" si="138"/>
        <v>#REF!</v>
      </c>
      <c r="M180" s="11"/>
      <c r="N180" s="11"/>
      <c r="O180" s="11"/>
      <c r="Q180" s="3" t="e">
        <f t="shared" ref="Q180:Y180" si="139">(Q179-AD179)/AD179</f>
        <v>#REF!</v>
      </c>
      <c r="R180" s="3" t="e">
        <f t="shared" si="139"/>
        <v>#REF!</v>
      </c>
      <c r="S180" s="3" t="e">
        <f t="shared" si="139"/>
        <v>#REF!</v>
      </c>
      <c r="T180" s="3" t="e">
        <f t="shared" si="139"/>
        <v>#REF!</v>
      </c>
      <c r="U180" s="3" t="e">
        <f t="shared" si="139"/>
        <v>#REF!</v>
      </c>
      <c r="V180" s="3" t="e">
        <f t="shared" si="139"/>
        <v>#REF!</v>
      </c>
      <c r="W180" s="3" t="e">
        <f t="shared" si="139"/>
        <v>#REF!</v>
      </c>
      <c r="X180" s="3" t="e">
        <f t="shared" si="139"/>
        <v>#REF!</v>
      </c>
      <c r="Y180" s="3" t="e">
        <f t="shared" si="139"/>
        <v>#REF!</v>
      </c>
      <c r="Z180" s="11"/>
      <c r="AA180" s="11"/>
      <c r="AB180" s="11"/>
      <c r="AD180" s="3"/>
      <c r="AE180" s="3"/>
      <c r="AF180" s="3"/>
      <c r="AG180" s="3"/>
      <c r="AH180" s="3"/>
      <c r="AI180" s="3"/>
      <c r="AJ180" s="3"/>
      <c r="AK180" s="3"/>
      <c r="AL180" s="3"/>
      <c r="AM180" s="11"/>
      <c r="AN180" s="11"/>
      <c r="AO180" s="11"/>
    </row>
    <row r="181" spans="1:41" hidden="1" x14ac:dyDescent="0.3">
      <c r="A181" s="453"/>
      <c r="B181" s="25" t="s">
        <v>34</v>
      </c>
      <c r="C181" s="7" t="s">
        <v>0</v>
      </c>
      <c r="D181" s="8" t="e">
        <f>#REF!+#REF!</f>
        <v>#REF!</v>
      </c>
      <c r="E181" s="8" t="e">
        <f>#REF!+#REF!</f>
        <v>#REF!</v>
      </c>
      <c r="F181" s="8" t="e">
        <f>#REF!+#REF!</f>
        <v>#REF!</v>
      </c>
      <c r="G181" s="8" t="e">
        <f>#REF!+#REF!</f>
        <v>#REF!</v>
      </c>
      <c r="H181" s="8" t="e">
        <f>#REF!+#REF!</f>
        <v>#REF!</v>
      </c>
      <c r="I181" s="8" t="e">
        <f>#REF!+#REF!</f>
        <v>#REF!</v>
      </c>
      <c r="J181" s="8" t="e">
        <f>#REF!+#REF!</f>
        <v>#REF!</v>
      </c>
      <c r="K181" s="8" t="e">
        <f>#REF!+#REF!</f>
        <v>#REF!</v>
      </c>
      <c r="L181" s="8" t="e">
        <f>#REF!+#REF!</f>
        <v>#REF!</v>
      </c>
      <c r="M181" s="44" t="e">
        <f>L181/SUM(L$179,L$181,L$183,L$185,L$187)</f>
        <v>#REF!</v>
      </c>
      <c r="N181" s="44" t="e">
        <f>K181/L181</f>
        <v>#REF!</v>
      </c>
      <c r="O181" s="44" t="e">
        <f>(L181-K181)/L181</f>
        <v>#REF!</v>
      </c>
      <c r="Q181" s="8" t="e">
        <f>#REF!+#REF!</f>
        <v>#REF!</v>
      </c>
      <c r="R181" s="8" t="e">
        <f>#REF!+#REF!</f>
        <v>#REF!</v>
      </c>
      <c r="S181" s="8" t="e">
        <f>#REF!+#REF!</f>
        <v>#REF!</v>
      </c>
      <c r="T181" s="8" t="e">
        <f>#REF!+#REF!</f>
        <v>#REF!</v>
      </c>
      <c r="U181" s="8" t="e">
        <f>#REF!+#REF!</f>
        <v>#REF!</v>
      </c>
      <c r="V181" s="8" t="e">
        <f>#REF!+#REF!</f>
        <v>#REF!</v>
      </c>
      <c r="W181" s="8" t="e">
        <f>#REF!+#REF!</f>
        <v>#REF!</v>
      </c>
      <c r="X181" s="8" t="e">
        <f>#REF!+#REF!</f>
        <v>#REF!</v>
      </c>
      <c r="Y181" s="8" t="e">
        <f>#REF!+#REF!</f>
        <v>#REF!</v>
      </c>
      <c r="Z181" s="44" t="e">
        <f>Y181/SUM(Y$179,Y$181,Y$183,Y$185,Y$187)</f>
        <v>#REF!</v>
      </c>
      <c r="AA181" s="44" t="e">
        <f>X181/Y181</f>
        <v>#REF!</v>
      </c>
      <c r="AB181" s="44" t="e">
        <f>(Y181-X181)/Y181</f>
        <v>#REF!</v>
      </c>
      <c r="AD181" s="8" t="e">
        <f>#REF!+#REF!</f>
        <v>#REF!</v>
      </c>
      <c r="AE181" s="8" t="e">
        <f>#REF!+#REF!</f>
        <v>#REF!</v>
      </c>
      <c r="AF181" s="8" t="e">
        <f>#REF!+#REF!</f>
        <v>#REF!</v>
      </c>
      <c r="AG181" s="8" t="e">
        <f>#REF!+#REF!</f>
        <v>#REF!</v>
      </c>
      <c r="AH181" s="8" t="e">
        <f>#REF!+#REF!</f>
        <v>#REF!</v>
      </c>
      <c r="AI181" s="8" t="e">
        <f>#REF!+#REF!</f>
        <v>#REF!</v>
      </c>
      <c r="AJ181" s="8" t="e">
        <f>#REF!+#REF!</f>
        <v>#REF!</v>
      </c>
      <c r="AK181" s="8" t="e">
        <f>#REF!+#REF!</f>
        <v>#REF!</v>
      </c>
      <c r="AL181" s="8" t="e">
        <f>#REF!+#REF!</f>
        <v>#REF!</v>
      </c>
      <c r="AM181" s="44" t="e">
        <f>AL181/SUM(AL$179,AL$181,AL$183,AL$185,AL$187)</f>
        <v>#REF!</v>
      </c>
      <c r="AN181" s="44" t="e">
        <f>AK181/AL181</f>
        <v>#REF!</v>
      </c>
      <c r="AO181" s="44" t="e">
        <f>(AL181-AK181)/AL181</f>
        <v>#REF!</v>
      </c>
    </row>
    <row r="182" spans="1:41" hidden="1" x14ac:dyDescent="0.3">
      <c r="A182" s="453"/>
      <c r="B182" s="25"/>
      <c r="C182" s="7" t="s">
        <v>153</v>
      </c>
      <c r="D182" s="3" t="e">
        <f t="shared" ref="D182:L182" si="140">(D181-Q181)/Q181</f>
        <v>#REF!</v>
      </c>
      <c r="E182" s="3" t="e">
        <f t="shared" si="140"/>
        <v>#REF!</v>
      </c>
      <c r="F182" s="3" t="e">
        <f t="shared" si="140"/>
        <v>#REF!</v>
      </c>
      <c r="G182" s="3" t="e">
        <f t="shared" si="140"/>
        <v>#REF!</v>
      </c>
      <c r="H182" s="3" t="e">
        <f t="shared" si="140"/>
        <v>#REF!</v>
      </c>
      <c r="I182" s="3" t="e">
        <f t="shared" si="140"/>
        <v>#REF!</v>
      </c>
      <c r="J182" s="3" t="e">
        <f t="shared" si="140"/>
        <v>#REF!</v>
      </c>
      <c r="K182" s="3" t="e">
        <f t="shared" si="140"/>
        <v>#REF!</v>
      </c>
      <c r="L182" s="3" t="e">
        <f t="shared" si="140"/>
        <v>#REF!</v>
      </c>
      <c r="M182" s="11"/>
      <c r="N182" s="11"/>
      <c r="O182" s="11"/>
      <c r="Q182" s="3" t="e">
        <f t="shared" ref="Q182:Y182" si="141">(Q181-AD181)/AD181</f>
        <v>#REF!</v>
      </c>
      <c r="R182" s="3" t="e">
        <f t="shared" si="141"/>
        <v>#REF!</v>
      </c>
      <c r="S182" s="3" t="e">
        <f t="shared" si="141"/>
        <v>#REF!</v>
      </c>
      <c r="T182" s="3" t="e">
        <f t="shared" si="141"/>
        <v>#REF!</v>
      </c>
      <c r="U182" s="3" t="e">
        <f t="shared" si="141"/>
        <v>#REF!</v>
      </c>
      <c r="V182" s="3" t="e">
        <f t="shared" si="141"/>
        <v>#REF!</v>
      </c>
      <c r="W182" s="3" t="e">
        <f t="shared" si="141"/>
        <v>#REF!</v>
      </c>
      <c r="X182" s="3" t="e">
        <f t="shared" si="141"/>
        <v>#REF!</v>
      </c>
      <c r="Y182" s="3" t="e">
        <f t="shared" si="141"/>
        <v>#REF!</v>
      </c>
      <c r="Z182" s="11"/>
      <c r="AA182" s="11"/>
      <c r="AB182" s="11"/>
      <c r="AD182" s="3"/>
      <c r="AE182" s="3"/>
      <c r="AF182" s="3"/>
      <c r="AG182" s="3"/>
      <c r="AH182" s="3"/>
      <c r="AI182" s="3"/>
      <c r="AJ182" s="3"/>
      <c r="AK182" s="3"/>
      <c r="AL182" s="3"/>
      <c r="AM182" s="11"/>
      <c r="AN182" s="11"/>
      <c r="AO182" s="11"/>
    </row>
    <row r="183" spans="1:41" hidden="1" x14ac:dyDescent="0.3">
      <c r="A183" s="453"/>
      <c r="B183" s="25" t="s">
        <v>35</v>
      </c>
      <c r="C183" s="7" t="s">
        <v>0</v>
      </c>
      <c r="D183" s="8" t="e">
        <f>#REF!+#REF!</f>
        <v>#REF!</v>
      </c>
      <c r="E183" s="8" t="e">
        <f>#REF!+#REF!</f>
        <v>#REF!</v>
      </c>
      <c r="F183" s="8" t="e">
        <f>#REF!+#REF!</f>
        <v>#REF!</v>
      </c>
      <c r="G183" s="8" t="e">
        <f>#REF!+#REF!</f>
        <v>#REF!</v>
      </c>
      <c r="H183" s="8" t="e">
        <f>#REF!+#REF!</f>
        <v>#REF!</v>
      </c>
      <c r="I183" s="8" t="e">
        <f>#REF!+#REF!</f>
        <v>#REF!</v>
      </c>
      <c r="J183" s="8" t="e">
        <f>#REF!+#REF!</f>
        <v>#REF!</v>
      </c>
      <c r="K183" s="8" t="e">
        <f>#REF!+#REF!</f>
        <v>#REF!</v>
      </c>
      <c r="L183" s="8" t="e">
        <f>#REF!+#REF!</f>
        <v>#REF!</v>
      </c>
      <c r="M183" s="44" t="e">
        <f>L183/SUM(L$179,L$181,L$183,L$185,L$187)</f>
        <v>#REF!</v>
      </c>
      <c r="N183" s="44" t="e">
        <f>K183/L183</f>
        <v>#REF!</v>
      </c>
      <c r="O183" s="44" t="e">
        <f>(L183-K183)/L183</f>
        <v>#REF!</v>
      </c>
      <c r="Q183" s="8" t="e">
        <f>#REF!+#REF!</f>
        <v>#REF!</v>
      </c>
      <c r="R183" s="8" t="e">
        <f>#REF!+#REF!</f>
        <v>#REF!</v>
      </c>
      <c r="S183" s="8" t="e">
        <f>#REF!+#REF!</f>
        <v>#REF!</v>
      </c>
      <c r="T183" s="8" t="e">
        <f>#REF!+#REF!</f>
        <v>#REF!</v>
      </c>
      <c r="U183" s="8" t="e">
        <f>#REF!+#REF!</f>
        <v>#REF!</v>
      </c>
      <c r="V183" s="8" t="e">
        <f>#REF!+#REF!</f>
        <v>#REF!</v>
      </c>
      <c r="W183" s="8" t="e">
        <f>#REF!+#REF!</f>
        <v>#REF!</v>
      </c>
      <c r="X183" s="8" t="e">
        <f>#REF!+#REF!</f>
        <v>#REF!</v>
      </c>
      <c r="Y183" s="8" t="e">
        <f>#REF!+#REF!</f>
        <v>#REF!</v>
      </c>
      <c r="Z183" s="44" t="e">
        <f>Y183/SUM(Y$179,Y$181,Y$183,Y$185,Y$187)</f>
        <v>#REF!</v>
      </c>
      <c r="AA183" s="44" t="e">
        <f>X183/Y183</f>
        <v>#REF!</v>
      </c>
      <c r="AB183" s="44" t="e">
        <f>(Y183-X183)/Y183</f>
        <v>#REF!</v>
      </c>
      <c r="AD183" s="8" t="e">
        <f>#REF!+#REF!</f>
        <v>#REF!</v>
      </c>
      <c r="AE183" s="8" t="e">
        <f>#REF!+#REF!</f>
        <v>#REF!</v>
      </c>
      <c r="AF183" s="8" t="e">
        <f>#REF!+#REF!</f>
        <v>#REF!</v>
      </c>
      <c r="AG183" s="8" t="e">
        <f>#REF!+#REF!</f>
        <v>#REF!</v>
      </c>
      <c r="AH183" s="8" t="e">
        <f>#REF!+#REF!</f>
        <v>#REF!</v>
      </c>
      <c r="AI183" s="8" t="e">
        <f>#REF!+#REF!</f>
        <v>#REF!</v>
      </c>
      <c r="AJ183" s="8" t="e">
        <f>#REF!+#REF!</f>
        <v>#REF!</v>
      </c>
      <c r="AK183" s="8" t="e">
        <f>#REF!+#REF!</f>
        <v>#REF!</v>
      </c>
      <c r="AL183" s="8" t="e">
        <f>#REF!+#REF!</f>
        <v>#REF!</v>
      </c>
      <c r="AM183" s="44" t="e">
        <f>AL183/SUM(AL$179,AL$181,AL$183,AL$185,AL$187)</f>
        <v>#REF!</v>
      </c>
      <c r="AN183" s="44" t="e">
        <f>AK183/AL183</f>
        <v>#REF!</v>
      </c>
      <c r="AO183" s="44" t="e">
        <f>(AL183-AK183)/AL183</f>
        <v>#REF!</v>
      </c>
    </row>
    <row r="184" spans="1:41" hidden="1" x14ac:dyDescent="0.3">
      <c r="A184" s="453"/>
      <c r="B184" s="25"/>
      <c r="C184" s="7" t="s">
        <v>153</v>
      </c>
      <c r="D184" s="3" t="e">
        <f t="shared" ref="D184:L184" si="142">(D183-Q183)/Q183</f>
        <v>#REF!</v>
      </c>
      <c r="E184" s="3" t="e">
        <f t="shared" si="142"/>
        <v>#REF!</v>
      </c>
      <c r="F184" s="3" t="e">
        <f t="shared" si="142"/>
        <v>#REF!</v>
      </c>
      <c r="G184" s="3" t="e">
        <f t="shared" si="142"/>
        <v>#REF!</v>
      </c>
      <c r="H184" s="3" t="e">
        <f t="shared" si="142"/>
        <v>#REF!</v>
      </c>
      <c r="I184" s="3" t="e">
        <f t="shared" si="142"/>
        <v>#REF!</v>
      </c>
      <c r="J184" s="3" t="e">
        <f t="shared" si="142"/>
        <v>#REF!</v>
      </c>
      <c r="K184" s="3" t="e">
        <f t="shared" si="142"/>
        <v>#REF!</v>
      </c>
      <c r="L184" s="3" t="e">
        <f t="shared" si="142"/>
        <v>#REF!</v>
      </c>
      <c r="M184" s="11"/>
      <c r="N184" s="11"/>
      <c r="O184" s="11"/>
      <c r="Q184" s="3" t="e">
        <f t="shared" ref="Q184:Y184" si="143">(Q183-AD183)/AD183</f>
        <v>#REF!</v>
      </c>
      <c r="R184" s="3" t="e">
        <f t="shared" si="143"/>
        <v>#REF!</v>
      </c>
      <c r="S184" s="3" t="e">
        <f t="shared" si="143"/>
        <v>#REF!</v>
      </c>
      <c r="T184" s="3" t="e">
        <f t="shared" si="143"/>
        <v>#REF!</v>
      </c>
      <c r="U184" s="3" t="e">
        <f t="shared" si="143"/>
        <v>#REF!</v>
      </c>
      <c r="V184" s="3" t="e">
        <f t="shared" si="143"/>
        <v>#REF!</v>
      </c>
      <c r="W184" s="3" t="e">
        <f t="shared" si="143"/>
        <v>#REF!</v>
      </c>
      <c r="X184" s="3" t="e">
        <f t="shared" si="143"/>
        <v>#REF!</v>
      </c>
      <c r="Y184" s="3" t="e">
        <f t="shared" si="143"/>
        <v>#REF!</v>
      </c>
      <c r="Z184" s="11"/>
      <c r="AA184" s="11"/>
      <c r="AB184" s="11"/>
      <c r="AD184" s="3"/>
      <c r="AE184" s="3"/>
      <c r="AF184" s="3"/>
      <c r="AG184" s="3"/>
      <c r="AH184" s="3"/>
      <c r="AI184" s="3"/>
      <c r="AJ184" s="3"/>
      <c r="AK184" s="3"/>
      <c r="AL184" s="3"/>
      <c r="AM184" s="11"/>
      <c r="AN184" s="11"/>
      <c r="AO184" s="11"/>
    </row>
    <row r="185" spans="1:41" hidden="1" x14ac:dyDescent="0.3">
      <c r="A185" s="453"/>
      <c r="B185" s="25" t="s">
        <v>260</v>
      </c>
      <c r="C185" s="7" t="s">
        <v>0</v>
      </c>
      <c r="D185" s="8" t="e">
        <f>#REF!+#REF!</f>
        <v>#REF!</v>
      </c>
      <c r="E185" s="8" t="e">
        <f>#REF!+#REF!</f>
        <v>#REF!</v>
      </c>
      <c r="F185" s="8" t="e">
        <f>#REF!+#REF!</f>
        <v>#REF!</v>
      </c>
      <c r="G185" s="8" t="e">
        <f>#REF!+#REF!</f>
        <v>#REF!</v>
      </c>
      <c r="H185" s="8" t="e">
        <f>#REF!+#REF!</f>
        <v>#REF!</v>
      </c>
      <c r="I185" s="8" t="e">
        <f>#REF!+#REF!</f>
        <v>#REF!</v>
      </c>
      <c r="J185" s="8" t="e">
        <f>#REF!+#REF!</f>
        <v>#REF!</v>
      </c>
      <c r="K185" s="8" t="e">
        <f>#REF!+#REF!</f>
        <v>#REF!</v>
      </c>
      <c r="L185" s="8" t="e">
        <f>#REF!+#REF!</f>
        <v>#REF!</v>
      </c>
      <c r="M185" s="44" t="e">
        <f>L185/SUM(L$179,L$181,L$183,L$185,L$187)</f>
        <v>#REF!</v>
      </c>
      <c r="N185" s="44" t="e">
        <f>K185/L185</f>
        <v>#REF!</v>
      </c>
      <c r="O185" s="44" t="e">
        <f>(L185-K185)/L185</f>
        <v>#REF!</v>
      </c>
      <c r="Q185" s="8" t="e">
        <f>#REF!+#REF!</f>
        <v>#REF!</v>
      </c>
      <c r="R185" s="8" t="e">
        <f>#REF!+#REF!</f>
        <v>#REF!</v>
      </c>
      <c r="S185" s="8" t="e">
        <f>#REF!+#REF!</f>
        <v>#REF!</v>
      </c>
      <c r="T185" s="8" t="e">
        <f>#REF!+#REF!</f>
        <v>#REF!</v>
      </c>
      <c r="U185" s="8" t="e">
        <f>#REF!+#REF!</f>
        <v>#REF!</v>
      </c>
      <c r="V185" s="8" t="e">
        <f>#REF!+#REF!</f>
        <v>#REF!</v>
      </c>
      <c r="W185" s="8" t="e">
        <f>#REF!+#REF!</f>
        <v>#REF!</v>
      </c>
      <c r="X185" s="8" t="e">
        <f>#REF!+#REF!</f>
        <v>#REF!</v>
      </c>
      <c r="Y185" s="8" t="e">
        <f>#REF!+#REF!</f>
        <v>#REF!</v>
      </c>
      <c r="Z185" s="44" t="e">
        <f>Y185/SUM(Y$179,Y$181,Y$183,Y$185,Y$187)</f>
        <v>#REF!</v>
      </c>
      <c r="AA185" s="44" t="e">
        <f>X185/Y185</f>
        <v>#REF!</v>
      </c>
      <c r="AB185" s="44" t="e">
        <f>(Y185-X185)/Y185</f>
        <v>#REF!</v>
      </c>
      <c r="AD185" s="8" t="e">
        <f>#REF!+#REF!</f>
        <v>#REF!</v>
      </c>
      <c r="AE185" s="8" t="e">
        <f>#REF!+#REF!</f>
        <v>#REF!</v>
      </c>
      <c r="AF185" s="8" t="e">
        <f>#REF!+#REF!</f>
        <v>#REF!</v>
      </c>
      <c r="AG185" s="8" t="e">
        <f>#REF!+#REF!</f>
        <v>#REF!</v>
      </c>
      <c r="AH185" s="8" t="e">
        <f>#REF!+#REF!</f>
        <v>#REF!</v>
      </c>
      <c r="AI185" s="8" t="e">
        <f>#REF!+#REF!</f>
        <v>#REF!</v>
      </c>
      <c r="AJ185" s="8" t="e">
        <f>#REF!+#REF!</f>
        <v>#REF!</v>
      </c>
      <c r="AK185" s="8" t="e">
        <f>#REF!+#REF!</f>
        <v>#REF!</v>
      </c>
      <c r="AL185" s="8" t="e">
        <f>#REF!+#REF!</f>
        <v>#REF!</v>
      </c>
      <c r="AM185" s="44" t="e">
        <f>AL185/SUM(AL$179,AL$181,AL$183,AL$185,AL$187)</f>
        <v>#REF!</v>
      </c>
      <c r="AN185" s="44" t="e">
        <f>AK185/AL185</f>
        <v>#REF!</v>
      </c>
      <c r="AO185" s="44" t="e">
        <f>(AL185-AK185)/AL185</f>
        <v>#REF!</v>
      </c>
    </row>
    <row r="186" spans="1:41" hidden="1" x14ac:dyDescent="0.3">
      <c r="A186" s="453"/>
      <c r="B186" s="25"/>
      <c r="C186" s="7" t="s">
        <v>154</v>
      </c>
      <c r="D186" s="3" t="e">
        <f t="shared" ref="D186:L186" si="144">(D185-Q185)/Q185</f>
        <v>#REF!</v>
      </c>
      <c r="E186" s="3" t="e">
        <f t="shared" si="144"/>
        <v>#REF!</v>
      </c>
      <c r="F186" s="3" t="e">
        <f t="shared" si="144"/>
        <v>#REF!</v>
      </c>
      <c r="G186" s="3" t="e">
        <f t="shared" si="144"/>
        <v>#REF!</v>
      </c>
      <c r="H186" s="3" t="e">
        <f t="shared" si="144"/>
        <v>#REF!</v>
      </c>
      <c r="I186" s="3" t="e">
        <f t="shared" si="144"/>
        <v>#REF!</v>
      </c>
      <c r="J186" s="3" t="e">
        <f t="shared" si="144"/>
        <v>#REF!</v>
      </c>
      <c r="K186" s="3" t="e">
        <f t="shared" si="144"/>
        <v>#REF!</v>
      </c>
      <c r="L186" s="3" t="e">
        <f t="shared" si="144"/>
        <v>#REF!</v>
      </c>
      <c r="M186" s="11"/>
      <c r="N186" s="11"/>
      <c r="O186" s="11"/>
      <c r="Q186" s="3" t="e">
        <f t="shared" ref="Q186:Y186" si="145">(Q185-AD185)/AD185</f>
        <v>#REF!</v>
      </c>
      <c r="R186" s="3" t="e">
        <f t="shared" si="145"/>
        <v>#REF!</v>
      </c>
      <c r="S186" s="3" t="e">
        <f t="shared" si="145"/>
        <v>#REF!</v>
      </c>
      <c r="T186" s="3" t="e">
        <f t="shared" si="145"/>
        <v>#REF!</v>
      </c>
      <c r="U186" s="3" t="e">
        <f t="shared" si="145"/>
        <v>#REF!</v>
      </c>
      <c r="V186" s="3" t="e">
        <f t="shared" si="145"/>
        <v>#REF!</v>
      </c>
      <c r="W186" s="3" t="e">
        <f t="shared" si="145"/>
        <v>#REF!</v>
      </c>
      <c r="X186" s="3" t="e">
        <f t="shared" si="145"/>
        <v>#REF!</v>
      </c>
      <c r="Y186" s="3" t="e">
        <f t="shared" si="145"/>
        <v>#REF!</v>
      </c>
      <c r="Z186" s="11"/>
      <c r="AA186" s="11"/>
      <c r="AB186" s="11"/>
      <c r="AD186" s="3"/>
      <c r="AE186" s="3"/>
      <c r="AF186" s="3"/>
      <c r="AG186" s="3"/>
      <c r="AH186" s="3"/>
      <c r="AI186" s="3"/>
      <c r="AJ186" s="3"/>
      <c r="AK186" s="3"/>
      <c r="AL186" s="3"/>
      <c r="AM186" s="11"/>
      <c r="AN186" s="11"/>
      <c r="AO186" s="11"/>
    </row>
    <row r="187" spans="1:41" hidden="1" x14ac:dyDescent="0.3">
      <c r="A187" s="453"/>
      <c r="B187" s="25" t="s">
        <v>78</v>
      </c>
      <c r="C187" s="7" t="s">
        <v>0</v>
      </c>
      <c r="D187" s="8" t="e">
        <f>#REF!+#REF!</f>
        <v>#REF!</v>
      </c>
      <c r="E187" s="8" t="e">
        <f>#REF!+#REF!</f>
        <v>#REF!</v>
      </c>
      <c r="F187" s="8" t="e">
        <f>#REF!+#REF!</f>
        <v>#REF!</v>
      </c>
      <c r="G187" s="8" t="e">
        <f>#REF!+#REF!</f>
        <v>#REF!</v>
      </c>
      <c r="H187" s="8" t="e">
        <f>#REF!+#REF!</f>
        <v>#REF!</v>
      </c>
      <c r="I187" s="8" t="e">
        <f>#REF!+#REF!</f>
        <v>#REF!</v>
      </c>
      <c r="J187" s="8" t="e">
        <f>#REF!+#REF!</f>
        <v>#REF!</v>
      </c>
      <c r="K187" s="8" t="e">
        <f>#REF!+#REF!</f>
        <v>#REF!</v>
      </c>
      <c r="L187" s="8" t="e">
        <f>#REF!+#REF!</f>
        <v>#REF!</v>
      </c>
      <c r="M187" s="44" t="e">
        <f>L187/SUM(L$179,L$181,L$183,L$185,L$187)</f>
        <v>#REF!</v>
      </c>
      <c r="N187" s="44" t="e">
        <f>K187/L187</f>
        <v>#REF!</v>
      </c>
      <c r="O187" s="44" t="e">
        <f>(L187-K187)/L187</f>
        <v>#REF!</v>
      </c>
      <c r="Q187" s="8" t="e">
        <f>#REF!+#REF!</f>
        <v>#REF!</v>
      </c>
      <c r="R187" s="8" t="e">
        <f>#REF!+#REF!</f>
        <v>#REF!</v>
      </c>
      <c r="S187" s="8" t="e">
        <f>#REF!+#REF!</f>
        <v>#REF!</v>
      </c>
      <c r="T187" s="8" t="e">
        <f>#REF!+#REF!</f>
        <v>#REF!</v>
      </c>
      <c r="U187" s="8" t="e">
        <f>#REF!+#REF!</f>
        <v>#REF!</v>
      </c>
      <c r="V187" s="8" t="e">
        <f>#REF!+#REF!</f>
        <v>#REF!</v>
      </c>
      <c r="W187" s="8" t="e">
        <f>#REF!+#REF!</f>
        <v>#REF!</v>
      </c>
      <c r="X187" s="8" t="e">
        <f>#REF!+#REF!</f>
        <v>#REF!</v>
      </c>
      <c r="Y187" s="8" t="e">
        <f>#REF!+#REF!</f>
        <v>#REF!</v>
      </c>
      <c r="Z187" s="44" t="e">
        <f>Y187/SUM(Y$179,Y$181,Y$183,Y$185,Y$187)</f>
        <v>#REF!</v>
      </c>
      <c r="AA187" s="44" t="e">
        <f>X187/Y187</f>
        <v>#REF!</v>
      </c>
      <c r="AB187" s="44" t="e">
        <f>(Y187-X187)/Y187</f>
        <v>#REF!</v>
      </c>
      <c r="AD187" s="8" t="e">
        <f>#REF!+#REF!</f>
        <v>#REF!</v>
      </c>
      <c r="AE187" s="8" t="e">
        <f>#REF!+#REF!</f>
        <v>#REF!</v>
      </c>
      <c r="AF187" s="8" t="e">
        <f>#REF!+#REF!</f>
        <v>#REF!</v>
      </c>
      <c r="AG187" s="8" t="e">
        <f>#REF!+#REF!</f>
        <v>#REF!</v>
      </c>
      <c r="AH187" s="8" t="e">
        <f>#REF!+#REF!</f>
        <v>#REF!</v>
      </c>
      <c r="AI187" s="8" t="e">
        <f>#REF!+#REF!</f>
        <v>#REF!</v>
      </c>
      <c r="AJ187" s="8" t="e">
        <f>#REF!+#REF!</f>
        <v>#REF!</v>
      </c>
      <c r="AK187" s="8" t="e">
        <f>#REF!+#REF!</f>
        <v>#REF!</v>
      </c>
      <c r="AL187" s="8" t="e">
        <f>#REF!+#REF!</f>
        <v>#REF!</v>
      </c>
      <c r="AM187" s="44" t="e">
        <f>AL187/SUM(AL$179,AL$181,AL$183,AL$185,AL$187)</f>
        <v>#REF!</v>
      </c>
      <c r="AN187" s="44" t="e">
        <f>AK187/AL187</f>
        <v>#REF!</v>
      </c>
      <c r="AO187" s="44" t="e">
        <f>(AL187-AK187)/AL187</f>
        <v>#REF!</v>
      </c>
    </row>
    <row r="188" spans="1:41" hidden="1" x14ac:dyDescent="0.3">
      <c r="A188" s="453"/>
      <c r="B188" s="25"/>
      <c r="C188" s="7" t="s">
        <v>153</v>
      </c>
      <c r="D188" s="3" t="e">
        <f t="shared" ref="D188:L188" si="146">(D187-Q187)/Q187</f>
        <v>#REF!</v>
      </c>
      <c r="E188" s="3" t="e">
        <f t="shared" si="146"/>
        <v>#REF!</v>
      </c>
      <c r="F188" s="3" t="e">
        <f t="shared" si="146"/>
        <v>#REF!</v>
      </c>
      <c r="G188" s="3" t="e">
        <f t="shared" si="146"/>
        <v>#REF!</v>
      </c>
      <c r="H188" s="3" t="e">
        <f t="shared" si="146"/>
        <v>#REF!</v>
      </c>
      <c r="I188" s="3" t="e">
        <f t="shared" si="146"/>
        <v>#REF!</v>
      </c>
      <c r="J188" s="3" t="e">
        <f t="shared" si="146"/>
        <v>#REF!</v>
      </c>
      <c r="K188" s="3" t="e">
        <f t="shared" si="146"/>
        <v>#REF!</v>
      </c>
      <c r="L188" s="3" t="e">
        <f t="shared" si="146"/>
        <v>#REF!</v>
      </c>
      <c r="M188" s="11"/>
      <c r="N188" s="11"/>
      <c r="O188" s="11"/>
      <c r="Q188" s="3" t="e">
        <f t="shared" ref="Q188:Y188" si="147">(Q187-AD187)/AD187</f>
        <v>#REF!</v>
      </c>
      <c r="R188" s="3" t="e">
        <f t="shared" si="147"/>
        <v>#REF!</v>
      </c>
      <c r="S188" s="3" t="e">
        <f t="shared" si="147"/>
        <v>#REF!</v>
      </c>
      <c r="T188" s="3" t="e">
        <f t="shared" si="147"/>
        <v>#REF!</v>
      </c>
      <c r="U188" s="3" t="e">
        <f t="shared" si="147"/>
        <v>#REF!</v>
      </c>
      <c r="V188" s="3" t="e">
        <f t="shared" si="147"/>
        <v>#REF!</v>
      </c>
      <c r="W188" s="3" t="e">
        <f t="shared" si="147"/>
        <v>#REF!</v>
      </c>
      <c r="X188" s="3" t="e">
        <f t="shared" si="147"/>
        <v>#REF!</v>
      </c>
      <c r="Y188" s="3" t="e">
        <f t="shared" si="147"/>
        <v>#REF!</v>
      </c>
      <c r="Z188" s="11"/>
      <c r="AA188" s="11"/>
      <c r="AB188" s="11"/>
      <c r="AD188" s="3"/>
      <c r="AE188" s="3"/>
      <c r="AF188" s="3"/>
      <c r="AG188" s="3"/>
      <c r="AH188" s="3"/>
      <c r="AI188" s="3"/>
      <c r="AJ188" s="3"/>
      <c r="AK188" s="3"/>
      <c r="AL188" s="3"/>
      <c r="AM188" s="11"/>
      <c r="AN188" s="11"/>
      <c r="AO188" s="11"/>
    </row>
    <row r="189" spans="1:41" hidden="1" x14ac:dyDescent="0.3">
      <c r="A189" s="453" t="s">
        <v>15</v>
      </c>
      <c r="B189" s="25" t="s">
        <v>33</v>
      </c>
      <c r="C189" s="7" t="s">
        <v>0</v>
      </c>
      <c r="D189" s="8" t="e">
        <f>#REF!+#REF!</f>
        <v>#REF!</v>
      </c>
      <c r="E189" s="8" t="e">
        <f>#REF!+#REF!</f>
        <v>#REF!</v>
      </c>
      <c r="F189" s="8" t="e">
        <f>#REF!+#REF!</f>
        <v>#REF!</v>
      </c>
      <c r="G189" s="8" t="e">
        <f>#REF!+#REF!</f>
        <v>#REF!</v>
      </c>
      <c r="H189" s="8" t="e">
        <f>#REF!+#REF!</f>
        <v>#REF!</v>
      </c>
      <c r="I189" s="8" t="e">
        <f>#REF!+#REF!</f>
        <v>#REF!</v>
      </c>
      <c r="J189" s="8" t="e">
        <f>#REF!+#REF!</f>
        <v>#REF!</v>
      </c>
      <c r="K189" s="8" t="e">
        <f>#REF!+#REF!</f>
        <v>#REF!</v>
      </c>
      <c r="L189" s="8" t="e">
        <f>#REF!+#REF!</f>
        <v>#REF!</v>
      </c>
      <c r="M189" s="44" t="e">
        <f>L189/SUM(L$189,L$191,L$193,L$195,L$197)</f>
        <v>#REF!</v>
      </c>
      <c r="N189" s="44" t="e">
        <f>K189/L189</f>
        <v>#REF!</v>
      </c>
      <c r="O189" s="44" t="e">
        <f>(L189-K189)/L189</f>
        <v>#REF!</v>
      </c>
      <c r="Q189" s="8" t="e">
        <f>#REF!+#REF!</f>
        <v>#REF!</v>
      </c>
      <c r="R189" s="8" t="e">
        <f>#REF!+#REF!</f>
        <v>#REF!</v>
      </c>
      <c r="S189" s="8" t="e">
        <f>#REF!+#REF!</f>
        <v>#REF!</v>
      </c>
      <c r="T189" s="8" t="e">
        <f>#REF!+#REF!</f>
        <v>#REF!</v>
      </c>
      <c r="U189" s="8" t="e">
        <f>#REF!+#REF!</f>
        <v>#REF!</v>
      </c>
      <c r="V189" s="8" t="e">
        <f>#REF!+#REF!</f>
        <v>#REF!</v>
      </c>
      <c r="W189" s="8" t="e">
        <f>#REF!+#REF!</f>
        <v>#REF!</v>
      </c>
      <c r="X189" s="8" t="e">
        <f>#REF!+#REF!</f>
        <v>#REF!</v>
      </c>
      <c r="Y189" s="8" t="e">
        <f>#REF!+#REF!</f>
        <v>#REF!</v>
      </c>
      <c r="Z189" s="44" t="e">
        <f>Y189/SUM(Y$189,Y$191,Y$193,Y$195,Y$197)</f>
        <v>#REF!</v>
      </c>
      <c r="AA189" s="44" t="e">
        <f>X189/Y189</f>
        <v>#REF!</v>
      </c>
      <c r="AB189" s="44" t="e">
        <f>(Y189-X189)/Y189</f>
        <v>#REF!</v>
      </c>
      <c r="AD189" s="8" t="e">
        <f>#REF!+#REF!</f>
        <v>#REF!</v>
      </c>
      <c r="AE189" s="8" t="e">
        <f>#REF!+#REF!</f>
        <v>#REF!</v>
      </c>
      <c r="AF189" s="8" t="e">
        <f>#REF!+#REF!</f>
        <v>#REF!</v>
      </c>
      <c r="AG189" s="8" t="e">
        <f>#REF!+#REF!</f>
        <v>#REF!</v>
      </c>
      <c r="AH189" s="8" t="e">
        <f>#REF!+#REF!</f>
        <v>#REF!</v>
      </c>
      <c r="AI189" s="8" t="e">
        <f>#REF!+#REF!</f>
        <v>#REF!</v>
      </c>
      <c r="AJ189" s="8" t="e">
        <f>#REF!+#REF!</f>
        <v>#REF!</v>
      </c>
      <c r="AK189" s="8" t="e">
        <f>#REF!+#REF!</f>
        <v>#REF!</v>
      </c>
      <c r="AL189" s="8" t="e">
        <f>#REF!+#REF!</f>
        <v>#REF!</v>
      </c>
      <c r="AM189" s="44" t="e">
        <f>AL189/SUM(AL$189,AL$191,AL$193,AL$195,AL$197)</f>
        <v>#REF!</v>
      </c>
      <c r="AN189" s="44" t="e">
        <f>AK189/AL189</f>
        <v>#REF!</v>
      </c>
      <c r="AO189" s="44" t="e">
        <f>(AL189-AK189)/AL189</f>
        <v>#REF!</v>
      </c>
    </row>
    <row r="190" spans="1:41" hidden="1" x14ac:dyDescent="0.3">
      <c r="A190" s="453"/>
      <c r="B190" s="25"/>
      <c r="C190" s="7" t="s">
        <v>153</v>
      </c>
      <c r="D190" s="3" t="e">
        <f t="shared" ref="D190:L190" si="148">(D189-Q189)/Q189</f>
        <v>#REF!</v>
      </c>
      <c r="E190" s="3" t="e">
        <f t="shared" si="148"/>
        <v>#REF!</v>
      </c>
      <c r="F190" s="3" t="e">
        <f t="shared" si="148"/>
        <v>#REF!</v>
      </c>
      <c r="G190" s="3" t="e">
        <f t="shared" si="148"/>
        <v>#REF!</v>
      </c>
      <c r="H190" s="3" t="e">
        <f t="shared" si="148"/>
        <v>#REF!</v>
      </c>
      <c r="I190" s="3" t="e">
        <f t="shared" si="148"/>
        <v>#REF!</v>
      </c>
      <c r="J190" s="3" t="e">
        <f t="shared" si="148"/>
        <v>#REF!</v>
      </c>
      <c r="K190" s="3" t="e">
        <f t="shared" si="148"/>
        <v>#REF!</v>
      </c>
      <c r="L190" s="3" t="e">
        <f t="shared" si="148"/>
        <v>#REF!</v>
      </c>
      <c r="M190" s="44"/>
      <c r="N190" s="11"/>
      <c r="O190" s="11"/>
      <c r="Q190" s="3" t="e">
        <f t="shared" ref="Q190:Y190" si="149">(Q189-AD189)/AD189</f>
        <v>#REF!</v>
      </c>
      <c r="R190" s="3" t="e">
        <f t="shared" si="149"/>
        <v>#REF!</v>
      </c>
      <c r="S190" s="3" t="e">
        <f t="shared" si="149"/>
        <v>#REF!</v>
      </c>
      <c r="T190" s="3" t="e">
        <f t="shared" si="149"/>
        <v>#REF!</v>
      </c>
      <c r="U190" s="3" t="e">
        <f t="shared" si="149"/>
        <v>#REF!</v>
      </c>
      <c r="V190" s="3" t="e">
        <f t="shared" si="149"/>
        <v>#REF!</v>
      </c>
      <c r="W190" s="3" t="e">
        <f t="shared" si="149"/>
        <v>#REF!</v>
      </c>
      <c r="X190" s="3" t="e">
        <f t="shared" si="149"/>
        <v>#REF!</v>
      </c>
      <c r="Y190" s="3" t="e">
        <f t="shared" si="149"/>
        <v>#REF!</v>
      </c>
      <c r="Z190" s="44"/>
      <c r="AA190" s="11"/>
      <c r="AB190" s="11"/>
      <c r="AD190" s="3"/>
      <c r="AE190" s="3"/>
      <c r="AF190" s="3"/>
      <c r="AG190" s="3"/>
      <c r="AH190" s="3"/>
      <c r="AI190" s="3"/>
      <c r="AJ190" s="3"/>
      <c r="AK190" s="3"/>
      <c r="AL190" s="3"/>
      <c r="AM190" s="44"/>
      <c r="AN190" s="11"/>
      <c r="AO190" s="11"/>
    </row>
    <row r="191" spans="1:41" hidden="1" x14ac:dyDescent="0.3">
      <c r="A191" s="453"/>
      <c r="B191" s="25" t="s">
        <v>34</v>
      </c>
      <c r="C191" s="7" t="s">
        <v>0</v>
      </c>
      <c r="D191" s="8" t="e">
        <f>#REF!+#REF!</f>
        <v>#REF!</v>
      </c>
      <c r="E191" s="8" t="e">
        <f>#REF!+#REF!</f>
        <v>#REF!</v>
      </c>
      <c r="F191" s="8" t="e">
        <f>#REF!+#REF!</f>
        <v>#REF!</v>
      </c>
      <c r="G191" s="8" t="e">
        <f>#REF!+#REF!</f>
        <v>#REF!</v>
      </c>
      <c r="H191" s="8" t="e">
        <f>#REF!+#REF!</f>
        <v>#REF!</v>
      </c>
      <c r="I191" s="8" t="e">
        <f>#REF!+#REF!</f>
        <v>#REF!</v>
      </c>
      <c r="J191" s="8" t="e">
        <f>#REF!+#REF!</f>
        <v>#REF!</v>
      </c>
      <c r="K191" s="8" t="e">
        <f>#REF!+#REF!</f>
        <v>#REF!</v>
      </c>
      <c r="L191" s="8" t="e">
        <f>#REF!+#REF!</f>
        <v>#REF!</v>
      </c>
      <c r="M191" s="44" t="e">
        <f>L191/SUM(L$189,L$191,L$193,L$195,L$197)</f>
        <v>#REF!</v>
      </c>
      <c r="N191" s="44" t="e">
        <f>K191/L191</f>
        <v>#REF!</v>
      </c>
      <c r="O191" s="44" t="e">
        <f>(L191-K191)/L191</f>
        <v>#REF!</v>
      </c>
      <c r="Q191" s="8" t="e">
        <f>#REF!+#REF!</f>
        <v>#REF!</v>
      </c>
      <c r="R191" s="8" t="e">
        <f>#REF!+#REF!</f>
        <v>#REF!</v>
      </c>
      <c r="S191" s="8" t="e">
        <f>#REF!+#REF!</f>
        <v>#REF!</v>
      </c>
      <c r="T191" s="8" t="e">
        <f>#REF!+#REF!</f>
        <v>#REF!</v>
      </c>
      <c r="U191" s="8" t="e">
        <f>#REF!+#REF!</f>
        <v>#REF!</v>
      </c>
      <c r="V191" s="8" t="e">
        <f>#REF!+#REF!</f>
        <v>#REF!</v>
      </c>
      <c r="W191" s="8" t="e">
        <f>#REF!+#REF!</f>
        <v>#REF!</v>
      </c>
      <c r="X191" s="8" t="e">
        <f>#REF!+#REF!</f>
        <v>#REF!</v>
      </c>
      <c r="Y191" s="8" t="e">
        <f>#REF!+#REF!</f>
        <v>#REF!</v>
      </c>
      <c r="Z191" s="44" t="e">
        <f>Y191/SUM(Y$189,Y$191,Y$193,Y$195,Y$197)</f>
        <v>#REF!</v>
      </c>
      <c r="AA191" s="44" t="e">
        <f>X191/Y191</f>
        <v>#REF!</v>
      </c>
      <c r="AB191" s="44" t="e">
        <f>(Y191-X191)/Y191</f>
        <v>#REF!</v>
      </c>
      <c r="AD191" s="8" t="e">
        <f>#REF!+#REF!</f>
        <v>#REF!</v>
      </c>
      <c r="AE191" s="8" t="e">
        <f>#REF!+#REF!</f>
        <v>#REF!</v>
      </c>
      <c r="AF191" s="8" t="e">
        <f>#REF!+#REF!</f>
        <v>#REF!</v>
      </c>
      <c r="AG191" s="8" t="e">
        <f>#REF!+#REF!</f>
        <v>#REF!</v>
      </c>
      <c r="AH191" s="8" t="e">
        <f>#REF!+#REF!</f>
        <v>#REF!</v>
      </c>
      <c r="AI191" s="8" t="e">
        <f>#REF!+#REF!</f>
        <v>#REF!</v>
      </c>
      <c r="AJ191" s="8" t="e">
        <f>#REF!+#REF!</f>
        <v>#REF!</v>
      </c>
      <c r="AK191" s="8" t="e">
        <f>#REF!+#REF!</f>
        <v>#REF!</v>
      </c>
      <c r="AL191" s="8" t="e">
        <f>#REF!+#REF!</f>
        <v>#REF!</v>
      </c>
      <c r="AM191" s="44" t="e">
        <f>AL191/SUM(AL$189,AL$191,AL$193,AL$195,AL$197)</f>
        <v>#REF!</v>
      </c>
      <c r="AN191" s="44" t="e">
        <f>AK191/AL191</f>
        <v>#REF!</v>
      </c>
      <c r="AO191" s="44" t="e">
        <f>(AL191-AK191)/AL191</f>
        <v>#REF!</v>
      </c>
    </row>
    <row r="192" spans="1:41" hidden="1" x14ac:dyDescent="0.3">
      <c r="A192" s="453"/>
      <c r="B192" s="25"/>
      <c r="C192" s="7" t="s">
        <v>153</v>
      </c>
      <c r="D192" s="3" t="e">
        <f t="shared" ref="D192:L192" si="150">(D191-Q191)/Q191</f>
        <v>#REF!</v>
      </c>
      <c r="E192" s="3" t="e">
        <f t="shared" si="150"/>
        <v>#REF!</v>
      </c>
      <c r="F192" s="3" t="e">
        <f t="shared" si="150"/>
        <v>#REF!</v>
      </c>
      <c r="G192" s="3" t="e">
        <f t="shared" si="150"/>
        <v>#REF!</v>
      </c>
      <c r="H192" s="3" t="e">
        <f t="shared" si="150"/>
        <v>#REF!</v>
      </c>
      <c r="I192" s="3" t="e">
        <f t="shared" si="150"/>
        <v>#REF!</v>
      </c>
      <c r="J192" s="3" t="e">
        <f t="shared" si="150"/>
        <v>#REF!</v>
      </c>
      <c r="K192" s="3" t="e">
        <f t="shared" si="150"/>
        <v>#REF!</v>
      </c>
      <c r="L192" s="3" t="e">
        <f t="shared" si="150"/>
        <v>#REF!</v>
      </c>
      <c r="M192" s="11"/>
      <c r="N192" s="11"/>
      <c r="O192" s="11"/>
      <c r="Q192" s="3" t="e">
        <f t="shared" ref="Q192:Y192" si="151">(Q191-AD191)/AD191</f>
        <v>#REF!</v>
      </c>
      <c r="R192" s="3" t="e">
        <f t="shared" si="151"/>
        <v>#REF!</v>
      </c>
      <c r="S192" s="3" t="e">
        <f t="shared" si="151"/>
        <v>#REF!</v>
      </c>
      <c r="T192" s="3" t="e">
        <f t="shared" si="151"/>
        <v>#REF!</v>
      </c>
      <c r="U192" s="3" t="e">
        <f t="shared" si="151"/>
        <v>#REF!</v>
      </c>
      <c r="V192" s="3" t="e">
        <f t="shared" si="151"/>
        <v>#REF!</v>
      </c>
      <c r="W192" s="3" t="e">
        <f t="shared" si="151"/>
        <v>#REF!</v>
      </c>
      <c r="X192" s="3" t="e">
        <f t="shared" si="151"/>
        <v>#REF!</v>
      </c>
      <c r="Y192" s="3" t="e">
        <f t="shared" si="151"/>
        <v>#REF!</v>
      </c>
      <c r="Z192" s="11"/>
      <c r="AA192" s="11"/>
      <c r="AB192" s="11"/>
      <c r="AD192" s="3"/>
      <c r="AE192" s="3"/>
      <c r="AF192" s="3"/>
      <c r="AG192" s="3"/>
      <c r="AH192" s="3"/>
      <c r="AI192" s="3"/>
      <c r="AJ192" s="3"/>
      <c r="AK192" s="3"/>
      <c r="AL192" s="3"/>
      <c r="AM192" s="11"/>
      <c r="AN192" s="11"/>
      <c r="AO192" s="11"/>
    </row>
    <row r="193" spans="1:41" hidden="1" x14ac:dyDescent="0.3">
      <c r="A193" s="453"/>
      <c r="B193" s="25" t="s">
        <v>35</v>
      </c>
      <c r="C193" s="7" t="s">
        <v>0</v>
      </c>
      <c r="D193" s="8" t="e">
        <f>#REF!+#REF!</f>
        <v>#REF!</v>
      </c>
      <c r="E193" s="8" t="e">
        <f>#REF!+#REF!</f>
        <v>#REF!</v>
      </c>
      <c r="F193" s="8" t="e">
        <f>#REF!+#REF!</f>
        <v>#REF!</v>
      </c>
      <c r="G193" s="8" t="e">
        <f>#REF!+#REF!</f>
        <v>#REF!</v>
      </c>
      <c r="H193" s="8" t="e">
        <f>#REF!+#REF!</f>
        <v>#REF!</v>
      </c>
      <c r="I193" s="8" t="e">
        <f>#REF!+#REF!</f>
        <v>#REF!</v>
      </c>
      <c r="J193" s="8" t="e">
        <f>#REF!+#REF!</f>
        <v>#REF!</v>
      </c>
      <c r="K193" s="8" t="e">
        <f>#REF!+#REF!</f>
        <v>#REF!</v>
      </c>
      <c r="L193" s="8" t="e">
        <f>#REF!+#REF!</f>
        <v>#REF!</v>
      </c>
      <c r="M193" s="44" t="e">
        <f>L193/SUM(L$189,L$191,L$193,L$195,L$197)</f>
        <v>#REF!</v>
      </c>
      <c r="N193" s="44" t="e">
        <f>K193/L193</f>
        <v>#REF!</v>
      </c>
      <c r="O193" s="44" t="e">
        <f>(L193-K193)/L193</f>
        <v>#REF!</v>
      </c>
      <c r="Q193" s="8" t="e">
        <f>#REF!+#REF!</f>
        <v>#REF!</v>
      </c>
      <c r="R193" s="8" t="e">
        <f>#REF!+#REF!</f>
        <v>#REF!</v>
      </c>
      <c r="S193" s="8" t="e">
        <f>#REF!+#REF!</f>
        <v>#REF!</v>
      </c>
      <c r="T193" s="8" t="e">
        <f>#REF!+#REF!</f>
        <v>#REF!</v>
      </c>
      <c r="U193" s="8" t="e">
        <f>#REF!+#REF!</f>
        <v>#REF!</v>
      </c>
      <c r="V193" s="8" t="e">
        <f>#REF!+#REF!</f>
        <v>#REF!</v>
      </c>
      <c r="W193" s="8" t="e">
        <f>#REF!+#REF!</f>
        <v>#REF!</v>
      </c>
      <c r="X193" s="8" t="e">
        <f>#REF!+#REF!</f>
        <v>#REF!</v>
      </c>
      <c r="Y193" s="8" t="e">
        <f>#REF!+#REF!</f>
        <v>#REF!</v>
      </c>
      <c r="Z193" s="44" t="e">
        <f>Y193/SUM(Y$189,Y$191,Y$193,Y$195,Y$197)</f>
        <v>#REF!</v>
      </c>
      <c r="AA193" s="44" t="e">
        <f>X193/Y193</f>
        <v>#REF!</v>
      </c>
      <c r="AB193" s="44" t="e">
        <f>(Y193-X193)/Y193</f>
        <v>#REF!</v>
      </c>
      <c r="AD193" s="8" t="e">
        <f>#REF!+#REF!</f>
        <v>#REF!</v>
      </c>
      <c r="AE193" s="8" t="e">
        <f>#REF!+#REF!</f>
        <v>#REF!</v>
      </c>
      <c r="AF193" s="8" t="e">
        <f>#REF!+#REF!</f>
        <v>#REF!</v>
      </c>
      <c r="AG193" s="8" t="e">
        <f>#REF!+#REF!</f>
        <v>#REF!</v>
      </c>
      <c r="AH193" s="8" t="e">
        <f>#REF!+#REF!</f>
        <v>#REF!</v>
      </c>
      <c r="AI193" s="8" t="e">
        <f>#REF!+#REF!</f>
        <v>#REF!</v>
      </c>
      <c r="AJ193" s="8" t="e">
        <f>#REF!+#REF!</f>
        <v>#REF!</v>
      </c>
      <c r="AK193" s="8" t="e">
        <f>#REF!+#REF!</f>
        <v>#REF!</v>
      </c>
      <c r="AL193" s="8" t="e">
        <f>#REF!+#REF!</f>
        <v>#REF!</v>
      </c>
      <c r="AM193" s="44" t="e">
        <f>AL193/SUM(AL$189,AL$191,AL$193,AL$195,AL$197)</f>
        <v>#REF!</v>
      </c>
      <c r="AN193" s="44" t="e">
        <f>AK193/AL193</f>
        <v>#REF!</v>
      </c>
      <c r="AO193" s="44" t="e">
        <f>(AL193-AK193)/AL193</f>
        <v>#REF!</v>
      </c>
    </row>
    <row r="194" spans="1:41" hidden="1" x14ac:dyDescent="0.3">
      <c r="A194" s="453"/>
      <c r="B194" s="25"/>
      <c r="C194" s="7" t="s">
        <v>153</v>
      </c>
      <c r="D194" s="3" t="e">
        <f t="shared" ref="D194:L194" si="152">(D193-Q193)/Q193</f>
        <v>#REF!</v>
      </c>
      <c r="E194" s="3" t="e">
        <f t="shared" si="152"/>
        <v>#REF!</v>
      </c>
      <c r="F194" s="3" t="e">
        <f t="shared" si="152"/>
        <v>#REF!</v>
      </c>
      <c r="G194" s="3" t="e">
        <f t="shared" si="152"/>
        <v>#REF!</v>
      </c>
      <c r="H194" s="3" t="e">
        <f t="shared" si="152"/>
        <v>#REF!</v>
      </c>
      <c r="I194" s="3" t="e">
        <f t="shared" si="152"/>
        <v>#REF!</v>
      </c>
      <c r="J194" s="3" t="e">
        <f t="shared" si="152"/>
        <v>#REF!</v>
      </c>
      <c r="K194" s="3" t="e">
        <f t="shared" si="152"/>
        <v>#REF!</v>
      </c>
      <c r="L194" s="3" t="e">
        <f t="shared" si="152"/>
        <v>#REF!</v>
      </c>
      <c r="M194" s="11"/>
      <c r="N194" s="11"/>
      <c r="O194" s="11"/>
      <c r="Q194" s="3" t="e">
        <f t="shared" ref="Q194:Y194" si="153">(Q193-AD193)/AD193</f>
        <v>#REF!</v>
      </c>
      <c r="R194" s="3" t="e">
        <f t="shared" si="153"/>
        <v>#REF!</v>
      </c>
      <c r="S194" s="3" t="e">
        <f t="shared" si="153"/>
        <v>#REF!</v>
      </c>
      <c r="T194" s="3" t="e">
        <f t="shared" si="153"/>
        <v>#REF!</v>
      </c>
      <c r="U194" s="3" t="e">
        <f t="shared" si="153"/>
        <v>#REF!</v>
      </c>
      <c r="V194" s="3" t="e">
        <f t="shared" si="153"/>
        <v>#REF!</v>
      </c>
      <c r="W194" s="3" t="e">
        <f t="shared" si="153"/>
        <v>#REF!</v>
      </c>
      <c r="X194" s="3" t="e">
        <f t="shared" si="153"/>
        <v>#REF!</v>
      </c>
      <c r="Y194" s="3" t="e">
        <f t="shared" si="153"/>
        <v>#REF!</v>
      </c>
      <c r="Z194" s="11"/>
      <c r="AA194" s="11"/>
      <c r="AB194" s="11"/>
      <c r="AD194" s="3"/>
      <c r="AE194" s="3"/>
      <c r="AF194" s="3"/>
      <c r="AG194" s="3"/>
      <c r="AH194" s="3"/>
      <c r="AI194" s="3"/>
      <c r="AJ194" s="3"/>
      <c r="AK194" s="3"/>
      <c r="AL194" s="3"/>
      <c r="AM194" s="11"/>
      <c r="AN194" s="11"/>
      <c r="AO194" s="11"/>
    </row>
    <row r="195" spans="1:41" hidden="1" x14ac:dyDescent="0.3">
      <c r="A195" s="453"/>
      <c r="B195" s="25" t="s">
        <v>260</v>
      </c>
      <c r="C195" s="7" t="s">
        <v>0</v>
      </c>
      <c r="D195" s="8" t="e">
        <f>#REF!+#REF!</f>
        <v>#REF!</v>
      </c>
      <c r="E195" s="8" t="e">
        <f>#REF!+#REF!</f>
        <v>#REF!</v>
      </c>
      <c r="F195" s="8" t="e">
        <f>#REF!+#REF!</f>
        <v>#REF!</v>
      </c>
      <c r="G195" s="8" t="e">
        <f>#REF!+#REF!</f>
        <v>#REF!</v>
      </c>
      <c r="H195" s="8" t="e">
        <f>#REF!+#REF!</f>
        <v>#REF!</v>
      </c>
      <c r="I195" s="8" t="e">
        <f>#REF!+#REF!</f>
        <v>#REF!</v>
      </c>
      <c r="J195" s="8" t="e">
        <f>#REF!+#REF!</f>
        <v>#REF!</v>
      </c>
      <c r="K195" s="8" t="e">
        <f>#REF!+#REF!</f>
        <v>#REF!</v>
      </c>
      <c r="L195" s="8" t="e">
        <f>#REF!+#REF!</f>
        <v>#REF!</v>
      </c>
      <c r="M195" s="44" t="e">
        <f>L195/SUM(L$189,L$191,L$193,L$195,L$197)</f>
        <v>#REF!</v>
      </c>
      <c r="N195" s="44" t="e">
        <f>K195/L195</f>
        <v>#REF!</v>
      </c>
      <c r="O195" s="44" t="e">
        <f>(L195-K195)/L195</f>
        <v>#REF!</v>
      </c>
      <c r="Q195" s="8" t="e">
        <f>#REF!+#REF!</f>
        <v>#REF!</v>
      </c>
      <c r="R195" s="8" t="e">
        <f>#REF!+#REF!</f>
        <v>#REF!</v>
      </c>
      <c r="S195" s="8" t="e">
        <f>#REF!+#REF!</f>
        <v>#REF!</v>
      </c>
      <c r="T195" s="8" t="e">
        <f>#REF!+#REF!</f>
        <v>#REF!</v>
      </c>
      <c r="U195" s="8" t="e">
        <f>#REF!+#REF!</f>
        <v>#REF!</v>
      </c>
      <c r="V195" s="8" t="e">
        <f>#REF!+#REF!</f>
        <v>#REF!</v>
      </c>
      <c r="W195" s="8" t="e">
        <f>#REF!+#REF!</f>
        <v>#REF!</v>
      </c>
      <c r="X195" s="8" t="e">
        <f>#REF!+#REF!</f>
        <v>#REF!</v>
      </c>
      <c r="Y195" s="8" t="e">
        <f>#REF!+#REF!</f>
        <v>#REF!</v>
      </c>
      <c r="Z195" s="44" t="e">
        <f>Y195/SUM(Y$189,Y$191,Y$193,Y$195,Y$197)</f>
        <v>#REF!</v>
      </c>
      <c r="AA195" s="44" t="e">
        <f>X195/Y195</f>
        <v>#REF!</v>
      </c>
      <c r="AB195" s="44" t="e">
        <f>(Y195-X195)/Y195</f>
        <v>#REF!</v>
      </c>
      <c r="AD195" s="8" t="e">
        <f>#REF!+#REF!</f>
        <v>#REF!</v>
      </c>
      <c r="AE195" s="8" t="e">
        <f>#REF!+#REF!</f>
        <v>#REF!</v>
      </c>
      <c r="AF195" s="8" t="e">
        <f>#REF!+#REF!</f>
        <v>#REF!</v>
      </c>
      <c r="AG195" s="8" t="e">
        <f>#REF!+#REF!</f>
        <v>#REF!</v>
      </c>
      <c r="AH195" s="8" t="e">
        <f>#REF!+#REF!</f>
        <v>#REF!</v>
      </c>
      <c r="AI195" s="8" t="e">
        <f>#REF!+#REF!</f>
        <v>#REF!</v>
      </c>
      <c r="AJ195" s="8" t="e">
        <f>#REF!+#REF!</f>
        <v>#REF!</v>
      </c>
      <c r="AK195" s="8" t="e">
        <f>#REF!+#REF!</f>
        <v>#REF!</v>
      </c>
      <c r="AL195" s="8" t="e">
        <f>#REF!+#REF!</f>
        <v>#REF!</v>
      </c>
      <c r="AM195" s="44" t="e">
        <f>AL195/SUM(AL$189,AL$191,AL$193,AL$195,AL$197)</f>
        <v>#REF!</v>
      </c>
      <c r="AN195" s="44" t="e">
        <f>AK195/AL195</f>
        <v>#REF!</v>
      </c>
      <c r="AO195" s="44" t="e">
        <f>(AL195-AK195)/AL195</f>
        <v>#REF!</v>
      </c>
    </row>
    <row r="196" spans="1:41" hidden="1" x14ac:dyDescent="0.3">
      <c r="A196" s="453"/>
      <c r="B196" s="25"/>
      <c r="C196" s="7" t="s">
        <v>154</v>
      </c>
      <c r="D196" s="3" t="e">
        <f t="shared" ref="D196:L196" si="154">(D195-Q195)/Q195</f>
        <v>#REF!</v>
      </c>
      <c r="E196" s="3" t="e">
        <f t="shared" si="154"/>
        <v>#REF!</v>
      </c>
      <c r="F196" s="3" t="e">
        <f t="shared" si="154"/>
        <v>#REF!</v>
      </c>
      <c r="G196" s="3" t="e">
        <f t="shared" si="154"/>
        <v>#REF!</v>
      </c>
      <c r="H196" s="3" t="e">
        <f t="shared" si="154"/>
        <v>#REF!</v>
      </c>
      <c r="I196" s="3" t="e">
        <f t="shared" si="154"/>
        <v>#REF!</v>
      </c>
      <c r="J196" s="3" t="e">
        <f t="shared" si="154"/>
        <v>#REF!</v>
      </c>
      <c r="K196" s="3" t="e">
        <f t="shared" si="154"/>
        <v>#REF!</v>
      </c>
      <c r="L196" s="3" t="e">
        <f t="shared" si="154"/>
        <v>#REF!</v>
      </c>
      <c r="M196" s="11"/>
      <c r="N196" s="11"/>
      <c r="O196" s="11"/>
      <c r="Q196" s="3" t="e">
        <f t="shared" ref="Q196:Y196" si="155">(Q195-AD195)/AD195</f>
        <v>#REF!</v>
      </c>
      <c r="R196" s="3" t="e">
        <f t="shared" si="155"/>
        <v>#REF!</v>
      </c>
      <c r="S196" s="3" t="e">
        <f t="shared" si="155"/>
        <v>#REF!</v>
      </c>
      <c r="T196" s="3" t="e">
        <f t="shared" si="155"/>
        <v>#REF!</v>
      </c>
      <c r="U196" s="3" t="e">
        <f t="shared" si="155"/>
        <v>#REF!</v>
      </c>
      <c r="V196" s="3" t="e">
        <f t="shared" si="155"/>
        <v>#REF!</v>
      </c>
      <c r="W196" s="3" t="e">
        <f t="shared" si="155"/>
        <v>#REF!</v>
      </c>
      <c r="X196" s="3" t="e">
        <f t="shared" si="155"/>
        <v>#REF!</v>
      </c>
      <c r="Y196" s="3" t="e">
        <f t="shared" si="155"/>
        <v>#REF!</v>
      </c>
      <c r="Z196" s="11"/>
      <c r="AA196" s="11"/>
      <c r="AB196" s="11"/>
      <c r="AD196" s="3"/>
      <c r="AE196" s="3"/>
      <c r="AF196" s="3"/>
      <c r="AG196" s="3"/>
      <c r="AH196" s="3"/>
      <c r="AI196" s="3"/>
      <c r="AJ196" s="3"/>
      <c r="AK196" s="3"/>
      <c r="AL196" s="3"/>
      <c r="AM196" s="11"/>
      <c r="AN196" s="11"/>
      <c r="AO196" s="11"/>
    </row>
    <row r="197" spans="1:41" hidden="1" x14ac:dyDescent="0.3">
      <c r="A197" s="453"/>
      <c r="B197" s="25" t="s">
        <v>78</v>
      </c>
      <c r="C197" s="7" t="s">
        <v>0</v>
      </c>
      <c r="D197" s="8" t="e">
        <f>#REF!+#REF!</f>
        <v>#REF!</v>
      </c>
      <c r="E197" s="8" t="e">
        <f>#REF!+#REF!</f>
        <v>#REF!</v>
      </c>
      <c r="F197" s="8" t="e">
        <f>#REF!+#REF!</f>
        <v>#REF!</v>
      </c>
      <c r="G197" s="8" t="e">
        <f>#REF!+#REF!</f>
        <v>#REF!</v>
      </c>
      <c r="H197" s="8" t="e">
        <f>#REF!+#REF!</f>
        <v>#REF!</v>
      </c>
      <c r="I197" s="8" t="e">
        <f>#REF!+#REF!</f>
        <v>#REF!</v>
      </c>
      <c r="J197" s="8" t="e">
        <f>#REF!+#REF!</f>
        <v>#REF!</v>
      </c>
      <c r="K197" s="8" t="e">
        <f>#REF!+#REF!</f>
        <v>#REF!</v>
      </c>
      <c r="L197" s="8" t="e">
        <f>#REF!+#REF!</f>
        <v>#REF!</v>
      </c>
      <c r="M197" s="44" t="e">
        <f>L197/SUM(L$189,L$191,L$193,L$195,L$197)</f>
        <v>#REF!</v>
      </c>
      <c r="N197" s="44" t="e">
        <f>K197/L197</f>
        <v>#REF!</v>
      </c>
      <c r="O197" s="44" t="e">
        <f>(L197-K197)/L197</f>
        <v>#REF!</v>
      </c>
      <c r="Q197" s="8" t="e">
        <f>#REF!+#REF!</f>
        <v>#REF!</v>
      </c>
      <c r="R197" s="8" t="e">
        <f>#REF!+#REF!</f>
        <v>#REF!</v>
      </c>
      <c r="S197" s="8" t="e">
        <f>#REF!+#REF!</f>
        <v>#REF!</v>
      </c>
      <c r="T197" s="8" t="e">
        <f>#REF!+#REF!</f>
        <v>#REF!</v>
      </c>
      <c r="U197" s="8" t="e">
        <f>#REF!+#REF!</f>
        <v>#REF!</v>
      </c>
      <c r="V197" s="8" t="e">
        <f>#REF!+#REF!</f>
        <v>#REF!</v>
      </c>
      <c r="W197" s="8" t="e">
        <f>#REF!+#REF!</f>
        <v>#REF!</v>
      </c>
      <c r="X197" s="8" t="e">
        <f>#REF!+#REF!</f>
        <v>#REF!</v>
      </c>
      <c r="Y197" s="8" t="e">
        <f>#REF!+#REF!</f>
        <v>#REF!</v>
      </c>
      <c r="Z197" s="44" t="e">
        <f>Y197/SUM(Y$189,Y$191,Y$193,Y$195,Y$197)</f>
        <v>#REF!</v>
      </c>
      <c r="AA197" s="44" t="e">
        <f>X197/Y197</f>
        <v>#REF!</v>
      </c>
      <c r="AB197" s="44" t="e">
        <f>(Y197-X197)/Y197</f>
        <v>#REF!</v>
      </c>
      <c r="AD197" s="8" t="e">
        <f>#REF!+#REF!</f>
        <v>#REF!</v>
      </c>
      <c r="AE197" s="8" t="e">
        <f>#REF!+#REF!</f>
        <v>#REF!</v>
      </c>
      <c r="AF197" s="8" t="e">
        <f>#REF!+#REF!</f>
        <v>#REF!</v>
      </c>
      <c r="AG197" s="8" t="e">
        <f>#REF!+#REF!</f>
        <v>#REF!</v>
      </c>
      <c r="AH197" s="8" t="e">
        <f>#REF!+#REF!</f>
        <v>#REF!</v>
      </c>
      <c r="AI197" s="8" t="e">
        <f>#REF!+#REF!</f>
        <v>#REF!</v>
      </c>
      <c r="AJ197" s="8" t="e">
        <f>#REF!+#REF!</f>
        <v>#REF!</v>
      </c>
      <c r="AK197" s="8" t="e">
        <f>#REF!+#REF!</f>
        <v>#REF!</v>
      </c>
      <c r="AL197" s="8" t="e">
        <f>#REF!+#REF!</f>
        <v>#REF!</v>
      </c>
      <c r="AM197" s="44" t="e">
        <f>AL197/SUM(AL$189,AL$191,AL$193,AL$195,AL$197)</f>
        <v>#REF!</v>
      </c>
      <c r="AN197" s="44" t="e">
        <f>AK197/AL197</f>
        <v>#REF!</v>
      </c>
      <c r="AO197" s="44" t="e">
        <f>(AL197-AK197)/AL197</f>
        <v>#REF!</v>
      </c>
    </row>
    <row r="198" spans="1:41" hidden="1" x14ac:dyDescent="0.3">
      <c r="A198" s="453"/>
      <c r="B198" s="25"/>
      <c r="C198" s="7" t="s">
        <v>153</v>
      </c>
      <c r="D198" s="3" t="e">
        <f t="shared" ref="D198:L198" si="156">(D197-Q197)/Q197</f>
        <v>#REF!</v>
      </c>
      <c r="E198" s="3" t="e">
        <f t="shared" si="156"/>
        <v>#REF!</v>
      </c>
      <c r="F198" s="3" t="e">
        <f t="shared" si="156"/>
        <v>#REF!</v>
      </c>
      <c r="G198" s="3" t="e">
        <f t="shared" si="156"/>
        <v>#REF!</v>
      </c>
      <c r="H198" s="3" t="e">
        <f t="shared" si="156"/>
        <v>#REF!</v>
      </c>
      <c r="I198" s="3" t="e">
        <f t="shared" si="156"/>
        <v>#REF!</v>
      </c>
      <c r="J198" s="3" t="e">
        <f t="shared" si="156"/>
        <v>#REF!</v>
      </c>
      <c r="K198" s="3" t="e">
        <f t="shared" si="156"/>
        <v>#REF!</v>
      </c>
      <c r="L198" s="3" t="e">
        <f t="shared" si="156"/>
        <v>#REF!</v>
      </c>
      <c r="M198" s="11"/>
      <c r="N198" s="11"/>
      <c r="O198" s="11"/>
      <c r="Q198" s="3" t="e">
        <f t="shared" ref="Q198:Y198" si="157">(Q197-AD197)/AD197</f>
        <v>#REF!</v>
      </c>
      <c r="R198" s="3" t="e">
        <f t="shared" si="157"/>
        <v>#REF!</v>
      </c>
      <c r="S198" s="3" t="e">
        <f t="shared" si="157"/>
        <v>#REF!</v>
      </c>
      <c r="T198" s="3" t="e">
        <f t="shared" si="157"/>
        <v>#REF!</v>
      </c>
      <c r="U198" s="3" t="e">
        <f t="shared" si="157"/>
        <v>#REF!</v>
      </c>
      <c r="V198" s="3" t="e">
        <f t="shared" si="157"/>
        <v>#REF!</v>
      </c>
      <c r="W198" s="3" t="e">
        <f t="shared" si="157"/>
        <v>#REF!</v>
      </c>
      <c r="X198" s="3" t="e">
        <f t="shared" si="157"/>
        <v>#REF!</v>
      </c>
      <c r="Y198" s="3" t="e">
        <f t="shared" si="157"/>
        <v>#REF!</v>
      </c>
      <c r="Z198" s="11"/>
      <c r="AA198" s="11"/>
      <c r="AB198" s="11"/>
      <c r="AD198" s="3"/>
      <c r="AE198" s="3"/>
      <c r="AF198" s="3"/>
      <c r="AG198" s="3"/>
      <c r="AH198" s="3"/>
      <c r="AI198" s="3"/>
      <c r="AJ198" s="3"/>
      <c r="AK198" s="3"/>
      <c r="AL198" s="3"/>
      <c r="AM198" s="11"/>
      <c r="AN198" s="11"/>
      <c r="AO198" s="11"/>
    </row>
    <row r="199" spans="1:41" hidden="1" x14ac:dyDescent="0.3">
      <c r="I199" s="3"/>
      <c r="J199" s="3"/>
      <c r="K199" s="11"/>
      <c r="L199" s="50"/>
      <c r="M199" s="11"/>
      <c r="N199" s="11"/>
      <c r="O199" s="11"/>
      <c r="Q199" s="3"/>
      <c r="R199" s="3"/>
      <c r="S199" s="3"/>
      <c r="T199" s="3"/>
      <c r="U199" s="3"/>
      <c r="V199" s="11"/>
      <c r="W199" s="11"/>
      <c r="X199" s="11"/>
      <c r="Y199" s="11"/>
      <c r="Z199" s="11"/>
      <c r="AA199" s="11"/>
      <c r="AB199" s="11"/>
      <c r="AD199" s="3"/>
      <c r="AE199" s="3"/>
      <c r="AF199" s="3"/>
      <c r="AG199" s="3"/>
      <c r="AH199" s="3"/>
      <c r="AI199" s="11"/>
      <c r="AJ199" s="11"/>
      <c r="AK199" s="11"/>
      <c r="AL199" s="11"/>
      <c r="AM199" s="11"/>
      <c r="AN199" s="11"/>
      <c r="AO199" s="11"/>
    </row>
    <row r="200" spans="1:41" hidden="1" x14ac:dyDescent="0.3">
      <c r="L200" s="29"/>
    </row>
    <row r="201" spans="1:41" hidden="1" x14ac:dyDescent="0.3">
      <c r="A201" s="36"/>
      <c r="B201" s="36" t="s">
        <v>186</v>
      </c>
      <c r="C201" s="36"/>
      <c r="D201" s="36"/>
      <c r="E201" s="36"/>
      <c r="F201" s="36"/>
      <c r="G201" s="36"/>
      <c r="H201" s="36"/>
      <c r="I201" s="36"/>
      <c r="J201" s="36"/>
      <c r="K201" s="36"/>
      <c r="L201" s="53"/>
      <c r="M201" s="131"/>
      <c r="N201" s="131"/>
      <c r="O201" s="131"/>
      <c r="Q201" s="22"/>
      <c r="R201" s="22"/>
      <c r="S201" s="22"/>
      <c r="T201" s="22"/>
      <c r="U201" s="22"/>
      <c r="V201" s="22"/>
      <c r="W201" s="22"/>
      <c r="X201" s="22"/>
      <c r="Y201" s="131"/>
      <c r="Z201" s="131"/>
      <c r="AA201" s="131"/>
      <c r="AB201" s="131"/>
      <c r="AD201" s="22"/>
      <c r="AE201" s="22"/>
      <c r="AF201" s="22"/>
      <c r="AG201" s="22"/>
      <c r="AH201" s="22"/>
      <c r="AI201" s="22"/>
      <c r="AJ201" s="22"/>
      <c r="AK201" s="22"/>
      <c r="AL201" s="131"/>
      <c r="AM201" s="131"/>
      <c r="AN201" s="131"/>
      <c r="AO201" s="131"/>
    </row>
    <row r="202" spans="1:41" hidden="1" x14ac:dyDescent="0.3">
      <c r="L202" s="29"/>
    </row>
    <row r="203" spans="1:41" hidden="1" x14ac:dyDescent="0.3">
      <c r="A203" s="25" t="s">
        <v>187</v>
      </c>
      <c r="B203" s="25" t="s">
        <v>188</v>
      </c>
      <c r="C203" s="7" t="s">
        <v>0</v>
      </c>
      <c r="D203" s="7"/>
      <c r="E203" s="7"/>
      <c r="F203" s="8"/>
      <c r="G203" s="8"/>
      <c r="H203" s="8"/>
      <c r="I203" s="8"/>
      <c r="J203" s="8"/>
      <c r="L203" s="29"/>
    </row>
    <row r="204" spans="1:41" hidden="1" x14ac:dyDescent="0.3">
      <c r="A204" s="25"/>
      <c r="B204" s="25"/>
      <c r="C204" s="7" t="s">
        <v>153</v>
      </c>
      <c r="D204" s="7"/>
      <c r="F204" s="5"/>
      <c r="G204" s="5"/>
      <c r="H204" s="5"/>
      <c r="I204" s="3"/>
      <c r="J204" s="3"/>
      <c r="L204" s="29"/>
    </row>
    <row r="205" spans="1:41" hidden="1" x14ac:dyDescent="0.3">
      <c r="A205" s="25" t="s">
        <v>189</v>
      </c>
      <c r="B205" s="25"/>
      <c r="C205" s="7" t="s">
        <v>0</v>
      </c>
      <c r="D205" s="7"/>
      <c r="E205" s="7"/>
      <c r="F205" s="23"/>
      <c r="G205" s="24"/>
      <c r="H205" s="24"/>
      <c r="I205" s="20"/>
      <c r="J205" s="20"/>
      <c r="L205" s="29"/>
    </row>
    <row r="206" spans="1:41" hidden="1" x14ac:dyDescent="0.3">
      <c r="A206" s="25"/>
      <c r="B206" s="25"/>
      <c r="C206" s="7" t="s">
        <v>153</v>
      </c>
      <c r="D206" s="7"/>
      <c r="F206" s="5"/>
      <c r="G206" s="5"/>
      <c r="H206" s="5"/>
      <c r="I206" s="6"/>
      <c r="J206" s="6"/>
      <c r="L206" s="29"/>
    </row>
    <row r="207" spans="1:41" hidden="1" x14ac:dyDescent="0.3">
      <c r="A207" s="25" t="s">
        <v>190</v>
      </c>
      <c r="B207" s="25"/>
      <c r="C207" s="7" t="s">
        <v>0</v>
      </c>
      <c r="D207" s="7"/>
      <c r="E207" s="7"/>
      <c r="F207" s="23"/>
      <c r="G207" s="23"/>
      <c r="H207" s="23"/>
      <c r="I207" s="8"/>
      <c r="J207" s="8"/>
      <c r="L207" s="29"/>
    </row>
    <row r="208" spans="1:41" hidden="1" x14ac:dyDescent="0.3">
      <c r="A208" s="25"/>
      <c r="B208" s="25"/>
      <c r="C208" s="7" t="s">
        <v>153</v>
      </c>
      <c r="D208" s="7"/>
      <c r="F208" s="3"/>
      <c r="G208" s="3"/>
      <c r="H208" s="3"/>
      <c r="I208" s="3"/>
      <c r="J208" s="3"/>
      <c r="L208" s="29"/>
    </row>
    <row r="209" spans="1:12" hidden="1" x14ac:dyDescent="0.3">
      <c r="A209" s="32" t="s">
        <v>7</v>
      </c>
      <c r="B209" s="25"/>
      <c r="C209" s="7" t="s">
        <v>0</v>
      </c>
      <c r="D209" s="3"/>
      <c r="E209" s="3"/>
      <c r="F209" s="3"/>
      <c r="G209" s="3"/>
      <c r="H209" s="3"/>
      <c r="I209" s="11"/>
      <c r="J209" s="11"/>
      <c r="L209" s="29"/>
    </row>
    <row r="210" spans="1:12" hidden="1" x14ac:dyDescent="0.3">
      <c r="A210" s="32"/>
      <c r="B210" s="25"/>
      <c r="C210" s="7" t="s">
        <v>154</v>
      </c>
      <c r="D210" s="3"/>
      <c r="E210" s="3"/>
      <c r="F210" s="3"/>
      <c r="G210" s="3"/>
      <c r="H210" s="3"/>
      <c r="I210" s="11"/>
      <c r="J210" s="11"/>
      <c r="L210" s="29"/>
    </row>
    <row r="211" spans="1:12" hidden="1" x14ac:dyDescent="0.3">
      <c r="A211" s="25" t="s">
        <v>187</v>
      </c>
      <c r="B211" s="25" t="s">
        <v>191</v>
      </c>
      <c r="C211" s="7" t="s">
        <v>0</v>
      </c>
      <c r="D211" s="7"/>
      <c r="E211" s="7"/>
      <c r="F211" s="8"/>
      <c r="G211" s="8"/>
      <c r="H211" s="8"/>
      <c r="I211" s="8"/>
      <c r="J211" s="8"/>
      <c r="L211" s="29"/>
    </row>
    <row r="212" spans="1:12" hidden="1" x14ac:dyDescent="0.3">
      <c r="A212" s="25"/>
      <c r="B212" s="25"/>
      <c r="C212" s="7" t="s">
        <v>153</v>
      </c>
      <c r="D212" s="7"/>
      <c r="F212" s="3"/>
      <c r="G212" s="3"/>
      <c r="H212" s="3"/>
      <c r="I212" s="3"/>
      <c r="J212" s="3"/>
      <c r="L212" s="29"/>
    </row>
    <row r="213" spans="1:12" hidden="1" x14ac:dyDescent="0.3">
      <c r="A213" s="25" t="s">
        <v>189</v>
      </c>
      <c r="B213" s="25"/>
      <c r="C213" s="7" t="s">
        <v>0</v>
      </c>
      <c r="D213" s="7"/>
      <c r="E213" s="7"/>
      <c r="F213" s="8"/>
      <c r="G213" s="20"/>
      <c r="H213" s="20"/>
      <c r="I213" s="20"/>
      <c r="J213" s="20"/>
      <c r="L213" s="29"/>
    </row>
    <row r="214" spans="1:12" hidden="1" x14ac:dyDescent="0.3">
      <c r="A214" s="25"/>
      <c r="B214" s="25"/>
      <c r="C214" s="7" t="s">
        <v>153</v>
      </c>
      <c r="D214" s="7"/>
      <c r="F214" s="3"/>
      <c r="G214" s="3"/>
      <c r="H214" s="3"/>
      <c r="I214" s="6"/>
      <c r="J214" s="6"/>
      <c r="L214" s="29"/>
    </row>
    <row r="215" spans="1:12" hidden="1" x14ac:dyDescent="0.3">
      <c r="A215" s="25" t="s">
        <v>190</v>
      </c>
      <c r="B215" s="25"/>
      <c r="C215" s="7" t="s">
        <v>0</v>
      </c>
      <c r="D215" s="7"/>
      <c r="E215" s="7"/>
      <c r="F215" s="19"/>
      <c r="G215" s="19"/>
      <c r="H215" s="19"/>
      <c r="I215" s="19"/>
      <c r="J215" s="19"/>
      <c r="L215" s="29"/>
    </row>
    <row r="216" spans="1:12" hidden="1" x14ac:dyDescent="0.3">
      <c r="A216" s="25"/>
      <c r="B216" s="25"/>
      <c r="C216" s="7" t="s">
        <v>153</v>
      </c>
      <c r="D216" s="7"/>
      <c r="F216" s="3"/>
      <c r="G216" s="3"/>
      <c r="H216" s="3"/>
      <c r="I216" s="12"/>
      <c r="J216" s="12"/>
      <c r="L216" s="29"/>
    </row>
    <row r="217" spans="1:12" hidden="1" x14ac:dyDescent="0.3">
      <c r="A217" s="32" t="s">
        <v>7</v>
      </c>
      <c r="B217" s="25"/>
      <c r="C217" s="7" t="s">
        <v>0</v>
      </c>
      <c r="D217" s="3"/>
      <c r="E217" s="3"/>
      <c r="F217" s="3"/>
      <c r="G217" s="3"/>
      <c r="H217" s="3"/>
      <c r="I217" s="11"/>
      <c r="J217" s="11"/>
      <c r="L217" s="29"/>
    </row>
    <row r="218" spans="1:12" hidden="1" x14ac:dyDescent="0.3">
      <c r="A218" s="32"/>
      <c r="B218" s="25"/>
      <c r="C218" s="7" t="s">
        <v>154</v>
      </c>
      <c r="D218" s="3"/>
      <c r="E218" s="3"/>
      <c r="F218" s="3"/>
      <c r="G218" s="3"/>
      <c r="H218" s="3"/>
      <c r="I218" s="11"/>
      <c r="J218" s="11"/>
      <c r="L218" s="29"/>
    </row>
    <row r="219" spans="1:12" hidden="1" x14ac:dyDescent="0.3">
      <c r="A219" s="25" t="s">
        <v>187</v>
      </c>
      <c r="B219" s="25" t="s">
        <v>192</v>
      </c>
      <c r="C219" s="7" t="s">
        <v>0</v>
      </c>
      <c r="D219" s="7"/>
      <c r="E219" s="7"/>
      <c r="F219" s="8"/>
      <c r="G219" s="8"/>
      <c r="H219" s="8"/>
      <c r="I219" s="8"/>
      <c r="J219" s="8"/>
      <c r="L219" s="29"/>
    </row>
    <row r="220" spans="1:12" hidden="1" x14ac:dyDescent="0.3">
      <c r="A220" s="25"/>
      <c r="B220" s="25"/>
      <c r="C220" s="7" t="s">
        <v>153</v>
      </c>
      <c r="D220" s="7"/>
      <c r="F220" s="3"/>
      <c r="G220" s="3"/>
      <c r="H220" s="3"/>
      <c r="I220" s="3"/>
      <c r="J220" s="3"/>
      <c r="L220" s="29"/>
    </row>
    <row r="221" spans="1:12" hidden="1" x14ac:dyDescent="0.3">
      <c r="A221" s="25" t="s">
        <v>189</v>
      </c>
      <c r="B221" s="25"/>
      <c r="C221" s="7" t="s">
        <v>0</v>
      </c>
      <c r="D221" s="7"/>
      <c r="E221" s="7"/>
      <c r="F221" s="8"/>
      <c r="G221" s="20"/>
      <c r="H221" s="20"/>
      <c r="I221" s="20"/>
      <c r="J221" s="20"/>
      <c r="L221" s="29"/>
    </row>
    <row r="222" spans="1:12" hidden="1" x14ac:dyDescent="0.3">
      <c r="A222" s="25"/>
      <c r="B222" s="25"/>
      <c r="C222" s="7" t="s">
        <v>153</v>
      </c>
      <c r="D222" s="7"/>
      <c r="F222" s="3"/>
      <c r="G222" s="3"/>
      <c r="H222" s="3"/>
      <c r="I222" s="6"/>
      <c r="J222" s="6"/>
      <c r="L222" s="29"/>
    </row>
    <row r="223" spans="1:12" hidden="1" x14ac:dyDescent="0.3">
      <c r="A223" s="25" t="s">
        <v>190</v>
      </c>
      <c r="B223" s="25"/>
      <c r="C223" s="7" t="s">
        <v>0</v>
      </c>
      <c r="D223" s="7"/>
      <c r="E223" s="7"/>
      <c r="F223" s="19"/>
      <c r="G223" s="19"/>
      <c r="H223" s="19"/>
      <c r="I223" s="19"/>
      <c r="J223" s="19"/>
      <c r="L223" s="29"/>
    </row>
    <row r="224" spans="1:12" hidden="1" x14ac:dyDescent="0.3">
      <c r="A224" s="25"/>
      <c r="B224" s="25"/>
      <c r="C224" s="7" t="s">
        <v>153</v>
      </c>
      <c r="D224" s="7"/>
      <c r="F224" s="3"/>
      <c r="G224" s="3"/>
      <c r="H224" s="3"/>
      <c r="I224" s="12"/>
      <c r="J224" s="12"/>
      <c r="L224" s="29"/>
    </row>
    <row r="225" spans="1:41" hidden="1" x14ac:dyDescent="0.3">
      <c r="A225" s="32" t="s">
        <v>7</v>
      </c>
      <c r="B225" s="25"/>
      <c r="C225" s="7" t="s">
        <v>0</v>
      </c>
      <c r="D225" s="3"/>
      <c r="E225" s="3"/>
      <c r="F225" s="3"/>
      <c r="G225" s="3"/>
      <c r="H225" s="3"/>
      <c r="I225" s="11"/>
      <c r="J225" s="11"/>
      <c r="L225" s="29"/>
    </row>
    <row r="226" spans="1:41" hidden="1" x14ac:dyDescent="0.3">
      <c r="A226" s="32"/>
      <c r="B226" s="25"/>
      <c r="C226" s="7" t="s">
        <v>154</v>
      </c>
      <c r="D226" s="3"/>
      <c r="E226" s="3"/>
      <c r="F226" s="3"/>
      <c r="G226" s="3"/>
      <c r="H226" s="3"/>
      <c r="I226" s="11"/>
      <c r="J226" s="11"/>
      <c r="L226" s="29"/>
    </row>
    <row r="227" spans="1:41" hidden="1" x14ac:dyDescent="0.3">
      <c r="A227" s="25" t="s">
        <v>187</v>
      </c>
      <c r="B227" s="25" t="s">
        <v>37</v>
      </c>
      <c r="C227" s="7" t="s">
        <v>0</v>
      </c>
      <c r="D227" s="7"/>
      <c r="E227" s="7"/>
      <c r="F227" s="8"/>
      <c r="G227" s="8"/>
      <c r="H227" s="8"/>
      <c r="I227" s="8"/>
      <c r="J227" s="8"/>
      <c r="L227" s="29"/>
    </row>
    <row r="228" spans="1:41" hidden="1" x14ac:dyDescent="0.3">
      <c r="A228" s="25"/>
      <c r="B228" s="25"/>
      <c r="C228" s="7" t="s">
        <v>153</v>
      </c>
      <c r="D228" s="7"/>
      <c r="F228" s="3"/>
      <c r="G228" s="3"/>
      <c r="H228" s="3"/>
      <c r="I228" s="3"/>
      <c r="J228" s="3"/>
      <c r="L228" s="29"/>
    </row>
    <row r="229" spans="1:41" hidden="1" x14ac:dyDescent="0.3">
      <c r="A229" s="25" t="s">
        <v>189</v>
      </c>
      <c r="B229" s="25"/>
      <c r="C229" s="7" t="s">
        <v>0</v>
      </c>
      <c r="D229" s="7"/>
      <c r="E229" s="7"/>
      <c r="F229" s="8"/>
      <c r="G229" s="20"/>
      <c r="H229" s="20"/>
      <c r="I229" s="20"/>
      <c r="J229" s="20"/>
      <c r="L229" s="29"/>
    </row>
    <row r="230" spans="1:41" hidden="1" x14ac:dyDescent="0.3">
      <c r="A230" s="25"/>
      <c r="B230" s="25"/>
      <c r="C230" s="7" t="s">
        <v>153</v>
      </c>
      <c r="D230" s="7"/>
      <c r="F230" s="3"/>
      <c r="G230" s="3"/>
      <c r="H230" s="3"/>
      <c r="I230" s="6"/>
      <c r="J230" s="6"/>
      <c r="L230" s="29"/>
    </row>
    <row r="231" spans="1:41" hidden="1" x14ac:dyDescent="0.3">
      <c r="A231" s="25" t="s">
        <v>190</v>
      </c>
      <c r="B231" s="25"/>
      <c r="C231" s="7" t="s">
        <v>0</v>
      </c>
      <c r="D231" s="7"/>
      <c r="E231" s="7"/>
      <c r="F231" s="19"/>
      <c r="G231" s="19"/>
      <c r="H231" s="19"/>
      <c r="I231" s="19"/>
      <c r="J231" s="19"/>
      <c r="L231" s="29"/>
    </row>
    <row r="232" spans="1:41" hidden="1" x14ac:dyDescent="0.3">
      <c r="A232" s="25"/>
      <c r="B232" s="25"/>
      <c r="C232" s="7" t="s">
        <v>153</v>
      </c>
      <c r="D232" s="7"/>
      <c r="F232" s="3"/>
      <c r="G232" s="3"/>
      <c r="H232" s="3"/>
      <c r="I232" s="12"/>
      <c r="J232" s="12"/>
      <c r="L232" s="29"/>
    </row>
    <row r="233" spans="1:41" hidden="1" x14ac:dyDescent="0.3">
      <c r="A233" s="32" t="s">
        <v>7</v>
      </c>
      <c r="B233" s="25"/>
      <c r="C233" s="7" t="s">
        <v>0</v>
      </c>
      <c r="D233" s="3"/>
      <c r="E233" s="3"/>
      <c r="F233" s="3"/>
      <c r="G233" s="3"/>
      <c r="H233" s="3"/>
      <c r="I233" s="11"/>
      <c r="J233" s="11"/>
      <c r="L233" s="29"/>
    </row>
    <row r="234" spans="1:41" hidden="1" x14ac:dyDescent="0.3">
      <c r="A234" s="32"/>
      <c r="B234" s="25"/>
      <c r="C234" s="7" t="s">
        <v>154</v>
      </c>
      <c r="D234" s="3"/>
      <c r="E234" s="3"/>
      <c r="F234" s="3"/>
      <c r="G234" s="3"/>
      <c r="H234" s="3"/>
      <c r="I234" s="11"/>
      <c r="J234" s="11"/>
      <c r="L234" s="29"/>
    </row>
    <row r="235" spans="1:41" hidden="1" x14ac:dyDescent="0.3">
      <c r="I235" s="3"/>
      <c r="J235" s="3"/>
      <c r="L235" s="29"/>
    </row>
    <row r="236" spans="1:41" x14ac:dyDescent="0.3">
      <c r="L236" s="29"/>
    </row>
    <row r="237" spans="1:41" x14ac:dyDescent="0.3">
      <c r="L237" s="29"/>
    </row>
    <row r="238" spans="1:41" ht="14.4" hidden="1" customHeight="1" x14ac:dyDescent="0.3">
      <c r="B238" s="449" t="s">
        <v>193</v>
      </c>
      <c r="C238" s="449"/>
      <c r="D238" s="449"/>
      <c r="E238" s="449"/>
      <c r="F238" s="449"/>
      <c r="G238" s="449"/>
      <c r="H238" s="449"/>
      <c r="I238" s="449"/>
      <c r="J238" s="449"/>
      <c r="K238" s="449"/>
      <c r="L238" s="51"/>
      <c r="M238" s="132"/>
      <c r="N238" s="132"/>
      <c r="O238" s="132"/>
      <c r="P238" s="27"/>
      <c r="Q238" s="14"/>
      <c r="R238" s="14"/>
      <c r="S238" s="14"/>
      <c r="T238" s="14"/>
      <c r="U238" s="14"/>
      <c r="V238" s="14"/>
      <c r="W238" s="14"/>
      <c r="X238" s="14"/>
      <c r="Y238" s="132"/>
      <c r="Z238" s="132"/>
      <c r="AA238" s="132"/>
      <c r="AB238" s="132"/>
      <c r="AC238" s="27"/>
      <c r="AD238" s="14"/>
      <c r="AE238" s="14"/>
      <c r="AF238" s="14"/>
      <c r="AG238" s="14"/>
      <c r="AH238" s="14"/>
      <c r="AI238" s="14"/>
      <c r="AJ238" s="14"/>
      <c r="AK238" s="14"/>
      <c r="AL238" s="132"/>
      <c r="AM238" s="132"/>
      <c r="AN238" s="132"/>
      <c r="AO238" s="132"/>
    </row>
    <row r="239" spans="1:41" hidden="1" x14ac:dyDescent="0.3">
      <c r="B239" s="415"/>
      <c r="C239" s="415"/>
      <c r="D239" s="415"/>
      <c r="E239" s="415"/>
      <c r="F239" s="415"/>
      <c r="G239" s="415"/>
      <c r="H239" s="415"/>
      <c r="I239" s="415"/>
      <c r="J239" s="415"/>
      <c r="K239" s="415"/>
      <c r="L239" s="58"/>
      <c r="M239" s="54"/>
      <c r="N239" s="54"/>
      <c r="O239" s="54"/>
      <c r="Q239" s="415"/>
      <c r="R239" s="415"/>
      <c r="S239" s="415"/>
      <c r="T239" s="415"/>
      <c r="U239" s="415"/>
      <c r="V239" s="415"/>
      <c r="W239" s="415"/>
      <c r="X239" s="415"/>
      <c r="Y239" s="54"/>
      <c r="Z239" s="54"/>
      <c r="AA239" s="54"/>
      <c r="AB239" s="54"/>
      <c r="AD239" s="415"/>
      <c r="AE239" s="415"/>
      <c r="AF239" s="415"/>
      <c r="AG239" s="415"/>
      <c r="AH239" s="415"/>
      <c r="AI239" s="415"/>
      <c r="AJ239" s="415"/>
      <c r="AK239" s="415"/>
      <c r="AL239" s="54"/>
      <c r="AM239" s="54"/>
      <c r="AN239" s="54"/>
      <c r="AO239" s="54"/>
    </row>
    <row r="240" spans="1:41" hidden="1" x14ac:dyDescent="0.3">
      <c r="A240" s="451" t="s">
        <v>194</v>
      </c>
      <c r="B240" s="38"/>
      <c r="C240" s="38"/>
      <c r="D240" s="38"/>
      <c r="K240" s="11"/>
      <c r="L240" s="50"/>
      <c r="M240" s="11"/>
      <c r="N240" s="11"/>
      <c r="O240" s="11"/>
      <c r="Q240" s="3"/>
      <c r="R240" s="3"/>
      <c r="S240" s="3"/>
      <c r="T240" s="3"/>
      <c r="U240" s="3"/>
      <c r="V240" s="11"/>
      <c r="W240" s="11"/>
      <c r="X240" s="11"/>
      <c r="Y240" s="11"/>
      <c r="Z240" s="11"/>
      <c r="AA240" s="11"/>
      <c r="AB240" s="11"/>
      <c r="AD240" s="3"/>
      <c r="AE240" s="3"/>
      <c r="AF240" s="3"/>
      <c r="AG240" s="3"/>
      <c r="AH240" s="3"/>
      <c r="AI240" s="11"/>
      <c r="AJ240" s="11"/>
      <c r="AK240" s="11"/>
      <c r="AL240" s="11"/>
      <c r="AM240" s="11"/>
      <c r="AN240" s="11"/>
      <c r="AO240" s="11"/>
    </row>
    <row r="241" spans="1:41" hidden="1" x14ac:dyDescent="0.3">
      <c r="A241" s="451"/>
      <c r="B241" s="452" t="s">
        <v>15</v>
      </c>
      <c r="C241" s="39" t="s">
        <v>0</v>
      </c>
      <c r="D241" s="40"/>
      <c r="E241" s="19"/>
      <c r="F241" s="8"/>
      <c r="G241" s="8"/>
      <c r="H241" s="8"/>
      <c r="I241" s="8"/>
      <c r="J241" s="8"/>
      <c r="K241" s="11"/>
      <c r="L241" s="50"/>
      <c r="M241" s="11"/>
      <c r="N241" s="11"/>
      <c r="O241" s="11"/>
      <c r="Q241" s="3"/>
      <c r="R241" s="3"/>
      <c r="S241" s="3"/>
      <c r="T241" s="3"/>
      <c r="U241" s="3"/>
      <c r="V241" s="11"/>
      <c r="W241" s="11"/>
      <c r="X241" s="11"/>
      <c r="Y241" s="11"/>
      <c r="Z241" s="11"/>
      <c r="AA241" s="11"/>
      <c r="AB241" s="11"/>
      <c r="AD241" s="3"/>
      <c r="AE241" s="3"/>
      <c r="AF241" s="3"/>
      <c r="AG241" s="3"/>
      <c r="AH241" s="3"/>
      <c r="AI241" s="11"/>
      <c r="AJ241" s="11"/>
      <c r="AK241" s="11"/>
      <c r="AL241" s="11"/>
      <c r="AM241" s="11"/>
      <c r="AN241" s="11"/>
      <c r="AO241" s="11"/>
    </row>
    <row r="242" spans="1:41" hidden="1" x14ac:dyDescent="0.3">
      <c r="A242" s="451"/>
      <c r="B242" s="452"/>
      <c r="C242" s="41" t="s">
        <v>153</v>
      </c>
      <c r="D242" s="42"/>
      <c r="E242" s="3"/>
      <c r="F242" s="3"/>
      <c r="G242" s="3"/>
      <c r="H242" s="3"/>
      <c r="I242" s="3"/>
      <c r="J242" s="3"/>
      <c r="K242" s="11"/>
      <c r="L242" s="50"/>
      <c r="M242" s="11"/>
      <c r="N242" s="11"/>
      <c r="O242" s="11"/>
      <c r="Q242" s="3"/>
      <c r="R242" s="3"/>
      <c r="S242" s="3"/>
      <c r="T242" s="3"/>
      <c r="U242" s="3"/>
      <c r="V242" s="11"/>
      <c r="W242" s="11"/>
      <c r="X242" s="11"/>
      <c r="Y242" s="11"/>
      <c r="Z242" s="11"/>
      <c r="AA242" s="11"/>
      <c r="AB242" s="11"/>
      <c r="AD242" s="3"/>
      <c r="AE242" s="3"/>
      <c r="AF242" s="3"/>
      <c r="AG242" s="3"/>
      <c r="AH242" s="3"/>
      <c r="AI242" s="11"/>
      <c r="AJ242" s="11"/>
      <c r="AK242" s="11"/>
      <c r="AL242" s="11"/>
      <c r="AM242" s="11"/>
      <c r="AN242" s="11"/>
      <c r="AO242" s="11"/>
    </row>
    <row r="243" spans="1:41" hidden="1" x14ac:dyDescent="0.3">
      <c r="A243" s="451"/>
      <c r="B243" s="452" t="s">
        <v>12</v>
      </c>
      <c r="C243" s="39" t="s">
        <v>0</v>
      </c>
      <c r="D243" s="40"/>
      <c r="E243" s="19"/>
      <c r="F243" s="20"/>
      <c r="G243" s="20"/>
      <c r="H243" s="20"/>
      <c r="I243" s="20"/>
      <c r="J243" s="20"/>
      <c r="K243" s="11"/>
      <c r="L243" s="50"/>
      <c r="M243" s="11"/>
      <c r="N243" s="11"/>
      <c r="O243" s="11"/>
      <c r="Q243" s="3"/>
      <c r="R243" s="3"/>
      <c r="S243" s="3"/>
      <c r="T243" s="3"/>
      <c r="U243" s="3"/>
      <c r="V243" s="11"/>
      <c r="W243" s="11"/>
      <c r="X243" s="11"/>
      <c r="Y243" s="11"/>
      <c r="Z243" s="11"/>
      <c r="AA243" s="11"/>
      <c r="AB243" s="11"/>
      <c r="AD243" s="3"/>
      <c r="AE243" s="3"/>
      <c r="AF243" s="3"/>
      <c r="AG243" s="3"/>
      <c r="AH243" s="3"/>
      <c r="AI243" s="11"/>
      <c r="AJ243" s="11"/>
      <c r="AK243" s="11"/>
      <c r="AL243" s="11"/>
      <c r="AM243" s="11"/>
      <c r="AN243" s="11"/>
      <c r="AO243" s="11"/>
    </row>
    <row r="244" spans="1:41" hidden="1" x14ac:dyDescent="0.3">
      <c r="A244" s="451"/>
      <c r="B244" s="452"/>
      <c r="C244" s="41" t="s">
        <v>153</v>
      </c>
      <c r="D244" s="43"/>
      <c r="E244" s="6"/>
      <c r="F244" s="6"/>
      <c r="G244" s="6"/>
      <c r="H244" s="6"/>
      <c r="I244" s="6"/>
      <c r="J244" s="6"/>
      <c r="K244" s="11"/>
      <c r="L244" s="50"/>
      <c r="M244" s="11"/>
      <c r="N244" s="11"/>
      <c r="O244" s="11"/>
      <c r="Q244" s="3"/>
      <c r="R244" s="3"/>
      <c r="S244" s="3"/>
      <c r="T244" s="3"/>
      <c r="U244" s="3"/>
      <c r="V244" s="11"/>
      <c r="W244" s="11"/>
      <c r="X244" s="11"/>
      <c r="Y244" s="11"/>
      <c r="Z244" s="11"/>
      <c r="AA244" s="11"/>
      <c r="AB244" s="11"/>
      <c r="AD244" s="3"/>
      <c r="AE244" s="3"/>
      <c r="AF244" s="3"/>
      <c r="AG244" s="3"/>
      <c r="AH244" s="3"/>
      <c r="AI244" s="11"/>
      <c r="AJ244" s="11"/>
      <c r="AK244" s="11"/>
      <c r="AL244" s="11"/>
      <c r="AM244" s="11"/>
      <c r="AN244" s="11"/>
      <c r="AO244" s="11"/>
    </row>
    <row r="245" spans="1:41" hidden="1" x14ac:dyDescent="0.3">
      <c r="A245" s="451"/>
      <c r="B245" s="452" t="s">
        <v>13</v>
      </c>
      <c r="C245" s="39" t="s">
        <v>0</v>
      </c>
      <c r="D245" s="40"/>
      <c r="E245" s="19"/>
      <c r="F245" s="19"/>
      <c r="G245" s="8"/>
      <c r="H245" s="8"/>
      <c r="I245" s="8"/>
      <c r="J245" s="8"/>
      <c r="K245" s="11"/>
      <c r="L245" s="50"/>
      <c r="M245" s="11"/>
      <c r="N245" s="11"/>
      <c r="O245" s="11"/>
      <c r="Q245" s="3"/>
      <c r="R245" s="3"/>
      <c r="S245" s="3"/>
      <c r="T245" s="3"/>
      <c r="U245" s="3"/>
      <c r="V245" s="11"/>
      <c r="W245" s="11"/>
      <c r="X245" s="11"/>
      <c r="Y245" s="11"/>
      <c r="Z245" s="11"/>
      <c r="AA245" s="11"/>
      <c r="AB245" s="11"/>
      <c r="AD245" s="3"/>
      <c r="AE245" s="3"/>
      <c r="AF245" s="3"/>
      <c r="AG245" s="3"/>
      <c r="AH245" s="3"/>
      <c r="AI245" s="11"/>
      <c r="AJ245" s="11"/>
      <c r="AK245" s="11"/>
      <c r="AL245" s="11"/>
      <c r="AM245" s="11"/>
      <c r="AN245" s="11"/>
      <c r="AO245" s="11"/>
    </row>
    <row r="246" spans="1:41" hidden="1" x14ac:dyDescent="0.3">
      <c r="A246" s="451"/>
      <c r="B246" s="452"/>
      <c r="C246" s="41" t="s">
        <v>153</v>
      </c>
      <c r="D246" s="42"/>
      <c r="E246" s="3"/>
      <c r="F246" s="3"/>
      <c r="G246" s="3"/>
      <c r="H246" s="3"/>
      <c r="I246" s="3"/>
      <c r="J246" s="3"/>
      <c r="K246" s="11"/>
      <c r="L246" s="50"/>
      <c r="M246" s="11"/>
      <c r="N246" s="11"/>
      <c r="O246" s="11"/>
      <c r="Q246" s="3"/>
      <c r="R246" s="3"/>
      <c r="S246" s="3"/>
      <c r="T246" s="3"/>
      <c r="U246" s="3"/>
      <c r="V246" s="11"/>
      <c r="W246" s="11"/>
      <c r="X246" s="11"/>
      <c r="Y246" s="11"/>
      <c r="Z246" s="11"/>
      <c r="AA246" s="11"/>
      <c r="AB246" s="11"/>
      <c r="AD246" s="3"/>
      <c r="AE246" s="3"/>
      <c r="AF246" s="3"/>
      <c r="AG246" s="3"/>
      <c r="AH246" s="3"/>
      <c r="AI246" s="11"/>
      <c r="AJ246" s="11"/>
      <c r="AK246" s="11"/>
      <c r="AL246" s="11"/>
      <c r="AM246" s="11"/>
      <c r="AN246" s="11"/>
      <c r="AO246" s="11"/>
    </row>
    <row r="247" spans="1:41" hidden="1" x14ac:dyDescent="0.3">
      <c r="A247" s="451"/>
      <c r="B247" s="452" t="s">
        <v>14</v>
      </c>
      <c r="C247" s="39" t="s">
        <v>0</v>
      </c>
      <c r="D247" s="40"/>
      <c r="E247" s="19"/>
      <c r="F247" s="19"/>
      <c r="G247" s="8"/>
      <c r="H247" s="8"/>
      <c r="I247" s="8"/>
      <c r="J247" s="8"/>
      <c r="K247" s="11"/>
      <c r="L247" s="50"/>
      <c r="M247" s="11"/>
      <c r="N247" s="11"/>
      <c r="O247" s="11"/>
      <c r="Q247" s="3"/>
      <c r="R247" s="3"/>
      <c r="S247" s="3"/>
      <c r="T247" s="3"/>
      <c r="U247" s="3"/>
      <c r="V247" s="11"/>
      <c r="W247" s="11"/>
      <c r="X247" s="11"/>
      <c r="Y247" s="11"/>
      <c r="Z247" s="11"/>
      <c r="AA247" s="11"/>
      <c r="AB247" s="11"/>
      <c r="AD247" s="3"/>
      <c r="AE247" s="3"/>
      <c r="AF247" s="3"/>
      <c r="AG247" s="3"/>
      <c r="AH247" s="3"/>
      <c r="AI247" s="11"/>
      <c r="AJ247" s="11"/>
      <c r="AK247" s="11"/>
      <c r="AL247" s="11"/>
      <c r="AM247" s="11"/>
      <c r="AN247" s="11"/>
      <c r="AO247" s="11"/>
    </row>
    <row r="248" spans="1:41" hidden="1" x14ac:dyDescent="0.3">
      <c r="A248" s="451"/>
      <c r="B248" s="452"/>
      <c r="C248" s="41" t="s">
        <v>153</v>
      </c>
      <c r="D248" s="42"/>
      <c r="E248" s="3"/>
      <c r="F248" s="3"/>
      <c r="G248" s="3"/>
      <c r="H248" s="3"/>
      <c r="I248" s="11"/>
      <c r="J248" s="11"/>
      <c r="K248" s="11"/>
      <c r="L248" s="50"/>
      <c r="M248" s="11"/>
      <c r="N248" s="11"/>
      <c r="O248" s="11"/>
      <c r="Q248" s="3"/>
      <c r="R248" s="3"/>
      <c r="S248" s="3"/>
      <c r="T248" s="3"/>
      <c r="U248" s="3"/>
      <c r="V248" s="11"/>
      <c r="W248" s="11"/>
      <c r="X248" s="11"/>
      <c r="Y248" s="11"/>
      <c r="Z248" s="11"/>
      <c r="AA248" s="11"/>
      <c r="AB248" s="11"/>
      <c r="AD248" s="3"/>
      <c r="AE248" s="3"/>
      <c r="AF248" s="3"/>
      <c r="AG248" s="3"/>
      <c r="AH248" s="3"/>
      <c r="AI248" s="11"/>
      <c r="AJ248" s="11"/>
      <c r="AK248" s="11"/>
      <c r="AL248" s="11"/>
      <c r="AM248" s="11"/>
      <c r="AN248" s="11"/>
      <c r="AO248" s="11"/>
    </row>
    <row r="249" spans="1:41" hidden="1" x14ac:dyDescent="0.3">
      <c r="A249" s="451"/>
      <c r="B249" s="133" t="s">
        <v>7</v>
      </c>
      <c r="C249" s="41" t="s">
        <v>0</v>
      </c>
      <c r="D249" s="42"/>
      <c r="E249" s="3"/>
      <c r="F249" s="3"/>
      <c r="G249" s="3"/>
      <c r="H249" s="3"/>
      <c r="I249" s="11"/>
      <c r="J249" s="11"/>
      <c r="K249" s="11"/>
      <c r="L249" s="50"/>
      <c r="M249" s="11"/>
      <c r="N249" s="11"/>
      <c r="O249" s="11"/>
      <c r="Q249" s="3"/>
      <c r="R249" s="3"/>
      <c r="S249" s="3"/>
      <c r="T249" s="3"/>
      <c r="U249" s="3"/>
      <c r="V249" s="11"/>
      <c r="W249" s="11"/>
      <c r="X249" s="11"/>
      <c r="Y249" s="11"/>
      <c r="Z249" s="11"/>
      <c r="AA249" s="11"/>
      <c r="AB249" s="11"/>
      <c r="AD249" s="3"/>
      <c r="AE249" s="3"/>
      <c r="AF249" s="3"/>
      <c r="AG249" s="3"/>
      <c r="AH249" s="3"/>
      <c r="AI249" s="11"/>
      <c r="AJ249" s="11"/>
      <c r="AK249" s="11"/>
      <c r="AL249" s="11"/>
      <c r="AM249" s="11"/>
      <c r="AN249" s="11"/>
      <c r="AO249" s="11"/>
    </row>
    <row r="250" spans="1:41" hidden="1" x14ac:dyDescent="0.3">
      <c r="A250" s="451"/>
      <c r="B250" s="133"/>
      <c r="C250" s="41" t="s">
        <v>154</v>
      </c>
      <c r="D250" s="42"/>
      <c r="E250" s="3"/>
      <c r="F250" s="3"/>
      <c r="G250" s="3"/>
      <c r="H250" s="3"/>
      <c r="I250" s="11"/>
      <c r="J250" s="11"/>
      <c r="K250" s="11"/>
      <c r="L250" s="50"/>
      <c r="M250" s="11"/>
      <c r="N250" s="11"/>
      <c r="O250" s="11"/>
      <c r="Q250" s="3"/>
      <c r="R250" s="3"/>
      <c r="S250" s="3"/>
      <c r="T250" s="3"/>
      <c r="U250" s="3"/>
      <c r="V250" s="11"/>
      <c r="W250" s="11"/>
      <c r="X250" s="11"/>
      <c r="Y250" s="11"/>
      <c r="Z250" s="11"/>
      <c r="AA250" s="11"/>
      <c r="AB250" s="11"/>
      <c r="AD250" s="3"/>
      <c r="AE250" s="3"/>
      <c r="AF250" s="3"/>
      <c r="AG250" s="3"/>
      <c r="AH250" s="3"/>
      <c r="AI250" s="11"/>
      <c r="AJ250" s="11"/>
      <c r="AK250" s="11"/>
      <c r="AL250" s="11"/>
      <c r="AM250" s="11"/>
      <c r="AN250" s="11"/>
      <c r="AO250" s="11"/>
    </row>
    <row r="251" spans="1:41" hidden="1" x14ac:dyDescent="0.3">
      <c r="B251" s="21"/>
      <c r="C251" s="7"/>
      <c r="D251" s="3"/>
      <c r="E251" s="3"/>
      <c r="F251" s="3"/>
      <c r="G251" s="3"/>
      <c r="H251" s="3"/>
      <c r="I251" s="3"/>
      <c r="J251" s="3"/>
      <c r="K251" s="11"/>
      <c r="L251" s="11"/>
      <c r="M251" s="11"/>
      <c r="N251" s="11"/>
      <c r="O251" s="11"/>
      <c r="Q251" s="3"/>
      <c r="R251" s="3"/>
      <c r="S251" s="3"/>
      <c r="T251" s="3"/>
      <c r="U251" s="3"/>
      <c r="V251" s="11"/>
      <c r="W251" s="11"/>
      <c r="X251" s="11"/>
      <c r="Y251" s="11"/>
      <c r="Z251" s="11"/>
      <c r="AA251" s="11"/>
      <c r="AB251" s="11"/>
      <c r="AD251" s="3"/>
      <c r="AE251" s="3"/>
      <c r="AF251" s="3"/>
      <c r="AG251" s="3"/>
      <c r="AH251" s="3"/>
      <c r="AI251" s="11"/>
      <c r="AJ251" s="11"/>
      <c r="AK251" s="11"/>
      <c r="AL251" s="11"/>
      <c r="AM251" s="11"/>
      <c r="AN251" s="11"/>
      <c r="AO251" s="11"/>
    </row>
    <row r="252" spans="1:41" hidden="1" x14ac:dyDescent="0.3">
      <c r="B252" s="21"/>
      <c r="C252" s="7"/>
      <c r="D252" s="3"/>
      <c r="E252" s="3"/>
      <c r="F252" s="3"/>
      <c r="G252" s="3"/>
      <c r="H252" s="3"/>
      <c r="I252" s="3"/>
      <c r="J252" s="3"/>
      <c r="K252" s="11"/>
      <c r="L252" s="11"/>
      <c r="M252" s="11"/>
      <c r="N252" s="11"/>
      <c r="O252" s="11"/>
      <c r="Q252" s="3"/>
      <c r="R252" s="3"/>
      <c r="S252" s="3"/>
      <c r="T252" s="3"/>
      <c r="U252" s="3"/>
      <c r="V252" s="11"/>
      <c r="W252" s="11"/>
      <c r="X252" s="11"/>
      <c r="Y252" s="11"/>
      <c r="Z252" s="11"/>
      <c r="AA252" s="11"/>
      <c r="AB252" s="11"/>
      <c r="AD252" s="3"/>
      <c r="AE252" s="3"/>
      <c r="AF252" s="3"/>
      <c r="AG252" s="3"/>
      <c r="AH252" s="3"/>
      <c r="AI252" s="11"/>
      <c r="AJ252" s="11"/>
      <c r="AK252" s="11"/>
      <c r="AL252" s="11"/>
      <c r="AM252" s="11"/>
      <c r="AN252" s="11"/>
      <c r="AO252" s="11"/>
    </row>
    <row r="253" spans="1:41" x14ac:dyDescent="0.3">
      <c r="B253" s="21"/>
      <c r="C253" s="7"/>
      <c r="D253" s="3"/>
      <c r="E253" s="3"/>
      <c r="F253" s="3"/>
      <c r="G253" s="3"/>
      <c r="H253" s="3"/>
      <c r="I253" s="3"/>
      <c r="J253" s="3"/>
      <c r="K253" s="11"/>
      <c r="L253" s="11"/>
      <c r="M253" s="11"/>
      <c r="N253" s="11"/>
      <c r="O253" s="11"/>
      <c r="Q253" s="3"/>
      <c r="R253" s="3"/>
      <c r="S253" s="3"/>
      <c r="T253" s="3"/>
      <c r="U253" s="3"/>
      <c r="V253" s="11"/>
      <c r="W253" s="11"/>
      <c r="X253" s="11"/>
      <c r="Y253" s="11"/>
      <c r="Z253" s="11"/>
      <c r="AA253" s="11"/>
      <c r="AB253" s="11"/>
      <c r="AD253" s="3"/>
      <c r="AE253" s="3"/>
      <c r="AF253" s="3"/>
      <c r="AG253" s="3"/>
      <c r="AH253" s="3"/>
      <c r="AI253" s="11"/>
      <c r="AJ253" s="11"/>
      <c r="AK253" s="11"/>
      <c r="AL253" s="11"/>
      <c r="AM253" s="11"/>
      <c r="AN253" s="11"/>
      <c r="AO253" s="11"/>
    </row>
    <row r="254" spans="1:41" x14ac:dyDescent="0.3">
      <c r="A254" s="33"/>
      <c r="B254" s="32"/>
      <c r="C254" s="7"/>
      <c r="D254" s="3"/>
      <c r="E254" s="3"/>
      <c r="F254" s="3"/>
      <c r="G254" s="3"/>
      <c r="H254" s="3"/>
      <c r="I254" s="3"/>
      <c r="J254" s="3"/>
      <c r="K254" s="11"/>
      <c r="L254" s="11"/>
      <c r="M254" s="11"/>
      <c r="N254" s="11"/>
      <c r="O254" s="11"/>
      <c r="Q254" s="3"/>
      <c r="R254" s="3"/>
      <c r="S254" s="3"/>
      <c r="T254" s="3"/>
      <c r="U254" s="3"/>
      <c r="V254" s="11"/>
      <c r="W254" s="11"/>
      <c r="X254" s="11"/>
      <c r="Y254" s="11"/>
      <c r="Z254" s="11"/>
      <c r="AA254" s="11"/>
      <c r="AB254" s="11"/>
      <c r="AD254" s="3"/>
      <c r="AE254" s="3"/>
      <c r="AF254" s="3"/>
      <c r="AG254" s="3"/>
      <c r="AH254" s="3"/>
      <c r="AI254" s="11"/>
      <c r="AJ254" s="11"/>
      <c r="AK254" s="11"/>
      <c r="AL254" s="11"/>
      <c r="AM254" s="11"/>
      <c r="AN254" s="11"/>
      <c r="AO254" s="11"/>
    </row>
  </sheetData>
  <mergeCells count="36">
    <mergeCell ref="AD239:AK239"/>
    <mergeCell ref="A179:A188"/>
    <mergeCell ref="Q90:X90"/>
    <mergeCell ref="AD90:AK90"/>
    <mergeCell ref="A110:C110"/>
    <mergeCell ref="A111:A120"/>
    <mergeCell ref="A144:D144"/>
    <mergeCell ref="A146:A151"/>
    <mergeCell ref="A152:A157"/>
    <mergeCell ref="A158:A163"/>
    <mergeCell ref="A169:A178"/>
    <mergeCell ref="A121:A130"/>
    <mergeCell ref="A131:A140"/>
    <mergeCell ref="A1:G1"/>
    <mergeCell ref="Q5:AB5"/>
    <mergeCell ref="A240:A250"/>
    <mergeCell ref="B241:B242"/>
    <mergeCell ref="B243:B244"/>
    <mergeCell ref="B245:B246"/>
    <mergeCell ref="B247:B248"/>
    <mergeCell ref="A189:A198"/>
    <mergeCell ref="B238:K238"/>
    <mergeCell ref="B239:K239"/>
    <mergeCell ref="Q239:X239"/>
    <mergeCell ref="AD48:AK48"/>
    <mergeCell ref="A69:C69"/>
    <mergeCell ref="A89:D89"/>
    <mergeCell ref="A4:D4"/>
    <mergeCell ref="D5:O5"/>
    <mergeCell ref="C6:O6"/>
    <mergeCell ref="Q6:AB6"/>
    <mergeCell ref="AD6:AO6"/>
    <mergeCell ref="AD5:AO5"/>
    <mergeCell ref="A26:E26"/>
    <mergeCell ref="A47:C47"/>
    <mergeCell ref="Q48:X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025A-7D51-46AD-B35F-798A9FE6108D}">
  <dimension ref="A1:AI99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J61" sqref="J61"/>
    </sheetView>
  </sheetViews>
  <sheetFormatPr defaultColWidth="9.109375" defaultRowHeight="14.4" x14ac:dyDescent="0.3"/>
  <cols>
    <col min="1" max="1" width="15.77734375" style="222" customWidth="1"/>
    <col min="2" max="2" width="17.77734375" style="223" bestFit="1" customWidth="1"/>
    <col min="3" max="4" width="14.33203125" style="226" customWidth="1"/>
    <col min="5" max="5" width="11.33203125" style="226" customWidth="1"/>
    <col min="6" max="6" width="16.5546875" style="226" customWidth="1"/>
    <col min="7" max="7" width="11.33203125" style="226" customWidth="1"/>
    <col min="8" max="8" width="15.6640625" style="226" customWidth="1"/>
    <col min="9" max="9" width="11.33203125" style="226" customWidth="1"/>
    <col min="10" max="10" width="14.109375" style="226" customWidth="1"/>
    <col min="11" max="11" width="12.5546875" style="226" customWidth="1"/>
    <col min="12" max="12" width="15.21875" style="226" customWidth="1"/>
    <col min="13" max="13" width="12.44140625" style="219" customWidth="1"/>
    <col min="14" max="14" width="10.5546875" style="224" customWidth="1"/>
    <col min="15" max="15" width="12.33203125" style="224" bestFit="1" customWidth="1"/>
    <col min="16" max="16" width="10.88671875" style="224" customWidth="1"/>
    <col min="17" max="17" width="13.109375" style="224" customWidth="1"/>
    <col min="18" max="19" width="10.88671875" style="224" customWidth="1"/>
    <col min="20" max="20" width="10.33203125" style="224" customWidth="1"/>
    <col min="21" max="21" width="13.5546875" style="224" customWidth="1"/>
    <col min="22" max="23" width="13.33203125" style="224" customWidth="1"/>
    <col min="24" max="24" width="11.109375" style="141" customWidth="1"/>
    <col min="25" max="25" width="10" style="224" customWidth="1"/>
    <col min="26" max="26" width="12.33203125" style="224" bestFit="1" customWidth="1"/>
    <col min="27" max="28" width="10.33203125" style="224" customWidth="1"/>
    <col min="29" max="30" width="11.109375" style="224" customWidth="1"/>
    <col min="31" max="33" width="10.33203125" style="224" customWidth="1"/>
    <col min="34" max="34" width="13.44140625" style="224" customWidth="1"/>
    <col min="35" max="35" width="12.109375" style="224" customWidth="1"/>
    <col min="36" max="36" width="12.33203125" style="222" bestFit="1" customWidth="1"/>
    <col min="37" max="16384" width="9.109375" style="222"/>
  </cols>
  <sheetData>
    <row r="1" spans="1:35" ht="19.2" customHeight="1" x14ac:dyDescent="0.3">
      <c r="A1" s="379" t="s">
        <v>355</v>
      </c>
      <c r="B1" s="380"/>
      <c r="C1" s="371" t="s">
        <v>344</v>
      </c>
      <c r="D1" s="371"/>
      <c r="E1" s="371"/>
      <c r="F1" s="371"/>
      <c r="G1" s="371"/>
      <c r="H1" s="371"/>
      <c r="I1" s="371"/>
      <c r="J1" s="371"/>
      <c r="K1" s="371"/>
      <c r="L1" s="371"/>
      <c r="M1" s="372"/>
      <c r="N1" s="373" t="s">
        <v>346</v>
      </c>
      <c r="O1" s="374"/>
      <c r="P1" s="374"/>
      <c r="Q1" s="374"/>
      <c r="R1" s="374"/>
      <c r="S1" s="374"/>
      <c r="T1" s="374"/>
      <c r="U1" s="374"/>
      <c r="V1" s="374"/>
      <c r="W1" s="374"/>
      <c r="X1" s="375"/>
      <c r="Y1" s="376" t="s">
        <v>67</v>
      </c>
      <c r="Z1" s="377"/>
      <c r="AA1" s="377"/>
      <c r="AB1" s="377"/>
      <c r="AC1" s="377"/>
      <c r="AD1" s="377"/>
      <c r="AE1" s="377"/>
      <c r="AF1" s="377"/>
      <c r="AG1" s="377"/>
      <c r="AH1" s="377"/>
      <c r="AI1" s="378"/>
    </row>
    <row r="2" spans="1:35" x14ac:dyDescent="0.3">
      <c r="A2" s="381"/>
      <c r="B2" s="382"/>
      <c r="C2" s="368" t="s">
        <v>82</v>
      </c>
      <c r="D2" s="370"/>
      <c r="E2" s="368" t="s">
        <v>83</v>
      </c>
      <c r="F2" s="369"/>
      <c r="G2" s="369"/>
      <c r="H2" s="370"/>
      <c r="I2" s="368" t="s">
        <v>261</v>
      </c>
      <c r="J2" s="369"/>
      <c r="K2" s="369"/>
      <c r="L2" s="369"/>
      <c r="M2" s="370"/>
      <c r="N2" s="366" t="s">
        <v>82</v>
      </c>
      <c r="O2" s="366"/>
      <c r="P2" s="365" t="s">
        <v>83</v>
      </c>
      <c r="Q2" s="366"/>
      <c r="R2" s="366"/>
      <c r="S2" s="367"/>
      <c r="T2" s="365" t="s">
        <v>261</v>
      </c>
      <c r="U2" s="366"/>
      <c r="V2" s="366"/>
      <c r="W2" s="366"/>
      <c r="X2" s="367"/>
      <c r="Y2" s="365" t="s">
        <v>82</v>
      </c>
      <c r="Z2" s="366"/>
      <c r="AA2" s="365" t="s">
        <v>83</v>
      </c>
      <c r="AB2" s="366"/>
      <c r="AC2" s="366"/>
      <c r="AD2" s="367"/>
      <c r="AE2" s="365" t="s">
        <v>261</v>
      </c>
      <c r="AF2" s="366"/>
      <c r="AG2" s="366"/>
      <c r="AH2" s="366"/>
      <c r="AI2" s="367"/>
    </row>
    <row r="3" spans="1:35" x14ac:dyDescent="0.3">
      <c r="A3" s="381"/>
      <c r="B3" s="382"/>
      <c r="C3" s="302" t="s">
        <v>23</v>
      </c>
      <c r="D3" s="305" t="s">
        <v>120</v>
      </c>
      <c r="E3" s="368" t="s">
        <v>23</v>
      </c>
      <c r="F3" s="369"/>
      <c r="G3" s="368" t="s">
        <v>120</v>
      </c>
      <c r="H3" s="370"/>
      <c r="I3" s="368" t="s">
        <v>23</v>
      </c>
      <c r="J3" s="369"/>
      <c r="K3" s="368" t="s">
        <v>120</v>
      </c>
      <c r="L3" s="370"/>
      <c r="M3" s="309"/>
      <c r="N3" s="248" t="s">
        <v>23</v>
      </c>
      <c r="O3" s="248" t="s">
        <v>120</v>
      </c>
      <c r="P3" s="368" t="s">
        <v>23</v>
      </c>
      <c r="Q3" s="369"/>
      <c r="R3" s="363" t="s">
        <v>120</v>
      </c>
      <c r="S3" s="364"/>
      <c r="T3" s="365" t="s">
        <v>23</v>
      </c>
      <c r="U3" s="366"/>
      <c r="V3" s="365" t="s">
        <v>120</v>
      </c>
      <c r="W3" s="367"/>
      <c r="X3" s="313"/>
      <c r="Y3" s="302" t="s">
        <v>23</v>
      </c>
      <c r="Z3" s="248" t="s">
        <v>120</v>
      </c>
      <c r="AA3" s="368" t="s">
        <v>23</v>
      </c>
      <c r="AB3" s="369"/>
      <c r="AC3" s="368" t="s">
        <v>120</v>
      </c>
      <c r="AD3" s="370"/>
      <c r="AE3" s="368" t="s">
        <v>23</v>
      </c>
      <c r="AF3" s="369"/>
      <c r="AG3" s="368" t="s">
        <v>120</v>
      </c>
      <c r="AH3" s="370"/>
      <c r="AI3" s="300"/>
    </row>
    <row r="4" spans="1:35" s="225" customFormat="1" ht="46.2" customHeight="1" x14ac:dyDescent="0.3">
      <c r="A4" s="381"/>
      <c r="B4" s="382"/>
      <c r="C4" s="257" t="s">
        <v>1</v>
      </c>
      <c r="D4" s="306" t="s">
        <v>1</v>
      </c>
      <c r="E4" s="257" t="s">
        <v>1</v>
      </c>
      <c r="F4" s="232" t="s">
        <v>343</v>
      </c>
      <c r="G4" s="257" t="s">
        <v>1</v>
      </c>
      <c r="H4" s="265" t="s">
        <v>343</v>
      </c>
      <c r="I4" s="257" t="s">
        <v>1</v>
      </c>
      <c r="J4" s="232" t="s">
        <v>343</v>
      </c>
      <c r="K4" s="257" t="s">
        <v>1</v>
      </c>
      <c r="L4" s="265" t="s">
        <v>343</v>
      </c>
      <c r="M4" s="272" t="s">
        <v>345</v>
      </c>
      <c r="N4" s="247" t="s">
        <v>1</v>
      </c>
      <c r="O4" s="247" t="s">
        <v>1</v>
      </c>
      <c r="P4" s="257" t="s">
        <v>1</v>
      </c>
      <c r="Q4" s="232" t="s">
        <v>343</v>
      </c>
      <c r="R4" s="257" t="s">
        <v>1</v>
      </c>
      <c r="S4" s="265" t="s">
        <v>343</v>
      </c>
      <c r="T4" s="257" t="s">
        <v>1</v>
      </c>
      <c r="U4" s="232" t="s">
        <v>343</v>
      </c>
      <c r="V4" s="257" t="s">
        <v>1</v>
      </c>
      <c r="W4" s="265" t="s">
        <v>343</v>
      </c>
      <c r="X4" s="272" t="s">
        <v>345</v>
      </c>
      <c r="Y4" s="257" t="s">
        <v>1</v>
      </c>
      <c r="Z4" s="247" t="s">
        <v>1</v>
      </c>
      <c r="AA4" s="257" t="s">
        <v>1</v>
      </c>
      <c r="AB4" s="232" t="s">
        <v>343</v>
      </c>
      <c r="AC4" s="257" t="s">
        <v>1</v>
      </c>
      <c r="AD4" s="265" t="s">
        <v>343</v>
      </c>
      <c r="AE4" s="257" t="s">
        <v>1</v>
      </c>
      <c r="AF4" s="232" t="s">
        <v>343</v>
      </c>
      <c r="AG4" s="257" t="s">
        <v>1</v>
      </c>
      <c r="AH4" s="265" t="s">
        <v>343</v>
      </c>
      <c r="AI4" s="272" t="s">
        <v>345</v>
      </c>
    </row>
    <row r="5" spans="1:35" ht="15" customHeight="1" x14ac:dyDescent="0.3">
      <c r="A5" s="334" t="s">
        <v>70</v>
      </c>
      <c r="C5" s="303"/>
      <c r="D5" s="307"/>
      <c r="E5" s="303"/>
      <c r="G5" s="303"/>
      <c r="H5" s="307"/>
      <c r="I5" s="303"/>
      <c r="K5" s="303"/>
      <c r="L5" s="307"/>
      <c r="M5" s="310"/>
      <c r="P5" s="274"/>
      <c r="R5" s="274"/>
      <c r="S5" s="311"/>
      <c r="T5" s="274"/>
      <c r="U5" s="227"/>
      <c r="V5" s="312"/>
      <c r="W5" s="311"/>
      <c r="X5" s="314"/>
      <c r="Y5" s="274"/>
      <c r="AA5" s="274"/>
      <c r="AC5" s="274"/>
      <c r="AD5" s="311"/>
      <c r="AE5" s="274"/>
      <c r="AG5" s="274"/>
      <c r="AH5" s="311"/>
      <c r="AI5" s="311"/>
    </row>
    <row r="6" spans="1:35" ht="15" customHeight="1" x14ac:dyDescent="0.3">
      <c r="A6" s="276" t="s">
        <v>12</v>
      </c>
      <c r="C6" s="274">
        <v>0.30619520313056608</v>
      </c>
      <c r="D6" s="267">
        <v>0.45528820439610196</v>
      </c>
      <c r="E6" s="274">
        <v>0.33090013942524998</v>
      </c>
      <c r="F6" s="224">
        <v>-2.4331692409206539E-2</v>
      </c>
      <c r="G6" s="274">
        <v>0.47151773932369151</v>
      </c>
      <c r="H6" s="267">
        <v>-2.3038182429745976E-2</v>
      </c>
      <c r="I6" s="274">
        <v>0.3358579308948747</v>
      </c>
      <c r="J6" s="224">
        <v>-5.5109386749008914E-2</v>
      </c>
      <c r="K6" s="274">
        <v>0.47970212592098277</v>
      </c>
      <c r="L6" s="267">
        <v>-2.1382120724075956E-2</v>
      </c>
      <c r="M6" s="270">
        <v>-7.8100174510978559E-2</v>
      </c>
      <c r="N6" s="224">
        <v>0.37300436134595705</v>
      </c>
      <c r="O6" s="224">
        <v>0.46964891098472533</v>
      </c>
      <c r="P6" s="274">
        <v>0.40882916375336098</v>
      </c>
      <c r="Q6" s="224">
        <v>-4.2228762434912304E-2</v>
      </c>
      <c r="R6" s="274">
        <v>0.48727297166169053</v>
      </c>
      <c r="S6" s="267">
        <v>-2.5066967826201766E-2</v>
      </c>
      <c r="T6" s="274">
        <v>0.40828974181214678</v>
      </c>
      <c r="U6" s="224">
        <v>-5.4192157953281424E-2</v>
      </c>
      <c r="V6" s="274">
        <v>0.49377065809294879</v>
      </c>
      <c r="W6" s="267">
        <v>-2.1789825976328309E-2</v>
      </c>
      <c r="X6" s="270">
        <v>-9.4132452624149363E-2</v>
      </c>
      <c r="Y6" s="274">
        <v>0.22927342606149342</v>
      </c>
      <c r="Z6" s="224">
        <v>0.18098588050595682</v>
      </c>
      <c r="AA6" s="274">
        <v>0.2471508905471573</v>
      </c>
      <c r="AB6" s="224">
        <v>9.1922769906206351E-3</v>
      </c>
      <c r="AC6" s="274">
        <v>0.19245198653093004</v>
      </c>
      <c r="AD6" s="267">
        <v>7.7520231023464697E-2</v>
      </c>
      <c r="AE6" s="274">
        <v>0.25516791762090235</v>
      </c>
      <c r="AF6" s="224">
        <v>-5.6739955260588532E-2</v>
      </c>
      <c r="AG6" s="274">
        <v>0.21283969741339362</v>
      </c>
      <c r="AH6" s="267">
        <v>-3.097836609499353E-3</v>
      </c>
      <c r="AI6" s="267">
        <v>-4.8069247655158652E-2</v>
      </c>
    </row>
    <row r="7" spans="1:35" ht="15" customHeight="1" x14ac:dyDescent="0.3">
      <c r="A7" s="276" t="s">
        <v>24</v>
      </c>
      <c r="C7" s="274">
        <v>0.11083788367777712</v>
      </c>
      <c r="D7" s="267">
        <v>0.18744511793033425</v>
      </c>
      <c r="E7" s="274">
        <v>0.1167491390822079</v>
      </c>
      <c r="F7" s="224">
        <v>-4.9025016189768067E-2</v>
      </c>
      <c r="G7" s="274">
        <v>0.1913142202692997</v>
      </c>
      <c r="H7" s="267">
        <v>-3.7193371459554224E-2</v>
      </c>
      <c r="I7" s="274">
        <v>0.11334119864876833</v>
      </c>
      <c r="J7" s="224">
        <v>-9.6231935231657795E-2</v>
      </c>
      <c r="K7" s="274">
        <v>0.1967938769117627</v>
      </c>
      <c r="L7" s="267">
        <v>-1.0527180745727801E-2</v>
      </c>
      <c r="M7" s="270">
        <v>-0.14053917923872114</v>
      </c>
      <c r="N7" s="224">
        <v>0.10549440178030341</v>
      </c>
      <c r="O7" s="224">
        <v>0.19255259104431957</v>
      </c>
      <c r="P7" s="274">
        <v>0.11357628881802213</v>
      </c>
      <c r="Q7" s="224">
        <v>-5.9211300765155975E-2</v>
      </c>
      <c r="R7" s="274">
        <v>0.19629261137478435</v>
      </c>
      <c r="S7" s="267">
        <v>-4.2077513398614944E-2</v>
      </c>
      <c r="T7" s="274">
        <v>0.10826603282644122</v>
      </c>
      <c r="U7" s="224">
        <v>-9.7222222222222224E-2</v>
      </c>
      <c r="V7" s="274">
        <v>0.20207993404550062</v>
      </c>
      <c r="W7" s="267">
        <v>-6.2012233230073618E-3</v>
      </c>
      <c r="X7" s="270">
        <v>-0.15067686874632136</v>
      </c>
      <c r="Y7" s="274">
        <v>0.116990185761347</v>
      </c>
      <c r="Z7" s="224">
        <v>8.988781907969913E-2</v>
      </c>
      <c r="AA7" s="274">
        <v>0.12015895755124732</v>
      </c>
      <c r="AB7" s="224">
        <v>-3.8449316809659996E-2</v>
      </c>
      <c r="AC7" s="274">
        <v>0.10313408863150092</v>
      </c>
      <c r="AD7" s="267">
        <v>0.16265033604527768</v>
      </c>
      <c r="AE7" s="274">
        <v>0.11899500175523646</v>
      </c>
      <c r="AF7" s="224">
        <v>-9.522599013676343E-2</v>
      </c>
      <c r="AG7" s="274">
        <v>9.6523996109973739E-2</v>
      </c>
      <c r="AH7" s="267">
        <v>-0.15636349806993857</v>
      </c>
      <c r="AI7" s="267">
        <v>-0.13001393268314146</v>
      </c>
    </row>
    <row r="8" spans="1:35" ht="15" customHeight="1" x14ac:dyDescent="0.3">
      <c r="A8" s="276" t="s">
        <v>14</v>
      </c>
      <c r="C8" s="274">
        <v>4.7880966179465231E-2</v>
      </c>
      <c r="D8" s="267">
        <v>2.7474599278092551E-2</v>
      </c>
      <c r="E8" s="274">
        <v>5.0833533318512349E-2</v>
      </c>
      <c r="F8" s="224">
        <v>-4.1502415190716783E-2</v>
      </c>
      <c r="G8" s="274">
        <v>2.9920315130064198E-2</v>
      </c>
      <c r="H8" s="267">
        <v>2.7308187778425488E-2</v>
      </c>
      <c r="I8" s="274">
        <v>5.5279672060628296E-2</v>
      </c>
      <c r="J8" s="224">
        <v>1.2367132968401541E-2</v>
      </c>
      <c r="K8" s="274">
        <v>2.9769757718550397E-2</v>
      </c>
      <c r="L8" s="267">
        <v>-4.2919041230721808E-2</v>
      </c>
      <c r="M8" s="270">
        <v>-2.9648548109488644E-2</v>
      </c>
      <c r="N8" s="224">
        <v>1.8386699385040284E-2</v>
      </c>
      <c r="O8" s="224">
        <v>2.7203403364557545E-2</v>
      </c>
      <c r="P8" s="274">
        <v>1.8952119465429719E-2</v>
      </c>
      <c r="Q8" s="224">
        <v>-9.9284074024044308E-2</v>
      </c>
      <c r="R8" s="274">
        <v>2.978098944153116E-2</v>
      </c>
      <c r="S8" s="267">
        <v>2.8706926224805904E-2</v>
      </c>
      <c r="T8" s="274">
        <v>2.1572175854648913E-2</v>
      </c>
      <c r="U8" s="224">
        <v>7.7984403119376128E-2</v>
      </c>
      <c r="V8" s="274">
        <v>2.9267653185587179E-2</v>
      </c>
      <c r="W8" s="267">
        <v>-5.1301974897388615E-2</v>
      </c>
      <c r="X8" s="270">
        <v>-2.9042280156693231E-2</v>
      </c>
      <c r="Y8" s="274">
        <v>8.1839655014641285E-2</v>
      </c>
      <c r="Z8" s="224">
        <v>3.265468347890025E-2</v>
      </c>
      <c r="AA8" s="274">
        <v>8.5096049581071712E-2</v>
      </c>
      <c r="AB8" s="224">
        <v>-2.6555784618610013E-2</v>
      </c>
      <c r="AC8" s="274">
        <v>3.2388132000023537E-2</v>
      </c>
      <c r="AD8" s="267">
        <v>5.0511197663096396E-3</v>
      </c>
      <c r="AE8" s="274">
        <v>9.2830276993029204E-2</v>
      </c>
      <c r="AF8" s="224">
        <v>-3.3382389891955921E-3</v>
      </c>
      <c r="AG8" s="274">
        <v>3.9294051610292473E-2</v>
      </c>
      <c r="AH8" s="267">
        <v>9.3611867998788983E-2</v>
      </c>
      <c r="AI8" s="267">
        <v>-2.9805374052203081E-2</v>
      </c>
    </row>
    <row r="9" spans="1:35" ht="15" customHeight="1" x14ac:dyDescent="0.3">
      <c r="A9" s="276" t="s">
        <v>15</v>
      </c>
      <c r="B9" s="253"/>
      <c r="C9" s="274">
        <v>0.5224371414443777</v>
      </c>
      <c r="D9" s="267">
        <v>0.32455127945292428</v>
      </c>
      <c r="E9" s="274">
        <v>0.48724192710135344</v>
      </c>
      <c r="F9" s="224">
        <v>-0.15799583759496441</v>
      </c>
      <c r="G9" s="274">
        <v>0.30189260605356838</v>
      </c>
      <c r="H9" s="267">
        <v>-0.12252428876134171</v>
      </c>
      <c r="I9" s="274">
        <v>0.48063614165158974</v>
      </c>
      <c r="J9" s="224">
        <v>-8.1678718087404775E-2</v>
      </c>
      <c r="K9" s="274">
        <v>0.28843820393043429</v>
      </c>
      <c r="L9" s="267">
        <v>-8.0948506060601846E-2</v>
      </c>
      <c r="M9" s="270">
        <v>-0.22676965820446671</v>
      </c>
      <c r="N9" s="224">
        <v>0.49599133691645886</v>
      </c>
      <c r="O9" s="224">
        <v>0.30535063383919436</v>
      </c>
      <c r="P9" s="274">
        <v>0.45082908417037582</v>
      </c>
      <c r="Q9" s="224">
        <v>-0.20572358537806709</v>
      </c>
      <c r="R9" s="274">
        <v>0.28127886328774698</v>
      </c>
      <c r="S9" s="267">
        <v>-0.13440636363140765</v>
      </c>
      <c r="T9" s="274">
        <v>0.4538890239400733</v>
      </c>
      <c r="U9" s="224">
        <v>-4.6514560229987956E-2</v>
      </c>
      <c r="V9" s="274">
        <v>0.2695889015130401</v>
      </c>
      <c r="W9" s="267">
        <v>-7.4781879623925629E-2</v>
      </c>
      <c r="X9" s="270">
        <v>-0.24266900350525789</v>
      </c>
      <c r="Y9" s="274">
        <v>0.55288593521229867</v>
      </c>
      <c r="Z9" s="224">
        <v>0.69130076211484381</v>
      </c>
      <c r="AA9" s="274">
        <v>0.52637430776796601</v>
      </c>
      <c r="AB9" s="224">
        <v>-0.10869857558109464</v>
      </c>
      <c r="AC9" s="274">
        <v>0.66701509485025756</v>
      </c>
      <c r="AD9" s="267">
        <v>-2.2275818849786987E-2</v>
      </c>
      <c r="AE9" s="274">
        <v>0.51043279116029483</v>
      </c>
      <c r="AF9" s="224">
        <v>-0.11404547195431913</v>
      </c>
      <c r="AG9" s="274">
        <v>0.64598585405439513</v>
      </c>
      <c r="AH9" s="267">
        <v>-0.1270092350573479</v>
      </c>
      <c r="AI9" s="267">
        <v>-0.2103474671825056</v>
      </c>
    </row>
    <row r="10" spans="1:35" ht="15" customHeight="1" x14ac:dyDescent="0.3">
      <c r="A10" s="276" t="s">
        <v>19</v>
      </c>
      <c r="C10" s="274">
        <v>1</v>
      </c>
      <c r="D10" s="267">
        <v>1</v>
      </c>
      <c r="E10" s="274">
        <v>1</v>
      </c>
      <c r="F10" s="224">
        <v>-9.7174887415528419E-2</v>
      </c>
      <c r="G10" s="274">
        <v>1</v>
      </c>
      <c r="H10" s="267">
        <v>-5.6664989268275325E-2</v>
      </c>
      <c r="I10" s="274">
        <v>1</v>
      </c>
      <c r="J10" s="224">
        <v>-6.9057458809187636E-2</v>
      </c>
      <c r="K10" s="274">
        <v>1</v>
      </c>
      <c r="L10" s="267">
        <v>-3.8078705171430992E-2</v>
      </c>
      <c r="M10" s="270">
        <v>-0.15952169543973074</v>
      </c>
      <c r="N10" s="224">
        <v>1</v>
      </c>
      <c r="O10" s="224">
        <v>1</v>
      </c>
      <c r="P10" s="274">
        <v>1</v>
      </c>
      <c r="Q10" s="224">
        <v>-0.12615615406777472</v>
      </c>
      <c r="R10" s="274">
        <v>1</v>
      </c>
      <c r="S10" s="267">
        <v>-6.0329089705061505E-2</v>
      </c>
      <c r="T10" s="274">
        <v>1</v>
      </c>
      <c r="U10" s="224">
        <v>-5.2942580876208664E-2</v>
      </c>
      <c r="V10" s="274">
        <v>1</v>
      </c>
      <c r="W10" s="267">
        <v>-3.4662407346839536E-2</v>
      </c>
      <c r="X10" s="270">
        <v>-0.17241970255421879</v>
      </c>
      <c r="Y10" s="274">
        <v>1</v>
      </c>
      <c r="Z10" s="224">
        <v>1</v>
      </c>
      <c r="AA10" s="274">
        <v>1</v>
      </c>
      <c r="AB10" s="224">
        <v>-6.3806849377745237E-2</v>
      </c>
      <c r="AC10" s="274">
        <v>1</v>
      </c>
      <c r="AD10" s="267">
        <v>1.3322602120408183E-2</v>
      </c>
      <c r="AE10" s="274">
        <v>1</v>
      </c>
      <c r="AF10" s="224">
        <v>-8.6375896121667892E-2</v>
      </c>
      <c r="AG10" s="274">
        <v>1</v>
      </c>
      <c r="AH10" s="267">
        <v>-9.8590140593713779E-2</v>
      </c>
      <c r="AI10" s="267">
        <v>-0.14467137170571009</v>
      </c>
    </row>
    <row r="11" spans="1:35" s="253" customFormat="1" ht="15" customHeight="1" x14ac:dyDescent="0.3">
      <c r="A11" s="339" t="s">
        <v>342</v>
      </c>
      <c r="B11" s="223"/>
      <c r="C11" s="274"/>
      <c r="D11" s="267"/>
      <c r="E11" s="274"/>
      <c r="F11" s="224"/>
      <c r="G11" s="274"/>
      <c r="H11" s="267"/>
      <c r="I11" s="274"/>
      <c r="J11" s="224"/>
      <c r="K11" s="274"/>
      <c r="L11" s="267"/>
      <c r="M11" s="270"/>
      <c r="N11" s="224"/>
      <c r="O11" s="224"/>
      <c r="P11" s="274"/>
      <c r="Q11" s="224"/>
      <c r="R11" s="274"/>
      <c r="S11" s="267"/>
      <c r="T11" s="274"/>
      <c r="U11" s="224"/>
      <c r="V11" s="274"/>
      <c r="W11" s="267"/>
      <c r="X11" s="270"/>
      <c r="Y11" s="274"/>
      <c r="Z11" s="224"/>
      <c r="AA11" s="274"/>
      <c r="AB11" s="224"/>
      <c r="AC11" s="274"/>
      <c r="AD11" s="267"/>
      <c r="AE11" s="274"/>
      <c r="AF11" s="224"/>
      <c r="AG11" s="274"/>
      <c r="AH11" s="267"/>
      <c r="AI11" s="267"/>
    </row>
    <row r="12" spans="1:35" s="253" customFormat="1" ht="15" customHeight="1" x14ac:dyDescent="0.3">
      <c r="A12" s="334"/>
      <c r="B12" s="223"/>
      <c r="C12" s="274"/>
      <c r="D12" s="267"/>
      <c r="E12" s="274"/>
      <c r="F12" s="224"/>
      <c r="G12" s="274"/>
      <c r="H12" s="267"/>
      <c r="I12" s="274"/>
      <c r="J12" s="224"/>
      <c r="K12" s="274"/>
      <c r="L12" s="267"/>
      <c r="M12" s="270"/>
      <c r="N12" s="224"/>
      <c r="O12" s="224"/>
      <c r="P12" s="274"/>
      <c r="Q12" s="224"/>
      <c r="R12" s="274"/>
      <c r="S12" s="267"/>
      <c r="T12" s="274"/>
      <c r="U12" s="224"/>
      <c r="V12" s="274"/>
      <c r="W12" s="267"/>
      <c r="X12" s="270"/>
      <c r="Y12" s="274"/>
      <c r="Z12" s="224"/>
      <c r="AA12" s="274"/>
      <c r="AB12" s="224"/>
      <c r="AC12" s="274"/>
      <c r="AD12" s="267"/>
      <c r="AE12" s="274"/>
      <c r="AF12" s="224"/>
      <c r="AG12" s="274"/>
      <c r="AH12" s="267"/>
      <c r="AI12" s="267"/>
    </row>
    <row r="13" spans="1:35" s="253" customFormat="1" ht="15" customHeight="1" x14ac:dyDescent="0.3">
      <c r="A13" s="334" t="s">
        <v>28</v>
      </c>
      <c r="B13" s="223"/>
      <c r="C13" s="274"/>
      <c r="D13" s="267"/>
      <c r="E13" s="274"/>
      <c r="F13" s="224"/>
      <c r="G13" s="274"/>
      <c r="H13" s="267"/>
      <c r="I13" s="274"/>
      <c r="J13" s="224"/>
      <c r="K13" s="274"/>
      <c r="L13" s="267"/>
      <c r="M13" s="270"/>
      <c r="N13" s="224"/>
      <c r="O13" s="224"/>
      <c r="P13" s="274"/>
      <c r="Q13" s="224"/>
      <c r="R13" s="274"/>
      <c r="S13" s="267"/>
      <c r="T13" s="274"/>
      <c r="U13" s="224"/>
      <c r="V13" s="274"/>
      <c r="W13" s="267"/>
      <c r="X13" s="270"/>
      <c r="Y13" s="274"/>
      <c r="Z13" s="224"/>
      <c r="AA13" s="274"/>
      <c r="AB13" s="224"/>
      <c r="AC13" s="274"/>
      <c r="AD13" s="267"/>
      <c r="AE13" s="274"/>
      <c r="AF13" s="224"/>
      <c r="AG13" s="274"/>
      <c r="AH13" s="267"/>
      <c r="AI13" s="267"/>
    </row>
    <row r="14" spans="1:35" s="253" customFormat="1" ht="15" customHeight="1" x14ac:dyDescent="0.3">
      <c r="A14" s="276" t="s">
        <v>71</v>
      </c>
      <c r="B14" s="223"/>
      <c r="C14" s="274">
        <v>0.41068874580632814</v>
      </c>
      <c r="D14" s="267">
        <v>0.41832786778277919</v>
      </c>
      <c r="E14" s="274">
        <v>0.39241656201184599</v>
      </c>
      <c r="F14" s="224">
        <v>-0.13734298688226404</v>
      </c>
      <c r="G14" s="274">
        <v>0.40625984165732959</v>
      </c>
      <c r="H14" s="267">
        <v>-8.3878551718465963E-2</v>
      </c>
      <c r="I14" s="274">
        <v>0.39842198155341035</v>
      </c>
      <c r="J14" s="224">
        <v>-5.4810607197526791E-2</v>
      </c>
      <c r="K14" s="274">
        <v>0.40785749111362307</v>
      </c>
      <c r="L14" s="267">
        <v>-3.4295872422295454E-2</v>
      </c>
      <c r="M14" s="270">
        <v>-0.18462574157445197</v>
      </c>
      <c r="N14" s="224">
        <v>0.41674945607359648</v>
      </c>
      <c r="O14" s="224">
        <v>0.41798387688293337</v>
      </c>
      <c r="P14" s="274">
        <v>0.40001250589766763</v>
      </c>
      <c r="Q14" s="224">
        <v>-0.16125033523048959</v>
      </c>
      <c r="R14" s="274">
        <v>0.40588212629107678</v>
      </c>
      <c r="S14" s="267">
        <v>-8.7535074489965323E-2</v>
      </c>
      <c r="T14" s="274">
        <v>0.40346691396039097</v>
      </c>
      <c r="U14" s="224">
        <v>-4.4764029615313561E-2</v>
      </c>
      <c r="V14" s="274">
        <v>0.40804552218451801</v>
      </c>
      <c r="W14" s="267">
        <v>-2.9517052948472754E-2</v>
      </c>
      <c r="X14" s="270">
        <v>-0.19879615006406628</v>
      </c>
      <c r="Y14" s="274">
        <v>0.40371065153733526</v>
      </c>
      <c r="Z14" s="224">
        <v>0.42489840124800032</v>
      </c>
      <c r="AA14" s="274">
        <v>0.38425330576114214</v>
      </c>
      <c r="AB14" s="224">
        <v>-0.10892786309287697</v>
      </c>
      <c r="AC14" s="274">
        <v>0.41295015385098127</v>
      </c>
      <c r="AD14" s="267">
        <v>-1.5172278320572842E-2</v>
      </c>
      <c r="AE14" s="274">
        <v>0.392801858878989</v>
      </c>
      <c r="AF14" s="224">
        <v>-6.6050334663508167E-2</v>
      </c>
      <c r="AG14" s="274">
        <v>0.40429077728729412</v>
      </c>
      <c r="AH14" s="267">
        <v>-0.11749229461406584</v>
      </c>
      <c r="AI14" s="267">
        <v>-0.16778347594491982</v>
      </c>
    </row>
    <row r="15" spans="1:35" s="253" customFormat="1" ht="15" customHeight="1" x14ac:dyDescent="0.3">
      <c r="A15" s="276" t="s">
        <v>72</v>
      </c>
      <c r="B15" s="223"/>
      <c r="C15" s="274">
        <v>0.57026626825676174</v>
      </c>
      <c r="D15" s="267">
        <v>0.53785782713964692</v>
      </c>
      <c r="E15" s="274">
        <v>0.58895463452769881</v>
      </c>
      <c r="F15" s="224">
        <v>-6.7588135889516926E-2</v>
      </c>
      <c r="G15" s="274">
        <v>0.54797394303809877</v>
      </c>
      <c r="H15" s="267">
        <v>-3.8922593753871526E-2</v>
      </c>
      <c r="I15" s="274">
        <v>0.58196428345500317</v>
      </c>
      <c r="J15" s="224">
        <v>-8.0106892517523773E-2</v>
      </c>
      <c r="K15" s="274">
        <v>0.54291963446688551</v>
      </c>
      <c r="L15" s="267">
        <v>-4.6951110706499571E-2</v>
      </c>
      <c r="M15" s="270">
        <v>-0.14228075286987937</v>
      </c>
      <c r="N15" s="224">
        <v>0.56391507793794771</v>
      </c>
      <c r="O15" s="224">
        <v>0.53772036374551135</v>
      </c>
      <c r="P15" s="274">
        <v>0.58109221962630109</v>
      </c>
      <c r="Q15" s="224">
        <v>-9.9538423593249006E-2</v>
      </c>
      <c r="R15" s="274">
        <v>0.54791269782043495</v>
      </c>
      <c r="S15" s="267">
        <v>-4.251789919797043E-2</v>
      </c>
      <c r="T15" s="274">
        <v>0.57628141065463812</v>
      </c>
      <c r="U15" s="224">
        <v>-6.0783182031616839E-2</v>
      </c>
      <c r="V15" s="274">
        <v>0.54227354922237603</v>
      </c>
      <c r="W15" s="267">
        <v>-4.4597716665127525E-2</v>
      </c>
      <c r="X15" s="270">
        <v>-0.1542713435044572</v>
      </c>
      <c r="Y15" s="274">
        <v>0.57757881131039535</v>
      </c>
      <c r="Z15" s="224">
        <v>0.54048350076012763</v>
      </c>
      <c r="AA15" s="274">
        <v>0.59740426350787912</v>
      </c>
      <c r="AB15" s="224">
        <v>-3.1671923040742261E-2</v>
      </c>
      <c r="AC15" s="274">
        <v>0.54905875362074408</v>
      </c>
      <c r="AD15" s="267">
        <v>2.9399869105135049E-2</v>
      </c>
      <c r="AE15" s="274">
        <v>0.58829508032296352</v>
      </c>
      <c r="AF15" s="224">
        <v>-0.10030677983433889</v>
      </c>
      <c r="AG15" s="274">
        <v>0.55517506205984291</v>
      </c>
      <c r="AH15" s="267">
        <v>-8.8548773082830309E-2</v>
      </c>
      <c r="AI15" s="267">
        <v>-0.12880179426370331</v>
      </c>
    </row>
    <row r="16" spans="1:35" s="253" customFormat="1" ht="15" customHeight="1" x14ac:dyDescent="0.3">
      <c r="A16" s="276" t="s">
        <v>73</v>
      </c>
      <c r="B16" s="223"/>
      <c r="C16" s="274">
        <v>1.9044985936910161E-2</v>
      </c>
      <c r="D16" s="267">
        <v>4.381430507757391E-2</v>
      </c>
      <c r="E16" s="274">
        <v>1.8628803460455201E-2</v>
      </c>
      <c r="F16" s="224">
        <v>-0.11690396426577331</v>
      </c>
      <c r="G16" s="274">
        <v>4.5766215304571686E-2</v>
      </c>
      <c r="H16" s="267">
        <v>-1.4639781937650054E-2</v>
      </c>
      <c r="I16" s="274">
        <v>1.9613734991586432E-2</v>
      </c>
      <c r="J16" s="224">
        <v>-1.983719276061013E-2</v>
      </c>
      <c r="K16" s="274">
        <v>4.9222874419491469E-2</v>
      </c>
      <c r="L16" s="267">
        <v>3.4573883413329426E-2</v>
      </c>
      <c r="M16" s="270">
        <v>-0.13442211055276382</v>
      </c>
      <c r="N16" s="224">
        <v>1.9335465988455845E-2</v>
      </c>
      <c r="O16" s="224">
        <v>4.4295759371555291E-2</v>
      </c>
      <c r="P16" s="274">
        <v>1.8895274476031312E-2</v>
      </c>
      <c r="Q16" s="224">
        <v>-0.14605009633911367</v>
      </c>
      <c r="R16" s="274">
        <v>4.6205175888488256E-2</v>
      </c>
      <c r="S16" s="267">
        <v>-1.9823560912823307E-2</v>
      </c>
      <c r="T16" s="274">
        <v>2.0251675384970903E-2</v>
      </c>
      <c r="U16" s="224">
        <v>1.5042117930204572E-2</v>
      </c>
      <c r="V16" s="274">
        <v>4.9680928593106022E-2</v>
      </c>
      <c r="W16" s="267">
        <v>3.7954451782342399E-2</v>
      </c>
      <c r="X16" s="270">
        <v>-0.1332048811817598</v>
      </c>
      <c r="Y16" s="274">
        <v>1.8710537152269401E-2</v>
      </c>
      <c r="Z16" s="224">
        <v>3.4618097991872099E-2</v>
      </c>
      <c r="AA16" s="274">
        <v>1.8342430730978701E-2</v>
      </c>
      <c r="AB16" s="224">
        <v>-8.2225278924040954E-2</v>
      </c>
      <c r="AC16" s="274">
        <v>3.799109252827465E-2</v>
      </c>
      <c r="AD16" s="267">
        <v>0.11205510907003444</v>
      </c>
      <c r="AE16" s="274">
        <v>1.8903060798047509E-2</v>
      </c>
      <c r="AF16" s="224">
        <v>-5.8451290591174022E-2</v>
      </c>
      <c r="AG16" s="274">
        <v>4.053416065286302E-2</v>
      </c>
      <c r="AH16" s="267">
        <v>-3.8251084038818911E-2</v>
      </c>
      <c r="AI16" s="267">
        <v>-0.13587039584288552</v>
      </c>
    </row>
    <row r="17" spans="1:35" s="253" customFormat="1" ht="15" customHeight="1" x14ac:dyDescent="0.3">
      <c r="A17" s="276" t="s">
        <v>7</v>
      </c>
      <c r="B17" s="223"/>
      <c r="C17" s="274">
        <v>1</v>
      </c>
      <c r="D17" s="267">
        <v>1</v>
      </c>
      <c r="E17" s="274">
        <v>1</v>
      </c>
      <c r="F17" s="224">
        <v>-9.7174887415528419E-2</v>
      </c>
      <c r="G17" s="274">
        <v>1</v>
      </c>
      <c r="H17" s="267">
        <v>-5.6664989268275325E-2</v>
      </c>
      <c r="I17" s="274">
        <v>1</v>
      </c>
      <c r="J17" s="224">
        <v>-6.9057458809187636E-2</v>
      </c>
      <c r="K17" s="274">
        <v>1</v>
      </c>
      <c r="L17" s="267">
        <v>-3.8078705171430992E-2</v>
      </c>
      <c r="M17" s="270">
        <v>-0.15952169543973074</v>
      </c>
      <c r="N17" s="224">
        <v>1</v>
      </c>
      <c r="O17" s="224">
        <v>1</v>
      </c>
      <c r="P17" s="274">
        <v>1</v>
      </c>
      <c r="Q17" s="224">
        <v>-0.12615615406777472</v>
      </c>
      <c r="R17" s="274">
        <v>1</v>
      </c>
      <c r="S17" s="267">
        <v>-6.0329089705061505E-2</v>
      </c>
      <c r="T17" s="274">
        <v>1</v>
      </c>
      <c r="U17" s="224">
        <v>-5.2942580876208664E-2</v>
      </c>
      <c r="V17" s="274">
        <v>1</v>
      </c>
      <c r="W17" s="267">
        <v>-3.4662407346839536E-2</v>
      </c>
      <c r="X17" s="270">
        <v>-0.17241970255421879</v>
      </c>
      <c r="Y17" s="274">
        <v>1</v>
      </c>
      <c r="Z17" s="224">
        <v>1</v>
      </c>
      <c r="AA17" s="274">
        <v>1</v>
      </c>
      <c r="AB17" s="224">
        <v>-6.3806849377745237E-2</v>
      </c>
      <c r="AC17" s="274">
        <v>1</v>
      </c>
      <c r="AD17" s="267">
        <v>1.3322602120408183E-2</v>
      </c>
      <c r="AE17" s="274">
        <v>1</v>
      </c>
      <c r="AF17" s="224">
        <v>-8.6375896121667892E-2</v>
      </c>
      <c r="AG17" s="274">
        <v>1</v>
      </c>
      <c r="AH17" s="267">
        <v>-9.8590140593713779E-2</v>
      </c>
      <c r="AI17" s="267">
        <v>-0.14467137170571009</v>
      </c>
    </row>
    <row r="18" spans="1:35" s="253" customFormat="1" ht="15" customHeight="1" x14ac:dyDescent="0.3">
      <c r="A18" s="276"/>
      <c r="B18" s="223"/>
      <c r="C18" s="274"/>
      <c r="D18" s="267"/>
      <c r="E18" s="274"/>
      <c r="F18" s="224"/>
      <c r="G18" s="274"/>
      <c r="H18" s="267"/>
      <c r="I18" s="274"/>
      <c r="J18" s="224"/>
      <c r="K18" s="274"/>
      <c r="L18" s="267"/>
      <c r="M18" s="270"/>
      <c r="N18" s="224"/>
      <c r="O18" s="224"/>
      <c r="P18" s="274"/>
      <c r="Q18" s="224"/>
      <c r="R18" s="274"/>
      <c r="S18" s="267"/>
      <c r="T18" s="274"/>
      <c r="U18" s="224"/>
      <c r="V18" s="274"/>
      <c r="W18" s="267"/>
      <c r="X18" s="270"/>
      <c r="Y18" s="274"/>
      <c r="Z18" s="224"/>
      <c r="AA18" s="274"/>
      <c r="AB18" s="224"/>
      <c r="AC18" s="274"/>
      <c r="AD18" s="267"/>
      <c r="AE18" s="274"/>
      <c r="AF18" s="224"/>
      <c r="AG18" s="274"/>
      <c r="AH18" s="267"/>
      <c r="AI18" s="267"/>
    </row>
    <row r="19" spans="1:35" s="253" customFormat="1" ht="15" customHeight="1" x14ac:dyDescent="0.3">
      <c r="A19" s="334" t="s">
        <v>38</v>
      </c>
      <c r="B19" s="223"/>
      <c r="C19" s="274"/>
      <c r="D19" s="267"/>
      <c r="E19" s="274"/>
      <c r="F19" s="224"/>
      <c r="G19" s="274"/>
      <c r="H19" s="267"/>
      <c r="I19" s="274"/>
      <c r="J19" s="224"/>
      <c r="K19" s="274"/>
      <c r="L19" s="267"/>
      <c r="M19" s="270"/>
      <c r="N19" s="224"/>
      <c r="O19" s="224"/>
      <c r="P19" s="274"/>
      <c r="Q19" s="224"/>
      <c r="R19" s="274"/>
      <c r="S19" s="267"/>
      <c r="T19" s="274"/>
      <c r="U19" s="224"/>
      <c r="V19" s="274"/>
      <c r="W19" s="267"/>
      <c r="X19" s="270"/>
      <c r="Y19" s="274"/>
      <c r="Z19" s="224"/>
      <c r="AA19" s="274"/>
      <c r="AB19" s="224"/>
      <c r="AC19" s="274"/>
      <c r="AD19" s="267"/>
      <c r="AE19" s="274"/>
      <c r="AF19" s="224"/>
      <c r="AG19" s="274"/>
      <c r="AH19" s="267"/>
      <c r="AI19" s="267"/>
    </row>
    <row r="20" spans="1:35" s="253" customFormat="1" ht="15" customHeight="1" x14ac:dyDescent="0.3">
      <c r="A20" s="276" t="s">
        <v>39</v>
      </c>
      <c r="C20" s="274">
        <v>0.45189572577772341</v>
      </c>
      <c r="D20" s="267">
        <v>0.46690071152669288</v>
      </c>
      <c r="E20" s="274">
        <v>0.44510075572313412</v>
      </c>
      <c r="F20" s="224">
        <v>-0.11075029708328921</v>
      </c>
      <c r="G20" s="274">
        <v>0.45796964506680193</v>
      </c>
      <c r="H20" s="267">
        <v>-7.4709484525604317E-2</v>
      </c>
      <c r="I20" s="274">
        <v>0.43321967636230213</v>
      </c>
      <c r="J20" s="224">
        <v>-9.3907118285260646E-2</v>
      </c>
      <c r="K20" s="274">
        <v>0.4401675677884157</v>
      </c>
      <c r="L20" s="267">
        <v>-7.5470260290254915E-2</v>
      </c>
      <c r="M20" s="270">
        <v>-0.19425717412022167</v>
      </c>
      <c r="N20" s="224">
        <v>0.47590331521901108</v>
      </c>
      <c r="O20" s="224">
        <v>0.47054594599374822</v>
      </c>
      <c r="P20" s="274">
        <v>0.46728286635174543</v>
      </c>
      <c r="Q20" s="224">
        <v>-0.14198484437300377</v>
      </c>
      <c r="R20" s="274">
        <v>0.46213568455110066</v>
      </c>
      <c r="S20" s="267">
        <v>-7.712421479946846E-2</v>
      </c>
      <c r="T20" s="274">
        <v>0.45854378809568824</v>
      </c>
      <c r="U20" s="224">
        <v>-7.0654355680449615E-2</v>
      </c>
      <c r="V20" s="274">
        <v>0.44390896939442381</v>
      </c>
      <c r="W20" s="267">
        <v>-7.2735496959930687E-2</v>
      </c>
      <c r="X20" s="270">
        <v>-0.2026073523578899</v>
      </c>
      <c r="Y20" s="274">
        <v>0.42425420937042457</v>
      </c>
      <c r="Z20" s="224">
        <v>0.39727347701235083</v>
      </c>
      <c r="AA20" s="274">
        <v>0.42126194701618591</v>
      </c>
      <c r="AB20" s="224">
        <v>-7.0409813966028578E-2</v>
      </c>
      <c r="AC20" s="274">
        <v>0.38417835339246809</v>
      </c>
      <c r="AD20" s="267">
        <v>-2.0079035566004703E-2</v>
      </c>
      <c r="AE20" s="274">
        <v>0.40500827468614703</v>
      </c>
      <c r="AF20" s="224">
        <v>-0.1216265208753281</v>
      </c>
      <c r="AG20" s="274">
        <v>0.36919786701244678</v>
      </c>
      <c r="AH20" s="267">
        <v>-0.1337393310736309</v>
      </c>
      <c r="AI20" s="267">
        <v>-0.18347263413318954</v>
      </c>
    </row>
    <row r="21" spans="1:35" s="253" customFormat="1" ht="15" customHeight="1" x14ac:dyDescent="0.3">
      <c r="A21" s="276" t="s">
        <v>40</v>
      </c>
      <c r="C21" s="274">
        <v>5.6982098138567958E-2</v>
      </c>
      <c r="D21" s="267">
        <v>6.2363332400713012E-2</v>
      </c>
      <c r="E21" s="274">
        <v>5.7614871241444189E-2</v>
      </c>
      <c r="F21" s="224">
        <v>-8.7149222048566566E-2</v>
      </c>
      <c r="G21" s="274">
        <v>6.3011445221931375E-2</v>
      </c>
      <c r="H21" s="267">
        <v>-4.6861351591716512E-2</v>
      </c>
      <c r="I21" s="274">
        <v>5.6230152203342654E-2</v>
      </c>
      <c r="J21" s="224">
        <v>-9.1431783916387704E-2</v>
      </c>
      <c r="K21" s="274">
        <v>6.3232543887125986E-2</v>
      </c>
      <c r="L21" s="267">
        <v>-3.4703453047633462E-2</v>
      </c>
      <c r="M21" s="270">
        <v>-0.17061279712612845</v>
      </c>
      <c r="N21" s="224">
        <v>7.476131813982137E-2</v>
      </c>
      <c r="O21" s="224">
        <v>6.3578474697151846E-2</v>
      </c>
      <c r="P21" s="274">
        <v>7.8426189623515635E-2</v>
      </c>
      <c r="Q21" s="224">
        <v>-8.331949104680908E-2</v>
      </c>
      <c r="R21" s="274">
        <v>6.4303114705127506E-2</v>
      </c>
      <c r="S21" s="267">
        <v>-4.9619126322421228E-2</v>
      </c>
      <c r="T21" s="274">
        <v>7.4158105922144488E-2</v>
      </c>
      <c r="U21" s="224">
        <v>-0.10448302105606494</v>
      </c>
      <c r="V21" s="274">
        <v>6.4413794748735431E-2</v>
      </c>
      <c r="W21" s="267">
        <v>-3.3000845424976714E-2</v>
      </c>
      <c r="X21" s="270">
        <v>-0.17909703996544965</v>
      </c>
      <c r="Y21" s="274">
        <v>3.6511713030746705E-2</v>
      </c>
      <c r="Z21" s="224">
        <v>3.9153029083574292E-2</v>
      </c>
      <c r="AA21" s="274">
        <v>3.5249234077517767E-2</v>
      </c>
      <c r="AB21" s="224">
        <v>-9.617794486215539E-2</v>
      </c>
      <c r="AC21" s="274">
        <v>4.0132651120101823E-2</v>
      </c>
      <c r="AD21" s="267">
        <v>3.8676276520150238E-2</v>
      </c>
      <c r="AE21" s="274">
        <v>3.6258170207786565E-2</v>
      </c>
      <c r="AF21" s="224">
        <v>-6.0225303292894279E-2</v>
      </c>
      <c r="AG21" s="274">
        <v>4.0825695059362059E-2</v>
      </c>
      <c r="AH21" s="267">
        <v>-8.3023846755277561E-2</v>
      </c>
      <c r="AI21" s="267">
        <v>-0.15061090225563908</v>
      </c>
    </row>
    <row r="22" spans="1:35" s="253" customFormat="1" ht="15" customHeight="1" x14ac:dyDescent="0.3">
      <c r="A22" s="276" t="s">
        <v>41</v>
      </c>
      <c r="C22" s="274">
        <v>0.14933592441554436</v>
      </c>
      <c r="D22" s="267">
        <v>0.10473609645996439</v>
      </c>
      <c r="E22" s="274">
        <v>0.14846654309300267</v>
      </c>
      <c r="F22" s="224">
        <v>-0.10243081825383403</v>
      </c>
      <c r="G22" s="274">
        <v>0.10234537600227045</v>
      </c>
      <c r="H22" s="267">
        <v>-7.819768319942004E-2</v>
      </c>
      <c r="I22" s="274">
        <v>0.14877623704753348</v>
      </c>
      <c r="J22" s="224">
        <v>-6.7115558155908805E-2</v>
      </c>
      <c r="K22" s="274">
        <v>9.8887875032345043E-2</v>
      </c>
      <c r="L22" s="267">
        <v>-7.0574983359787E-2</v>
      </c>
      <c r="M22" s="270">
        <v>-0.16267167487027032</v>
      </c>
      <c r="N22" s="224">
        <v>0.1171453550175348</v>
      </c>
      <c r="O22" s="224">
        <v>0.10248661392172949</v>
      </c>
      <c r="P22" s="274">
        <v>0.11512815702859872</v>
      </c>
      <c r="Q22" s="224">
        <v>-0.14120340923546623</v>
      </c>
      <c r="R22" s="274">
        <v>9.9762815881039024E-2</v>
      </c>
      <c r="S22" s="267">
        <v>-8.5302827117343286E-2</v>
      </c>
      <c r="T22" s="274">
        <v>0.11544475356159985</v>
      </c>
      <c r="U22" s="224">
        <v>-5.0338221498049673E-2</v>
      </c>
      <c r="V22" s="274">
        <v>9.5977193029541663E-2</v>
      </c>
      <c r="W22" s="267">
        <v>-7.1293330580952191E-2</v>
      </c>
      <c r="X22" s="270">
        <v>-0.18443370224314123</v>
      </c>
      <c r="Y22" s="274">
        <v>0.1863990437408492</v>
      </c>
      <c r="Z22" s="224">
        <v>0.14770322234477001</v>
      </c>
      <c r="AA22" s="274">
        <v>0.18429484731950041</v>
      </c>
      <c r="AB22" s="224">
        <v>-7.4375220532961042E-2</v>
      </c>
      <c r="AC22" s="274">
        <v>0.14808916885169707</v>
      </c>
      <c r="AD22" s="267">
        <v>1.5970400269088462E-2</v>
      </c>
      <c r="AE22" s="274">
        <v>0.18590795874358504</v>
      </c>
      <c r="AF22" s="224">
        <v>-7.8379050302477826E-2</v>
      </c>
      <c r="AG22" s="274">
        <v>0.15409986576363521</v>
      </c>
      <c r="AH22" s="267">
        <v>-6.2003390189638734E-2</v>
      </c>
      <c r="AI22" s="267">
        <v>-0.14692481168402804</v>
      </c>
    </row>
    <row r="23" spans="1:35" s="253" customFormat="1" ht="15" customHeight="1" x14ac:dyDescent="0.3">
      <c r="A23" s="276" t="s">
        <v>264</v>
      </c>
      <c r="C23" s="274">
        <v>0.1884148319075292</v>
      </c>
      <c r="D23" s="267">
        <v>0.16413181780882996</v>
      </c>
      <c r="E23" s="274">
        <v>0.18889839329698757</v>
      </c>
      <c r="F23" s="224">
        <v>-9.485781204805678E-2</v>
      </c>
      <c r="G23" s="274">
        <v>0.16337908368844958</v>
      </c>
      <c r="H23" s="267">
        <v>-6.099127078399106E-2</v>
      </c>
      <c r="I23" s="274">
        <v>0.18918824883918064</v>
      </c>
      <c r="J23" s="224">
        <v>-6.7628972042742569E-2</v>
      </c>
      <c r="K23" s="274">
        <v>0.16169409072956814</v>
      </c>
      <c r="L23" s="267">
        <v>-4.7999379055702812E-2</v>
      </c>
      <c r="M23" s="270">
        <v>-0.15607164777176558</v>
      </c>
      <c r="N23" s="224">
        <v>0.20153094171294594</v>
      </c>
      <c r="O23" s="224">
        <v>0.16184032631183046</v>
      </c>
      <c r="P23" s="274">
        <v>0.2011005189947532</v>
      </c>
      <c r="Q23" s="224">
        <v>-0.12802247911069484</v>
      </c>
      <c r="R23" s="274">
        <v>0.16051226543717412</v>
      </c>
      <c r="S23" s="267">
        <v>-6.8040024300008675E-2</v>
      </c>
      <c r="T23" s="274">
        <v>0.19613333453378831</v>
      </c>
      <c r="U23" s="224">
        <v>-7.6334906860389518E-2</v>
      </c>
      <c r="V23" s="274">
        <v>0.15886393191308193</v>
      </c>
      <c r="W23" s="267">
        <v>-4.457565797415354E-2</v>
      </c>
      <c r="X23" s="270">
        <v>-0.19458480195213329</v>
      </c>
      <c r="Y23" s="274">
        <v>0.17331339220351391</v>
      </c>
      <c r="Z23" s="224">
        <v>0.20790135233155474</v>
      </c>
      <c r="AA23" s="274">
        <v>0.17578493690875824</v>
      </c>
      <c r="AB23" s="224">
        <v>-5.0456217928622107E-2</v>
      </c>
      <c r="AC23" s="274">
        <v>0.21415782031695851</v>
      </c>
      <c r="AD23" s="267">
        <v>4.3816970473250047E-2</v>
      </c>
      <c r="AE23" s="274">
        <v>0.18145132980057171</v>
      </c>
      <c r="AF23" s="224">
        <v>-5.6925402700307562E-2</v>
      </c>
      <c r="AG23" s="274">
        <v>0.21537865750581436</v>
      </c>
      <c r="AH23" s="267">
        <v>-9.3451525169183439E-2</v>
      </c>
      <c r="AI23" s="267">
        <v>-0.10450938010460838</v>
      </c>
    </row>
    <row r="24" spans="1:35" s="253" customFormat="1" ht="15" customHeight="1" x14ac:dyDescent="0.3">
      <c r="A24" s="276" t="s">
        <v>123</v>
      </c>
      <c r="C24" s="274">
        <v>8.925675639750958E-3</v>
      </c>
      <c r="D24" s="267">
        <v>6.6422010366915243E-3</v>
      </c>
      <c r="E24" s="274">
        <v>8.7115016261371542E-3</v>
      </c>
      <c r="F24" s="224">
        <v>-0.11883842144452718</v>
      </c>
      <c r="G24" s="274">
        <v>6.2489840658556941E-3</v>
      </c>
      <c r="H24" s="267">
        <v>-0.11251023293890006</v>
      </c>
      <c r="I24" s="274">
        <v>8.6492111489264792E-3</v>
      </c>
      <c r="J24" s="224">
        <v>-7.5714044279195536E-2</v>
      </c>
      <c r="K24" s="274">
        <v>6.0875699674506649E-3</v>
      </c>
      <c r="L24" s="267">
        <v>-6.2925569382484156E-2</v>
      </c>
      <c r="M24" s="270">
        <v>-0.18555472822040209</v>
      </c>
      <c r="N24" s="224">
        <v>7.8509194591533625E-3</v>
      </c>
      <c r="O24" s="224">
        <v>6.4591306501006846E-3</v>
      </c>
      <c r="P24" s="274">
        <v>7.2676318945866514E-3</v>
      </c>
      <c r="Q24" s="224">
        <v>-0.19107877254033534</v>
      </c>
      <c r="R24" s="274">
        <v>6.0635740243198425E-3</v>
      </c>
      <c r="S24" s="267">
        <v>-0.11787445838635376</v>
      </c>
      <c r="T24" s="274">
        <v>7.2687548580912167E-3</v>
      </c>
      <c r="U24" s="224">
        <v>-5.2796245600312867E-2</v>
      </c>
      <c r="V24" s="274">
        <v>5.8747034261151096E-3</v>
      </c>
      <c r="W24" s="267">
        <v>-6.4731123892997358E-2</v>
      </c>
      <c r="X24" s="270">
        <v>-0.23378677633660233</v>
      </c>
      <c r="Y24" s="274">
        <v>1.0163113103953148E-2</v>
      </c>
      <c r="Z24" s="224">
        <v>1.0139008952613746E-2</v>
      </c>
      <c r="AA24" s="274">
        <v>1.0263208535568433E-2</v>
      </c>
      <c r="AB24" s="224">
        <v>-5.4586381541924592E-2</v>
      </c>
      <c r="AC24" s="274">
        <v>9.533073548417462E-3</v>
      </c>
      <c r="AD24" s="267">
        <v>-4.7236377891023126E-2</v>
      </c>
      <c r="AE24" s="274">
        <v>1.0187058056535331E-2</v>
      </c>
      <c r="AF24" s="224">
        <v>-9.3154761904761907E-2</v>
      </c>
      <c r="AG24" s="274">
        <v>1.012538155109358E-2</v>
      </c>
      <c r="AH24" s="267">
        <v>-4.2583830487554E-2</v>
      </c>
      <c r="AI24" s="267">
        <v>-0.14265616207090603</v>
      </c>
    </row>
    <row r="25" spans="1:35" s="253" customFormat="1" ht="15" customHeight="1" x14ac:dyDescent="0.3">
      <c r="A25" s="262" t="s">
        <v>352</v>
      </c>
      <c r="B25" s="223"/>
      <c r="C25" s="304">
        <v>0.14444574412088407</v>
      </c>
      <c r="D25" s="308">
        <v>0.19522584076710822</v>
      </c>
      <c r="E25" s="304">
        <v>0.15120793501929428</v>
      </c>
      <c r="F25" s="224">
        <v>-5.4909358608631637E-2</v>
      </c>
      <c r="G25" s="274">
        <v>0.20704546595469095</v>
      </c>
      <c r="H25" s="267">
        <v>4.4766656335899822E-4</v>
      </c>
      <c r="I25" s="304">
        <v>0.16393647439871456</v>
      </c>
      <c r="J25" s="224">
        <v>9.3083941072802153E-3</v>
      </c>
      <c r="K25" s="274">
        <v>0.22993035259509445</v>
      </c>
      <c r="L25" s="267">
        <v>6.8243158423299019E-2</v>
      </c>
      <c r="M25" s="270">
        <v>-4.6112082451458543E-2</v>
      </c>
      <c r="N25" s="228">
        <v>0.12280815045153343</v>
      </c>
      <c r="O25" s="228">
        <v>0.19508950842543932</v>
      </c>
      <c r="P25" s="304">
        <v>0.13079463610680037</v>
      </c>
      <c r="Q25" s="224">
        <v>-6.9328155968126845E-2</v>
      </c>
      <c r="R25" s="304">
        <v>0.20722254540123888</v>
      </c>
      <c r="S25" s="267">
        <v>-1.8889306636588833E-3</v>
      </c>
      <c r="T25" s="304">
        <v>0.14845126302868789</v>
      </c>
      <c r="U25" s="224">
        <v>7.4905471771915338E-2</v>
      </c>
      <c r="V25" s="304">
        <v>0.23096140748810207</v>
      </c>
      <c r="W25" s="267">
        <v>7.5924092470959229E-2</v>
      </c>
      <c r="X25" s="270">
        <v>3.8425757391902276E-4</v>
      </c>
      <c r="Y25" s="304">
        <v>0.16935852855051245</v>
      </c>
      <c r="Z25" s="228">
        <v>0.19782991027513636</v>
      </c>
      <c r="AA25" s="304">
        <v>0.17314582614246921</v>
      </c>
      <c r="AB25" s="224">
        <v>-4.2871133324327973E-2</v>
      </c>
      <c r="AC25" s="304">
        <v>0.20390893277035707</v>
      </c>
      <c r="AD25" s="267">
        <v>4.4460516931360439E-2</v>
      </c>
      <c r="AE25" s="304">
        <v>0.18118720850537437</v>
      </c>
      <c r="AF25" s="224">
        <v>-4.3944606156831614E-2</v>
      </c>
      <c r="AG25" s="304">
        <v>0.210372533107648</v>
      </c>
      <c r="AH25" s="267">
        <v>-7.0016830968982924E-2</v>
      </c>
      <c r="AI25" s="267">
        <v>-8.493178441172497E-2</v>
      </c>
    </row>
    <row r="26" spans="1:35" s="253" customFormat="1" ht="15" customHeight="1" x14ac:dyDescent="0.3">
      <c r="A26" s="276" t="s">
        <v>19</v>
      </c>
      <c r="B26" s="223"/>
      <c r="C26" s="274">
        <v>1</v>
      </c>
      <c r="D26" s="267">
        <v>1</v>
      </c>
      <c r="E26" s="274">
        <v>1</v>
      </c>
      <c r="F26" s="224">
        <v>-9.7174887415528419E-2</v>
      </c>
      <c r="G26" s="274">
        <v>1</v>
      </c>
      <c r="H26" s="267">
        <v>-5.6664989268275325E-2</v>
      </c>
      <c r="I26" s="274">
        <v>1</v>
      </c>
      <c r="J26" s="224">
        <v>-6.9057458809187636E-2</v>
      </c>
      <c r="K26" s="274">
        <v>1</v>
      </c>
      <c r="L26" s="267">
        <v>-3.8078705171430992E-2</v>
      </c>
      <c r="M26" s="270">
        <v>-0.15952169543973074</v>
      </c>
      <c r="N26" s="224">
        <v>1</v>
      </c>
      <c r="O26" s="224">
        <v>1</v>
      </c>
      <c r="P26" s="274">
        <v>1</v>
      </c>
      <c r="Q26" s="224">
        <v>-0.12615615406777472</v>
      </c>
      <c r="R26" s="274">
        <v>1</v>
      </c>
      <c r="S26" s="267">
        <v>-6.0329089705061505E-2</v>
      </c>
      <c r="T26" s="274">
        <v>1</v>
      </c>
      <c r="U26" s="224">
        <v>-5.2942580876208664E-2</v>
      </c>
      <c r="V26" s="274">
        <v>1</v>
      </c>
      <c r="W26" s="267">
        <v>-3.4662407346839536E-2</v>
      </c>
      <c r="X26" s="270">
        <v>-0.17241970255421879</v>
      </c>
      <c r="Y26" s="274">
        <v>1</v>
      </c>
      <c r="Z26" s="224">
        <v>1</v>
      </c>
      <c r="AA26" s="274">
        <v>1</v>
      </c>
      <c r="AB26" s="224">
        <v>-6.3806849377745237E-2</v>
      </c>
      <c r="AC26" s="274">
        <v>1</v>
      </c>
      <c r="AD26" s="267">
        <v>1.3322602120408183E-2</v>
      </c>
      <c r="AE26" s="274">
        <v>1</v>
      </c>
      <c r="AF26" s="224">
        <v>-8.6375896121667892E-2</v>
      </c>
      <c r="AG26" s="274">
        <v>1</v>
      </c>
      <c r="AH26" s="267">
        <v>-9.8590140593713779E-2</v>
      </c>
      <c r="AI26" s="267">
        <v>-0.14467137170571009</v>
      </c>
    </row>
    <row r="27" spans="1:35" s="253" customFormat="1" ht="15" customHeight="1" x14ac:dyDescent="0.3">
      <c r="A27" s="340" t="s">
        <v>353</v>
      </c>
      <c r="B27" s="223"/>
      <c r="C27" s="274"/>
      <c r="D27" s="267"/>
      <c r="E27" s="274"/>
      <c r="F27" s="224"/>
      <c r="G27" s="274"/>
      <c r="H27" s="267"/>
      <c r="I27" s="274"/>
      <c r="J27" s="224"/>
      <c r="K27" s="274"/>
      <c r="L27" s="267"/>
      <c r="M27" s="270"/>
      <c r="N27" s="224"/>
      <c r="O27" s="224"/>
      <c r="P27" s="274"/>
      <c r="Q27" s="224"/>
      <c r="R27" s="274"/>
      <c r="S27" s="267"/>
      <c r="T27" s="274"/>
      <c r="U27" s="224"/>
      <c r="V27" s="274"/>
      <c r="W27" s="267"/>
      <c r="X27" s="270"/>
      <c r="Y27" s="274"/>
      <c r="Z27" s="224"/>
      <c r="AA27" s="274"/>
      <c r="AB27" s="224"/>
      <c r="AC27" s="274"/>
      <c r="AD27" s="267"/>
      <c r="AE27" s="274"/>
      <c r="AF27" s="224"/>
      <c r="AG27" s="274"/>
      <c r="AH27" s="267"/>
      <c r="AI27" s="267"/>
    </row>
    <row r="28" spans="1:35" s="253" customFormat="1" ht="15" customHeight="1" x14ac:dyDescent="0.3">
      <c r="A28" s="340"/>
      <c r="B28" s="223"/>
      <c r="C28" s="274"/>
      <c r="D28" s="267"/>
      <c r="E28" s="274"/>
      <c r="F28" s="224"/>
      <c r="G28" s="274"/>
      <c r="H28" s="267"/>
      <c r="I28" s="274"/>
      <c r="J28" s="224"/>
      <c r="K28" s="274"/>
      <c r="L28" s="267"/>
      <c r="M28" s="270"/>
      <c r="N28" s="224"/>
      <c r="O28" s="224"/>
      <c r="P28" s="274"/>
      <c r="Q28" s="224"/>
      <c r="R28" s="274"/>
      <c r="S28" s="267"/>
      <c r="T28" s="274"/>
      <c r="U28" s="224"/>
      <c r="V28" s="274"/>
      <c r="W28" s="267"/>
      <c r="X28" s="270"/>
      <c r="Y28" s="274"/>
      <c r="Z28" s="224"/>
      <c r="AA28" s="274"/>
      <c r="AB28" s="224"/>
      <c r="AC28" s="274"/>
      <c r="AD28" s="267"/>
      <c r="AE28" s="274"/>
      <c r="AF28" s="224"/>
      <c r="AG28" s="274"/>
      <c r="AH28" s="267"/>
      <c r="AI28" s="267"/>
    </row>
    <row r="29" spans="1:35" s="253" customFormat="1" ht="15" customHeight="1" x14ac:dyDescent="0.3">
      <c r="A29" s="334" t="s">
        <v>335</v>
      </c>
      <c r="B29" s="223"/>
      <c r="C29" s="274"/>
      <c r="D29" s="267"/>
      <c r="E29" s="274"/>
      <c r="F29" s="224"/>
      <c r="G29" s="274"/>
      <c r="H29" s="267"/>
      <c r="I29" s="274"/>
      <c r="J29" s="224"/>
      <c r="K29" s="274"/>
      <c r="L29" s="267"/>
      <c r="M29" s="270"/>
      <c r="N29" s="224"/>
      <c r="O29" s="224"/>
      <c r="P29" s="274"/>
      <c r="Q29" s="224"/>
      <c r="R29" s="274"/>
      <c r="S29" s="267"/>
      <c r="T29" s="274"/>
      <c r="U29" s="224"/>
      <c r="V29" s="274"/>
      <c r="W29" s="267"/>
      <c r="X29" s="270"/>
      <c r="Y29" s="274"/>
      <c r="Z29" s="224"/>
      <c r="AA29" s="274"/>
      <c r="AB29" s="224"/>
      <c r="AC29" s="274"/>
      <c r="AD29" s="267"/>
      <c r="AE29" s="274"/>
      <c r="AF29" s="224"/>
      <c r="AG29" s="274"/>
      <c r="AH29" s="267"/>
      <c r="AI29" s="267"/>
    </row>
    <row r="30" spans="1:35" s="253" customFormat="1" ht="15" customHeight="1" x14ac:dyDescent="0.3">
      <c r="A30" s="276" t="s">
        <v>33</v>
      </c>
      <c r="B30" s="223"/>
      <c r="C30" s="274">
        <v>0.28021304650655837</v>
      </c>
      <c r="D30" s="267">
        <v>0.45040371255389344</v>
      </c>
      <c r="E30" s="274">
        <v>0.26712523390904525</v>
      </c>
      <c r="F30" s="224">
        <v>-0.1393428236666967</v>
      </c>
      <c r="G30" s="274">
        <v>0.44526070848299637</v>
      </c>
      <c r="H30" s="267">
        <v>-6.7436605187920828E-2</v>
      </c>
      <c r="I30" s="274">
        <v>0.29551076051063402</v>
      </c>
      <c r="J30" s="224">
        <v>2.9867281024713949E-2</v>
      </c>
      <c r="K30" s="274">
        <v>0.4550078853827611</v>
      </c>
      <c r="L30" s="267">
        <v>-1.7021340697729977E-2</v>
      </c>
      <c r="M30" s="270">
        <v>-0.11363733391521315</v>
      </c>
      <c r="N30" s="224">
        <v>0.43227495355514273</v>
      </c>
      <c r="O30" s="224">
        <v>0.46709919665323335</v>
      </c>
      <c r="P30" s="274">
        <v>0.42834404861383496</v>
      </c>
      <c r="Q30" s="224">
        <v>-0.13410247865506819</v>
      </c>
      <c r="R30" s="274">
        <v>0.46221673150053555</v>
      </c>
      <c r="S30" s="267">
        <v>-7.0151222792404044E-2</v>
      </c>
      <c r="T30" s="274">
        <v>0.45534757673158127</v>
      </c>
      <c r="U30" s="224">
        <v>6.7615091635369528E-3</v>
      </c>
      <c r="V30" s="274">
        <v>0.47181151675850336</v>
      </c>
      <c r="W30" s="267">
        <v>-1.4623740912411819E-2</v>
      </c>
      <c r="X30" s="270">
        <v>-0.1282477046298105</v>
      </c>
      <c r="Y30" s="274">
        <v>0.10513417368228405</v>
      </c>
      <c r="Z30" s="224">
        <v>0.13150505261275225</v>
      </c>
      <c r="AA30" s="274">
        <v>9.3865594731552954E-2</v>
      </c>
      <c r="AB30" s="224">
        <v>-0.16415068679450565</v>
      </c>
      <c r="AC30" s="274">
        <v>0.14492585931999633</v>
      </c>
      <c r="AD30" s="267">
        <v>0.11673769154048418</v>
      </c>
      <c r="AE30" s="274">
        <v>0.11745039367446214</v>
      </c>
      <c r="AF30" s="224">
        <v>0.14318255776114547</v>
      </c>
      <c r="AG30" s="274">
        <v>0.13626405184961177</v>
      </c>
      <c r="AH30" s="267">
        <v>-0.15246485067456936</v>
      </c>
      <c r="AI30" s="267">
        <v>-4.4471644226846185E-2</v>
      </c>
    </row>
    <row r="31" spans="1:35" s="253" customFormat="1" ht="15" customHeight="1" x14ac:dyDescent="0.3">
      <c r="A31" s="276" t="s">
        <v>34</v>
      </c>
      <c r="B31" s="223"/>
      <c r="C31" s="274">
        <v>0.29363412572242809</v>
      </c>
      <c r="D31" s="267">
        <v>0.32049922539785486</v>
      </c>
      <c r="E31" s="274">
        <v>0.2826843262168055</v>
      </c>
      <c r="F31" s="224">
        <v>-0.13084179839571225</v>
      </c>
      <c r="G31" s="274">
        <v>0.32520310036638084</v>
      </c>
      <c r="H31" s="267">
        <v>-4.2819932580831437E-2</v>
      </c>
      <c r="I31" s="274">
        <v>0.28604865952251418</v>
      </c>
      <c r="J31" s="224">
        <v>-5.7977958792525153E-2</v>
      </c>
      <c r="K31" s="274">
        <v>0.3265124817846296</v>
      </c>
      <c r="L31" s="267">
        <v>-3.4205673617158136E-2</v>
      </c>
      <c r="M31" s="270">
        <v>-0.18123381679251091</v>
      </c>
      <c r="N31" s="224">
        <v>0.31909355534140693</v>
      </c>
      <c r="O31" s="224">
        <v>0.32141153483813678</v>
      </c>
      <c r="P31" s="274">
        <v>0.31131442668985942</v>
      </c>
      <c r="Q31" s="224">
        <v>-0.14745944767894392</v>
      </c>
      <c r="R31" s="274">
        <v>0.32631029776782089</v>
      </c>
      <c r="S31" s="267">
        <v>-4.6007186093937141E-2</v>
      </c>
      <c r="T31" s="274">
        <v>0.30500259598387791</v>
      </c>
      <c r="U31" s="224">
        <v>-7.2143959244414829E-2</v>
      </c>
      <c r="V31" s="274">
        <v>0.32720756146130325</v>
      </c>
      <c r="W31" s="267">
        <v>-3.2007994109603449E-2</v>
      </c>
      <c r="X31" s="270">
        <v>-0.20896509853980511</v>
      </c>
      <c r="Y31" s="274">
        <v>0.26432101024890192</v>
      </c>
      <c r="Z31" s="224">
        <v>0.30307330014606371</v>
      </c>
      <c r="AA31" s="274">
        <v>0.25191595165295694</v>
      </c>
      <c r="AB31" s="224">
        <v>-0.10774407131729272</v>
      </c>
      <c r="AC31" s="274">
        <v>0.30559178206307402</v>
      </c>
      <c r="AD31" s="267">
        <v>2.1743121672305715E-2</v>
      </c>
      <c r="AE31" s="274">
        <v>0.26493371892813561</v>
      </c>
      <c r="AF31" s="224">
        <v>-3.9164332569446972E-2</v>
      </c>
      <c r="AG31" s="274">
        <v>0.31332769119979464</v>
      </c>
      <c r="AH31" s="267">
        <v>-7.577138309888079E-2</v>
      </c>
      <c r="AI31" s="267">
        <v>-0.14268867924528303</v>
      </c>
    </row>
    <row r="32" spans="1:35" s="253" customFormat="1" ht="15" customHeight="1" x14ac:dyDescent="0.3">
      <c r="A32" s="276" t="s">
        <v>35</v>
      </c>
      <c r="B32" s="223"/>
      <c r="C32" s="274">
        <v>0.16649342570488246</v>
      </c>
      <c r="D32" s="267">
        <v>9.1296180771478025E-2</v>
      </c>
      <c r="E32" s="274">
        <v>0.17009438809688215</v>
      </c>
      <c r="F32" s="224">
        <v>-7.7648354982156692E-2</v>
      </c>
      <c r="G32" s="274">
        <v>9.1027489723803201E-2</v>
      </c>
      <c r="H32" s="267">
        <v>-5.9441290206605886E-2</v>
      </c>
      <c r="I32" s="274">
        <v>0.1530526069408773</v>
      </c>
      <c r="J32" s="224">
        <v>-0.16232872562342573</v>
      </c>
      <c r="K32" s="274">
        <v>8.4064662862434802E-2</v>
      </c>
      <c r="L32" s="267">
        <v>-0.11165748286239952</v>
      </c>
      <c r="M32" s="270">
        <v>-0.22737252209457356</v>
      </c>
      <c r="N32" s="224">
        <v>0.10969430839385239</v>
      </c>
      <c r="O32" s="224">
        <v>8.5336931738673794E-2</v>
      </c>
      <c r="P32" s="274">
        <v>0.11176293365621287</v>
      </c>
      <c r="Q32" s="224">
        <v>-0.10967712720192004</v>
      </c>
      <c r="R32" s="274">
        <v>8.4765365759789685E-2</v>
      </c>
      <c r="S32" s="267">
        <v>-6.6622776538288048E-2</v>
      </c>
      <c r="T32" s="274">
        <v>0.10021398109883646</v>
      </c>
      <c r="U32" s="224">
        <v>-0.15080616448807282</v>
      </c>
      <c r="V32" s="274">
        <v>7.8122774190484912E-2</v>
      </c>
      <c r="W32" s="267">
        <v>-0.11031056030429058</v>
      </c>
      <c r="X32" s="270">
        <v>-0.24394330480460083</v>
      </c>
      <c r="Y32" s="274">
        <v>0.23188998444363104</v>
      </c>
      <c r="Z32" s="224">
        <v>0.20512316054093263</v>
      </c>
      <c r="AA32" s="274">
        <v>0.2327823985973615</v>
      </c>
      <c r="AB32" s="224">
        <v>-6.0203968381201366E-2</v>
      </c>
      <c r="AC32" s="274">
        <v>0.20194583739451549</v>
      </c>
      <c r="AD32" s="267">
        <v>-2.373594008854959E-3</v>
      </c>
      <c r="AE32" s="274">
        <v>0.21191554805168752</v>
      </c>
      <c r="AF32" s="224">
        <v>-0.16827408836226693</v>
      </c>
      <c r="AG32" s="274">
        <v>0.19677484623735686</v>
      </c>
      <c r="AH32" s="267">
        <v>-0.121671489890652</v>
      </c>
      <c r="AI32" s="267">
        <v>-0.21834728884833088</v>
      </c>
    </row>
    <row r="33" spans="1:35" s="253" customFormat="1" ht="15" customHeight="1" x14ac:dyDescent="0.3">
      <c r="A33" s="276" t="s">
        <v>75</v>
      </c>
      <c r="B33" s="223"/>
      <c r="C33" s="274">
        <v>0.25928722199477883</v>
      </c>
      <c r="D33" s="267">
        <v>0.13760107643499125</v>
      </c>
      <c r="E33" s="274">
        <v>0.27924359961543954</v>
      </c>
      <c r="F33" s="224">
        <v>-2.7687780671355629E-2</v>
      </c>
      <c r="G33" s="274">
        <v>0.13818171604652457</v>
      </c>
      <c r="H33" s="267">
        <v>-5.2684368706518173E-2</v>
      </c>
      <c r="I33" s="274">
        <v>0.26504636951378435</v>
      </c>
      <c r="J33" s="224">
        <v>-0.11638819615431256</v>
      </c>
      <c r="K33" s="274">
        <v>0.1341655794190148</v>
      </c>
      <c r="L33" s="267">
        <v>-6.6036147411053556E-2</v>
      </c>
      <c r="M33" s="270">
        <v>-0.14085344597781285</v>
      </c>
      <c r="N33" s="224">
        <v>0.13859443456490855</v>
      </c>
      <c r="O33" s="224">
        <v>0.12598743297857343</v>
      </c>
      <c r="P33" s="274">
        <v>0.14800161439769891</v>
      </c>
      <c r="Q33" s="224">
        <v>-6.6843482312461913E-2</v>
      </c>
      <c r="R33" s="274">
        <v>0.12641386514009054</v>
      </c>
      <c r="S33" s="267">
        <v>-5.7148566950383541E-2</v>
      </c>
      <c r="T33" s="274">
        <v>0.1390156869453523</v>
      </c>
      <c r="U33" s="224">
        <v>-0.11044323244738055</v>
      </c>
      <c r="V33" s="274">
        <v>0.12262198955858061</v>
      </c>
      <c r="W33" s="267">
        <v>-6.3618408663931092E-2</v>
      </c>
      <c r="X33" s="270">
        <v>-0.16990430450521488</v>
      </c>
      <c r="Y33" s="274">
        <v>0.39824876464128844</v>
      </c>
      <c r="Z33" s="224">
        <v>0.35943204061962819</v>
      </c>
      <c r="AA33" s="274">
        <v>0.42028755311057692</v>
      </c>
      <c r="AB33" s="224">
        <v>-1.1998621343328594E-2</v>
      </c>
      <c r="AC33" s="274">
        <v>0.34662067153158699</v>
      </c>
      <c r="AD33" s="267">
        <v>-2.2795629962182366E-2</v>
      </c>
      <c r="AE33" s="274">
        <v>0.40544624797311979</v>
      </c>
      <c r="AF33" s="224">
        <v>-0.11863803190522912</v>
      </c>
      <c r="AG33" s="274">
        <v>0.35313301583641005</v>
      </c>
      <c r="AH33" s="267">
        <v>-8.1654360802285775E-2</v>
      </c>
      <c r="AI33" s="267">
        <v>-0.12921316042680914</v>
      </c>
    </row>
    <row r="34" spans="1:35" s="253" customFormat="1" ht="15" customHeight="1" x14ac:dyDescent="0.3">
      <c r="A34" s="276" t="s">
        <v>37</v>
      </c>
      <c r="B34" s="223"/>
      <c r="C34" s="274">
        <v>2.7248898081145889E-4</v>
      </c>
      <c r="D34" s="267">
        <v>1.6292844099825306E-4</v>
      </c>
      <c r="E34" s="274">
        <v>7.0816837623322146E-4</v>
      </c>
      <c r="F34" s="224">
        <v>1.3463414634146342</v>
      </c>
      <c r="G34" s="274">
        <v>2.8108166344589558E-4</v>
      </c>
      <c r="H34" s="267">
        <v>0.62742718446601942</v>
      </c>
      <c r="I34" s="274">
        <v>2.7676210478371437E-4</v>
      </c>
      <c r="J34" s="224">
        <v>-0.63617463617463621</v>
      </c>
      <c r="K34" s="274">
        <v>2.3195827148051807E-4</v>
      </c>
      <c r="L34" s="267">
        <v>-0.20618941088739745</v>
      </c>
      <c r="M34" s="270">
        <v>-0.14634146341463414</v>
      </c>
      <c r="N34" s="224">
        <v>2.1856403429468393E-4</v>
      </c>
      <c r="O34" s="224">
        <v>1.2817758421667839E-4</v>
      </c>
      <c r="P34" s="274">
        <v>3.7517693002950254E-4</v>
      </c>
      <c r="Q34" s="224">
        <v>0.5</v>
      </c>
      <c r="R34" s="274">
        <v>2.4723748372694617E-4</v>
      </c>
      <c r="S34" s="267">
        <v>0.8125</v>
      </c>
      <c r="T34" s="274">
        <v>3.0311488053972458E-4</v>
      </c>
      <c r="U34" s="224">
        <v>-0.23484848484848486</v>
      </c>
      <c r="V34" s="274">
        <v>2.1815083788502418E-4</v>
      </c>
      <c r="W34" s="267">
        <v>-0.14823107926556203</v>
      </c>
      <c r="X34" s="270">
        <v>0.14772727272727273</v>
      </c>
      <c r="Y34" s="274">
        <v>3.3457631771595901E-4</v>
      </c>
      <c r="Z34" s="224">
        <v>8.2670084756709494E-4</v>
      </c>
      <c r="AA34" s="274">
        <v>1.0660296961051735E-3</v>
      </c>
      <c r="AB34" s="224">
        <v>1.982905982905983</v>
      </c>
      <c r="AC34" s="274">
        <v>8.8054927447838729E-4</v>
      </c>
      <c r="AD34" s="267">
        <v>7.9326923076923073E-2</v>
      </c>
      <c r="AE34" s="274">
        <v>2.4740475752662108E-4</v>
      </c>
      <c r="AF34" s="224">
        <v>-0.78796561604584525</v>
      </c>
      <c r="AG34" s="274">
        <v>4.9386798712897355E-4</v>
      </c>
      <c r="AH34" s="267">
        <v>-0.49443207126948774</v>
      </c>
      <c r="AI34" s="267">
        <v>-0.36752136752136755</v>
      </c>
    </row>
    <row r="35" spans="1:35" s="253" customFormat="1" ht="15" customHeight="1" x14ac:dyDescent="0.3">
      <c r="A35" s="276" t="s">
        <v>19</v>
      </c>
      <c r="B35" s="223"/>
      <c r="C35" s="274">
        <v>1</v>
      </c>
      <c r="D35" s="267">
        <v>1</v>
      </c>
      <c r="E35" s="274">
        <v>1</v>
      </c>
      <c r="F35" s="224">
        <v>-9.7174887415528419E-2</v>
      </c>
      <c r="G35" s="274">
        <v>1</v>
      </c>
      <c r="H35" s="267">
        <v>-5.6664989268275325E-2</v>
      </c>
      <c r="I35" s="274">
        <v>1</v>
      </c>
      <c r="J35" s="224">
        <v>-6.9057458809187636E-2</v>
      </c>
      <c r="K35" s="274">
        <v>1</v>
      </c>
      <c r="L35" s="267">
        <v>-3.8078705171430992E-2</v>
      </c>
      <c r="M35" s="270">
        <v>-0.15952169543973074</v>
      </c>
      <c r="N35" s="224">
        <v>1</v>
      </c>
      <c r="O35" s="224">
        <v>1</v>
      </c>
      <c r="P35" s="274">
        <v>1</v>
      </c>
      <c r="Q35" s="224">
        <v>-0.12615615406777472</v>
      </c>
      <c r="R35" s="274">
        <v>1</v>
      </c>
      <c r="S35" s="267">
        <v>-6.0329089705061505E-2</v>
      </c>
      <c r="T35" s="274">
        <v>1</v>
      </c>
      <c r="U35" s="224">
        <v>-5.2942580876208664E-2</v>
      </c>
      <c r="V35" s="274">
        <v>1</v>
      </c>
      <c r="W35" s="267">
        <v>-3.4662407346839536E-2</v>
      </c>
      <c r="X35" s="270">
        <v>-0.17241970255421879</v>
      </c>
      <c r="Y35" s="274">
        <v>1</v>
      </c>
      <c r="Z35" s="224">
        <v>1</v>
      </c>
      <c r="AA35" s="274">
        <v>1</v>
      </c>
      <c r="AB35" s="224">
        <v>-6.3806849377745237E-2</v>
      </c>
      <c r="AC35" s="274">
        <v>1</v>
      </c>
      <c r="AD35" s="267">
        <v>1.3322602120408183E-2</v>
      </c>
      <c r="AE35" s="274">
        <v>1</v>
      </c>
      <c r="AF35" s="224">
        <v>-8.6375896121667892E-2</v>
      </c>
      <c r="AG35" s="274">
        <v>1</v>
      </c>
      <c r="AH35" s="267">
        <v>-9.8590140593713779E-2</v>
      </c>
      <c r="AI35" s="267">
        <v>-0.14467137170571009</v>
      </c>
    </row>
    <row r="36" spans="1:35" s="253" customFormat="1" ht="15" customHeight="1" x14ac:dyDescent="0.3">
      <c r="A36" s="276"/>
      <c r="B36" s="223"/>
      <c r="C36" s="274"/>
      <c r="D36" s="267"/>
      <c r="E36" s="274"/>
      <c r="F36" s="224"/>
      <c r="G36" s="274"/>
      <c r="H36" s="267"/>
      <c r="I36" s="274"/>
      <c r="J36" s="224"/>
      <c r="K36" s="274"/>
      <c r="L36" s="267"/>
      <c r="M36" s="270"/>
      <c r="N36" s="224"/>
      <c r="O36" s="224"/>
      <c r="P36" s="274"/>
      <c r="Q36" s="224"/>
      <c r="R36" s="274"/>
      <c r="S36" s="267"/>
      <c r="T36" s="274"/>
      <c r="U36" s="224"/>
      <c r="V36" s="274"/>
      <c r="W36" s="267"/>
      <c r="X36" s="270"/>
      <c r="Y36" s="274"/>
      <c r="Z36" s="224"/>
      <c r="AA36" s="274"/>
      <c r="AB36" s="224"/>
      <c r="AC36" s="274"/>
      <c r="AD36" s="267"/>
      <c r="AE36" s="274"/>
      <c r="AF36" s="224"/>
      <c r="AG36" s="274"/>
      <c r="AH36" s="267"/>
      <c r="AI36" s="267"/>
    </row>
    <row r="37" spans="1:35" s="253" customFormat="1" ht="15" customHeight="1" x14ac:dyDescent="0.3">
      <c r="A37" s="334" t="s">
        <v>336</v>
      </c>
      <c r="B37" s="223"/>
      <c r="C37" s="274"/>
      <c r="D37" s="267"/>
      <c r="E37" s="274"/>
      <c r="F37" s="224"/>
      <c r="G37" s="274"/>
      <c r="H37" s="267"/>
      <c r="I37" s="274"/>
      <c r="J37" s="224"/>
      <c r="K37" s="274"/>
      <c r="L37" s="267"/>
      <c r="M37" s="270"/>
      <c r="N37" s="224"/>
      <c r="O37" s="224"/>
      <c r="P37" s="274"/>
      <c r="Q37" s="224"/>
      <c r="R37" s="274"/>
      <c r="S37" s="267"/>
      <c r="T37" s="274"/>
      <c r="U37" s="224"/>
      <c r="V37" s="274"/>
      <c r="W37" s="267"/>
      <c r="X37" s="270"/>
      <c r="Y37" s="274"/>
      <c r="Z37" s="224"/>
      <c r="AA37" s="274"/>
      <c r="AB37" s="224"/>
      <c r="AC37" s="274"/>
      <c r="AD37" s="267"/>
      <c r="AE37" s="274"/>
      <c r="AF37" s="224"/>
      <c r="AG37" s="274"/>
      <c r="AH37" s="267"/>
      <c r="AI37" s="267"/>
    </row>
    <row r="38" spans="1:35" s="253" customFormat="1" ht="15" customHeight="1" x14ac:dyDescent="0.3">
      <c r="A38" s="276" t="s">
        <v>337</v>
      </c>
      <c r="B38" s="223"/>
      <c r="C38" s="274">
        <v>0.20408095448237729</v>
      </c>
      <c r="D38" s="267">
        <v>0.1037276801382519</v>
      </c>
      <c r="E38" s="274">
        <v>0.21816297295267933</v>
      </c>
      <c r="F38" s="224">
        <v>-3.4878040837594035E-2</v>
      </c>
      <c r="G38" s="274">
        <v>0.10812054567571791</v>
      </c>
      <c r="H38" s="267">
        <v>-1.6714767173215198E-2</v>
      </c>
      <c r="I38" s="274">
        <v>0.2074165918091069</v>
      </c>
      <c r="J38" s="224">
        <v>-0.11491429342691321</v>
      </c>
      <c r="K38" s="274">
        <v>0.10581655249431408</v>
      </c>
      <c r="L38" s="267">
        <v>-5.8576752887350904E-2</v>
      </c>
      <c r="M38" s="270">
        <v>-0.14578434884554012</v>
      </c>
      <c r="N38" s="224">
        <v>0.19664305512781027</v>
      </c>
      <c r="O38" s="224">
        <v>0.10157886276727289</v>
      </c>
      <c r="P38" s="274">
        <v>0.2146068884758153</v>
      </c>
      <c r="Q38" s="224">
        <v>-4.6328340111652815E-2</v>
      </c>
      <c r="R38" s="274">
        <v>0.1063711316966426</v>
      </c>
      <c r="S38" s="267">
        <v>-1.5997468100317307E-2</v>
      </c>
      <c r="T38" s="274">
        <v>0.19610032202204636</v>
      </c>
      <c r="U38" s="224">
        <v>-0.1346118189282971</v>
      </c>
      <c r="V38" s="274">
        <v>0.10361166948702898</v>
      </c>
      <c r="W38" s="267">
        <v>-5.9705034645782397E-2</v>
      </c>
      <c r="X38" s="270">
        <v>-0.17470381690959152</v>
      </c>
      <c r="Y38" s="274">
        <v>0.21264469710834552</v>
      </c>
      <c r="Z38" s="224">
        <v>0.1447720114068819</v>
      </c>
      <c r="AA38" s="274">
        <v>0.22198464795056555</v>
      </c>
      <c r="AB38" s="224">
        <v>-2.2686623364398004E-2</v>
      </c>
      <c r="AC38" s="274">
        <v>0.1391071740251692</v>
      </c>
      <c r="AD38" s="267">
        <v>-2.6328071379547013E-2</v>
      </c>
      <c r="AE38" s="274">
        <v>0.22002306882198558</v>
      </c>
      <c r="AF38" s="224">
        <v>-9.4449184027300001E-2</v>
      </c>
      <c r="AG38" s="274">
        <v>0.14764042059277213</v>
      </c>
      <c r="AH38" s="267">
        <v>-4.3294986747871203E-2</v>
      </c>
      <c r="AI38" s="267">
        <v>-0.11499307432659593</v>
      </c>
    </row>
    <row r="39" spans="1:35" s="253" customFormat="1" ht="15" customHeight="1" x14ac:dyDescent="0.3">
      <c r="A39" s="276" t="s">
        <v>338</v>
      </c>
      <c r="B39" s="223"/>
      <c r="C39" s="274">
        <v>0.79591904551762271</v>
      </c>
      <c r="D39" s="267">
        <v>0.89627231986174805</v>
      </c>
      <c r="E39" s="274">
        <v>0.78183702704732061</v>
      </c>
      <c r="F39" s="224">
        <v>-0.11314837112906216</v>
      </c>
      <c r="G39" s="274">
        <v>0.89187945432428206</v>
      </c>
      <c r="H39" s="267">
        <v>-6.1288521388030766E-2</v>
      </c>
      <c r="I39" s="274">
        <v>0.79258340819089312</v>
      </c>
      <c r="J39" s="224">
        <v>-5.6261616422207866E-2</v>
      </c>
      <c r="K39" s="274">
        <v>0.8941834475056859</v>
      </c>
      <c r="L39" s="267">
        <v>-3.5593772825936752E-2</v>
      </c>
      <c r="M39" s="270">
        <v>-0.16304407729600912</v>
      </c>
      <c r="N39" s="224">
        <v>0.80335694487218967</v>
      </c>
      <c r="O39" s="224">
        <v>0.8984211372327271</v>
      </c>
      <c r="P39" s="274">
        <v>0.78539311152418467</v>
      </c>
      <c r="Q39" s="224">
        <v>-0.14569614226443328</v>
      </c>
      <c r="R39" s="274">
        <v>0.89362886830335742</v>
      </c>
      <c r="S39" s="267">
        <v>-6.5341389082956128E-2</v>
      </c>
      <c r="T39" s="274">
        <v>0.8038996779779537</v>
      </c>
      <c r="U39" s="224">
        <v>-3.06266465939029E-2</v>
      </c>
      <c r="V39" s="274">
        <v>0.89638833051297107</v>
      </c>
      <c r="W39" s="267">
        <v>-3.168151371086815E-2</v>
      </c>
      <c r="X39" s="270">
        <v>-0.17186060459910837</v>
      </c>
      <c r="Y39" s="274">
        <v>0.78735530289165445</v>
      </c>
      <c r="Z39" s="224">
        <v>0.8552279885931181</v>
      </c>
      <c r="AA39" s="274">
        <v>0.77801535204943451</v>
      </c>
      <c r="AB39" s="224">
        <v>-7.4912379465015347E-2</v>
      </c>
      <c r="AC39" s="274">
        <v>0.86089282597483086</v>
      </c>
      <c r="AD39" s="267">
        <v>2.0034622579033587E-2</v>
      </c>
      <c r="AE39" s="274">
        <v>0.77997693117801437</v>
      </c>
      <c r="AF39" s="224">
        <v>-8.4072412046688569E-2</v>
      </c>
      <c r="AG39" s="274">
        <v>0.85235957940722784</v>
      </c>
      <c r="AH39" s="267">
        <v>-0.10752499561480441</v>
      </c>
      <c r="AI39" s="267">
        <v>-0.15268672707792325</v>
      </c>
    </row>
    <row r="40" spans="1:35" s="253" customFormat="1" ht="15" customHeight="1" x14ac:dyDescent="0.3">
      <c r="A40" s="276" t="s">
        <v>7</v>
      </c>
      <c r="B40" s="223"/>
      <c r="C40" s="274">
        <v>1</v>
      </c>
      <c r="D40" s="267">
        <v>1</v>
      </c>
      <c r="E40" s="274">
        <v>1</v>
      </c>
      <c r="F40" s="224">
        <v>-9.7174887415528419E-2</v>
      </c>
      <c r="G40" s="274">
        <v>1</v>
      </c>
      <c r="H40" s="267">
        <v>-5.6664989268275325E-2</v>
      </c>
      <c r="I40" s="274">
        <v>1</v>
      </c>
      <c r="J40" s="224">
        <v>-6.9057458809187636E-2</v>
      </c>
      <c r="K40" s="274">
        <v>1</v>
      </c>
      <c r="L40" s="267">
        <v>-3.8078705171430992E-2</v>
      </c>
      <c r="M40" s="270">
        <v>-0.15952169543973074</v>
      </c>
      <c r="N40" s="224">
        <v>1</v>
      </c>
      <c r="O40" s="224">
        <v>1</v>
      </c>
      <c r="P40" s="274">
        <v>1</v>
      </c>
      <c r="Q40" s="224">
        <v>-0.12615615406777472</v>
      </c>
      <c r="R40" s="274">
        <v>1</v>
      </c>
      <c r="S40" s="267">
        <v>-6.0329089705061505E-2</v>
      </c>
      <c r="T40" s="274">
        <v>1</v>
      </c>
      <c r="U40" s="224">
        <v>-5.2942580876208664E-2</v>
      </c>
      <c r="V40" s="274">
        <v>1</v>
      </c>
      <c r="W40" s="267">
        <v>-3.4662407346839536E-2</v>
      </c>
      <c r="X40" s="270">
        <v>-0.17241970255421879</v>
      </c>
      <c r="Y40" s="274">
        <v>1</v>
      </c>
      <c r="Z40" s="224">
        <v>1</v>
      </c>
      <c r="AA40" s="274">
        <v>1</v>
      </c>
      <c r="AB40" s="224">
        <v>-6.3806849377745237E-2</v>
      </c>
      <c r="AC40" s="274">
        <v>1</v>
      </c>
      <c r="AD40" s="267">
        <v>1.3322602120408183E-2</v>
      </c>
      <c r="AE40" s="274">
        <v>1</v>
      </c>
      <c r="AF40" s="224">
        <v>-8.6375896121667892E-2</v>
      </c>
      <c r="AG40" s="274">
        <v>1</v>
      </c>
      <c r="AH40" s="267">
        <v>-9.8590140593713779E-2</v>
      </c>
      <c r="AI40" s="267">
        <v>-0.14467137170571009</v>
      </c>
    </row>
    <row r="41" spans="1:35" s="253" customFormat="1" ht="15" customHeight="1" x14ac:dyDescent="0.3">
      <c r="A41" s="276"/>
      <c r="C41" s="274"/>
      <c r="D41" s="267"/>
      <c r="E41" s="274"/>
      <c r="F41" s="224"/>
      <c r="G41" s="274"/>
      <c r="H41" s="267"/>
      <c r="I41" s="274"/>
      <c r="J41" s="224"/>
      <c r="K41" s="274"/>
      <c r="L41" s="267"/>
      <c r="M41" s="270"/>
      <c r="N41" s="224"/>
      <c r="O41" s="224"/>
      <c r="P41" s="274"/>
      <c r="Q41" s="224"/>
      <c r="R41" s="274"/>
      <c r="S41" s="267"/>
      <c r="T41" s="274"/>
      <c r="U41" s="224"/>
      <c r="V41" s="274"/>
      <c r="W41" s="267"/>
      <c r="X41" s="270"/>
      <c r="Y41" s="274"/>
      <c r="Z41" s="224"/>
      <c r="AA41" s="274"/>
      <c r="AB41" s="224"/>
      <c r="AC41" s="274"/>
      <c r="AD41" s="267"/>
      <c r="AE41" s="274"/>
      <c r="AF41" s="224"/>
      <c r="AG41" s="274"/>
      <c r="AH41" s="267"/>
      <c r="AI41" s="267"/>
    </row>
    <row r="42" spans="1:35" s="253" customFormat="1" ht="15" customHeight="1" x14ac:dyDescent="0.3">
      <c r="A42" s="334" t="s">
        <v>339</v>
      </c>
      <c r="B42" s="223"/>
      <c r="C42" s="274"/>
      <c r="D42" s="267"/>
      <c r="E42" s="274"/>
      <c r="G42" s="274"/>
      <c r="H42" s="267"/>
      <c r="I42" s="274"/>
      <c r="K42" s="274"/>
      <c r="L42" s="267"/>
      <c r="M42" s="270"/>
      <c r="N42" s="224"/>
      <c r="O42" s="224"/>
      <c r="P42" s="274"/>
      <c r="R42" s="274"/>
      <c r="S42" s="267"/>
      <c r="T42" s="274"/>
      <c r="V42" s="274"/>
      <c r="W42" s="267"/>
      <c r="X42" s="270"/>
      <c r="Y42" s="274"/>
      <c r="Z42" s="224"/>
      <c r="AA42" s="274"/>
      <c r="AC42" s="274"/>
      <c r="AD42" s="267"/>
      <c r="AE42" s="276"/>
      <c r="AG42" s="276"/>
      <c r="AH42" s="267"/>
      <c r="AI42" s="267"/>
    </row>
    <row r="43" spans="1:35" s="253" customFormat="1" ht="15" customHeight="1" x14ac:dyDescent="0.3">
      <c r="A43" s="276" t="s">
        <v>71</v>
      </c>
      <c r="B43" s="253" t="s">
        <v>39</v>
      </c>
      <c r="C43" s="274">
        <v>0.47576309750753309</v>
      </c>
      <c r="D43" s="267">
        <v>0.49291688763727354</v>
      </c>
      <c r="E43" s="274">
        <v>0.47048053546237656</v>
      </c>
      <c r="F43" s="224">
        <v>-0.146921365742158</v>
      </c>
      <c r="G43" s="274">
        <v>0.48657883291103582</v>
      </c>
      <c r="H43" s="267">
        <v>-9.565828177178351E-2</v>
      </c>
      <c r="I43" s="274">
        <v>0.4579302734522302</v>
      </c>
      <c r="J43" s="224">
        <v>-8.0023923444976081E-2</v>
      </c>
      <c r="K43" s="274">
        <v>0.46891960371516367</v>
      </c>
      <c r="L43" s="267">
        <v>-6.9343822252477358E-2</v>
      </c>
      <c r="M43" s="270">
        <v>-0.21518806506255231</v>
      </c>
      <c r="N43" s="224">
        <v>0.48781548913853212</v>
      </c>
      <c r="O43" s="224">
        <v>0.49596181326743533</v>
      </c>
      <c r="P43" s="274">
        <v>0.48484417854452955</v>
      </c>
      <c r="Q43" s="224">
        <v>-0.16635920491613013</v>
      </c>
      <c r="R43" s="274">
        <v>0.49035079751009791</v>
      </c>
      <c r="S43" s="267">
        <v>-9.785815771551544E-2</v>
      </c>
      <c r="T43" s="274">
        <v>0.47366072092711881</v>
      </c>
      <c r="U43" s="224">
        <v>-6.6797584852570493E-2</v>
      </c>
      <c r="V43" s="274">
        <v>0.47201320425158011</v>
      </c>
      <c r="W43" s="267">
        <v>-6.581009384434712E-2</v>
      </c>
      <c r="X43" s="270">
        <v>-0.22204439666230927</v>
      </c>
      <c r="Y43" s="274">
        <v>0.46143820479401598</v>
      </c>
      <c r="Z43" s="224">
        <v>0.43570255973733812</v>
      </c>
      <c r="AA43" s="274">
        <v>0.4544110399211434</v>
      </c>
      <c r="AB43" s="224">
        <v>-0.12249785091489623</v>
      </c>
      <c r="AC43" s="274">
        <v>0.42091115891853897</v>
      </c>
      <c r="AD43" s="267">
        <v>-4.8605594795938081E-2</v>
      </c>
      <c r="AE43" s="274">
        <v>0.43993054668947729</v>
      </c>
      <c r="AF43" s="224">
        <v>-9.5812049541669581E-2</v>
      </c>
      <c r="AG43" s="274">
        <v>0.40969288639433449</v>
      </c>
      <c r="AH43" s="267">
        <v>-0.14101320094776035</v>
      </c>
      <c r="AI43" s="267">
        <v>-0.20657313029595972</v>
      </c>
    </row>
    <row r="44" spans="1:35" s="253" customFormat="1" ht="15" customHeight="1" x14ac:dyDescent="0.3">
      <c r="A44" s="276"/>
      <c r="B44" s="253" t="s">
        <v>40</v>
      </c>
      <c r="C44" s="274">
        <v>6.3206579258247533E-2</v>
      </c>
      <c r="D44" s="267">
        <v>6.6607394550935728E-2</v>
      </c>
      <c r="E44" s="274">
        <v>6.4265239967584112E-2</v>
      </c>
      <c r="F44" s="224">
        <v>-0.12289415740693328</v>
      </c>
      <c r="G44" s="274">
        <v>6.8558724635707127E-2</v>
      </c>
      <c r="H44" s="267">
        <v>-5.7039859777602737E-2</v>
      </c>
      <c r="I44" s="274">
        <v>6.3407256864091585E-2</v>
      </c>
      <c r="J44" s="224">
        <v>-6.7429505516959545E-2</v>
      </c>
      <c r="K44" s="274">
        <v>6.860561687568402E-2</v>
      </c>
      <c r="L44" s="267">
        <v>-3.3635357951851658E-2</v>
      </c>
      <c r="M44" s="270">
        <v>-0.18203697065901991</v>
      </c>
      <c r="N44" s="224">
        <v>8.1539974373491461E-2</v>
      </c>
      <c r="O44" s="224">
        <v>6.7839595611323494E-2</v>
      </c>
      <c r="P44" s="274">
        <v>8.5314556125566654E-2</v>
      </c>
      <c r="Q44" s="224">
        <v>-0.12242362227744481</v>
      </c>
      <c r="R44" s="274">
        <v>6.9874438294887917E-2</v>
      </c>
      <c r="S44" s="267">
        <v>-6.0165769573688209E-2</v>
      </c>
      <c r="T44" s="274">
        <v>8.2513872565792415E-2</v>
      </c>
      <c r="U44" s="224">
        <v>-7.612226201382527E-2</v>
      </c>
      <c r="V44" s="274">
        <v>6.9744229464347454E-2</v>
      </c>
      <c r="W44" s="267">
        <v>-3.132551756985192E-2</v>
      </c>
      <c r="X44" s="270">
        <v>-0.18922672123958487</v>
      </c>
      <c r="Y44" s="274">
        <v>4.141638805462685E-2</v>
      </c>
      <c r="Z44" s="224">
        <v>4.3454265683243613E-2</v>
      </c>
      <c r="AA44" s="274">
        <v>4.0716068617943052E-2</v>
      </c>
      <c r="AB44" s="224">
        <v>-0.12399521121942876</v>
      </c>
      <c r="AC44" s="274">
        <v>4.5652927571746757E-2</v>
      </c>
      <c r="AD44" s="267">
        <v>3.4657195135076958E-2</v>
      </c>
      <c r="AE44" s="274">
        <v>4.1544314786916219E-2</v>
      </c>
      <c r="AF44" s="224">
        <v>-4.7051932838734871E-2</v>
      </c>
      <c r="AG44" s="274">
        <v>4.6806976381257838E-2</v>
      </c>
      <c r="AH44" s="267">
        <v>-9.5183605534172475E-2</v>
      </c>
      <c r="AI44" s="267">
        <v>-0.16521292970754234</v>
      </c>
    </row>
    <row r="45" spans="1:35" s="253" customFormat="1" ht="15" customHeight="1" x14ac:dyDescent="0.3">
      <c r="A45" s="276"/>
      <c r="B45" s="253" t="s">
        <v>41</v>
      </c>
      <c r="C45" s="274">
        <v>0.12853957167501157</v>
      </c>
      <c r="D45" s="267">
        <v>8.9827505853948594E-2</v>
      </c>
      <c r="E45" s="274">
        <v>0.12565281988174207</v>
      </c>
      <c r="F45" s="224">
        <v>-0.15671660581644214</v>
      </c>
      <c r="G45" s="274">
        <v>8.7111180591133971E-2</v>
      </c>
      <c r="H45" s="267">
        <v>-0.11158146754715988</v>
      </c>
      <c r="I45" s="274">
        <v>0.12754488403386696</v>
      </c>
      <c r="J45" s="224">
        <v>-4.0578065749007193E-2</v>
      </c>
      <c r="K45" s="274">
        <v>8.4486608544107084E-2</v>
      </c>
      <c r="L45" s="267">
        <v>-6.3391564177813844E-2</v>
      </c>
      <c r="M45" s="270">
        <v>-0.1909354148306685</v>
      </c>
      <c r="N45" s="224">
        <v>0.11105813641646056</v>
      </c>
      <c r="O45" s="224">
        <v>8.8197921056293177E-2</v>
      </c>
      <c r="P45" s="274">
        <v>0.10646023106765763</v>
      </c>
      <c r="Q45" s="224">
        <v>-0.19597531526697076</v>
      </c>
      <c r="R45" s="274">
        <v>8.5172949116534322E-2</v>
      </c>
      <c r="S45" s="267">
        <v>-0.11883037898949306</v>
      </c>
      <c r="T45" s="274">
        <v>0.10804236897305822</v>
      </c>
      <c r="U45" s="224">
        <v>-3.0567977040646066E-2</v>
      </c>
      <c r="V45" s="274">
        <v>8.2404019291429542E-2</v>
      </c>
      <c r="W45" s="267">
        <v>-6.1066966444715612E-2</v>
      </c>
      <c r="X45" s="270">
        <v>-0.22055272337000267</v>
      </c>
      <c r="Y45" s="274">
        <v>0.14931716439054796</v>
      </c>
      <c r="Z45" s="224">
        <v>0.12044749802395574</v>
      </c>
      <c r="AA45" s="274">
        <v>0.14712475556050175</v>
      </c>
      <c r="AB45" s="224">
        <v>-0.12201138519924098</v>
      </c>
      <c r="AC45" s="274">
        <v>0.12085464483988469</v>
      </c>
      <c r="AD45" s="267">
        <v>-1.1843280394517144E-2</v>
      </c>
      <c r="AE45" s="274">
        <v>0.14986083803590122</v>
      </c>
      <c r="AF45" s="224">
        <v>-4.8681651177869031E-2</v>
      </c>
      <c r="AG45" s="274">
        <v>0.1243576014249813</v>
      </c>
      <c r="AH45" s="267">
        <v>-9.191292046526249E-2</v>
      </c>
      <c r="AI45" s="267">
        <v>-0.16475332068311196</v>
      </c>
    </row>
    <row r="46" spans="1:35" s="253" customFormat="1" ht="15" customHeight="1" x14ac:dyDescent="0.3">
      <c r="A46" s="276"/>
      <c r="B46" s="253" t="s">
        <v>264</v>
      </c>
      <c r="C46" s="274">
        <v>0.18260937110602612</v>
      </c>
      <c r="D46" s="267">
        <v>0.15788219879697457</v>
      </c>
      <c r="E46" s="274">
        <v>0.18405393642885012</v>
      </c>
      <c r="F46" s="224">
        <v>-0.13051877846900978</v>
      </c>
      <c r="G46" s="274">
        <v>0.15535182774595283</v>
      </c>
      <c r="H46" s="267">
        <v>-9.8561189847496899E-2</v>
      </c>
      <c r="I46" s="274">
        <v>0.1837079788986492</v>
      </c>
      <c r="J46" s="224">
        <v>-5.6587235256945999E-2</v>
      </c>
      <c r="K46" s="274">
        <v>0.15454996421768152</v>
      </c>
      <c r="L46" s="267">
        <v>-3.9280447951538337E-2</v>
      </c>
      <c r="M46" s="270">
        <v>-0.17972031690328069</v>
      </c>
      <c r="N46" s="224">
        <v>0.19026788640901099</v>
      </c>
      <c r="O46" s="224">
        <v>0.15550211187446189</v>
      </c>
      <c r="P46" s="274">
        <v>0.18822208643010416</v>
      </c>
      <c r="Q46" s="224">
        <v>-0.17026874647622628</v>
      </c>
      <c r="R46" s="274">
        <v>0.15213782790171002</v>
      </c>
      <c r="S46" s="267">
        <v>-0.10727622840477452</v>
      </c>
      <c r="T46" s="274">
        <v>0.18464273494101371</v>
      </c>
      <c r="U46" s="224">
        <v>-6.2929407323518302E-2</v>
      </c>
      <c r="V46" s="274">
        <v>0.1515846732189467</v>
      </c>
      <c r="W46" s="267">
        <v>-3.3045611191399177E-2</v>
      </c>
      <c r="X46" s="270">
        <v>-0.22248324249827728</v>
      </c>
      <c r="Y46" s="274">
        <v>0.17350682835609452</v>
      </c>
      <c r="Z46" s="224">
        <v>0.20260416910261866</v>
      </c>
      <c r="AA46" s="274">
        <v>0.17939076932860618</v>
      </c>
      <c r="AB46" s="224">
        <v>-7.8709940804245759E-2</v>
      </c>
      <c r="AC46" s="274">
        <v>0.21130566518020394</v>
      </c>
      <c r="AD46" s="267">
        <v>2.712435651792516E-2</v>
      </c>
      <c r="AE46" s="274">
        <v>0.1826383746563508</v>
      </c>
      <c r="AF46" s="224">
        <v>-4.9142553285771259E-2</v>
      </c>
      <c r="AG46" s="274">
        <v>0.21132020642855989</v>
      </c>
      <c r="AH46" s="267">
        <v>-0.11743156380635592</v>
      </c>
      <c r="AI46" s="267">
        <v>-0.12398448662992448</v>
      </c>
    </row>
    <row r="47" spans="1:35" s="253" customFormat="1" ht="15" customHeight="1" x14ac:dyDescent="0.3">
      <c r="A47" s="276"/>
      <c r="B47" s="253" t="s">
        <v>123</v>
      </c>
      <c r="C47" s="274">
        <v>8.0363529263264184E-3</v>
      </c>
      <c r="D47" s="267">
        <v>6.121712973597912E-3</v>
      </c>
      <c r="E47" s="274">
        <v>7.7475462976858657E-3</v>
      </c>
      <c r="F47" s="224">
        <v>-0.16834474426097462</v>
      </c>
      <c r="G47" s="274">
        <v>5.6209166513174289E-3</v>
      </c>
      <c r="H47" s="267">
        <v>-0.15882330232019456</v>
      </c>
      <c r="I47" s="274">
        <v>7.4862956332588408E-3</v>
      </c>
      <c r="J47" s="224">
        <v>-8.6682808716707027E-2</v>
      </c>
      <c r="K47" s="274">
        <v>5.451093624656702E-3</v>
      </c>
      <c r="L47" s="267">
        <v>-6.3472394327412918E-2</v>
      </c>
      <c r="M47" s="270">
        <v>-0.24043495771244464</v>
      </c>
      <c r="N47" s="224">
        <v>6.8714800798593519E-3</v>
      </c>
      <c r="O47" s="224">
        <v>5.9910078876999028E-3</v>
      </c>
      <c r="P47" s="274">
        <v>6.6364450255083918E-3</v>
      </c>
      <c r="Q47" s="224">
        <v>-0.18993928881179531</v>
      </c>
      <c r="R47" s="274">
        <v>5.4827711031038666E-3</v>
      </c>
      <c r="S47" s="267">
        <v>-0.164942457102497</v>
      </c>
      <c r="T47" s="274">
        <v>6.3003019979470092E-3</v>
      </c>
      <c r="U47" s="224">
        <v>-9.3147751605995713E-2</v>
      </c>
      <c r="V47" s="274">
        <v>5.2779340923004622E-3</v>
      </c>
      <c r="W47" s="267">
        <v>-6.5774416637643662E-2</v>
      </c>
      <c r="X47" s="270">
        <v>-0.26539462272333042</v>
      </c>
      <c r="Y47" s="274">
        <v>9.4208647362157873E-3</v>
      </c>
      <c r="Z47" s="224">
        <v>8.5776690628639306E-3</v>
      </c>
      <c r="AA47" s="274">
        <v>8.9906039841650895E-3</v>
      </c>
      <c r="AB47" s="224">
        <v>-0.14962406015037594</v>
      </c>
      <c r="AC47" s="274">
        <v>8.0259489853585792E-3</v>
      </c>
      <c r="AD47" s="267">
        <v>-7.8516902944383862E-2</v>
      </c>
      <c r="AE47" s="274">
        <v>8.8433810824843171E-3</v>
      </c>
      <c r="AF47" s="224">
        <v>-8.1343943412908931E-2</v>
      </c>
      <c r="AG47" s="274">
        <v>8.7662180415117291E-3</v>
      </c>
      <c r="AH47" s="267">
        <v>-3.609467455621302E-2</v>
      </c>
      <c r="AI47" s="267">
        <v>-0.21879699248120302</v>
      </c>
    </row>
    <row r="48" spans="1:35" s="253" customFormat="1" ht="15" customHeight="1" x14ac:dyDescent="0.3">
      <c r="A48" s="276"/>
      <c r="B48" s="253" t="s">
        <v>351</v>
      </c>
      <c r="C48" s="304">
        <v>0.14184502752685527</v>
      </c>
      <c r="D48" s="308">
        <v>0.18664430018726963</v>
      </c>
      <c r="E48" s="304">
        <v>0.14779992196176125</v>
      </c>
      <c r="F48" s="224">
        <v>-0.10112718477616027</v>
      </c>
      <c r="G48" s="274">
        <v>0.19677851746485284</v>
      </c>
      <c r="H48" s="267">
        <v>-3.4135946130060754E-2</v>
      </c>
      <c r="I48" s="304">
        <v>0.1599233111179032</v>
      </c>
      <c r="J48" s="224">
        <v>2.271919581662182E-2</v>
      </c>
      <c r="K48" s="274">
        <v>0.21798711302270701</v>
      </c>
      <c r="L48" s="267">
        <v>6.9786771019736626E-2</v>
      </c>
      <c r="M48" s="270">
        <v>-8.0705517272851732E-2</v>
      </c>
      <c r="N48" s="228">
        <v>0.1224470335826455</v>
      </c>
      <c r="O48" s="228">
        <v>0.18650755030278621</v>
      </c>
      <c r="P48" s="304">
        <v>0.1285225028066336</v>
      </c>
      <c r="Q48" s="224">
        <v>-0.11963399201791103</v>
      </c>
      <c r="R48" s="304">
        <v>0.19698121607366592</v>
      </c>
      <c r="S48" s="267">
        <v>-3.6293971157002954E-2</v>
      </c>
      <c r="T48" s="304">
        <v>0.14484000059506985</v>
      </c>
      <c r="U48" s="224">
        <v>7.6514816452896942E-2</v>
      </c>
      <c r="V48" s="304">
        <v>0.21897593968139573</v>
      </c>
      <c r="W48" s="267">
        <v>7.8846092593438888E-2</v>
      </c>
      <c r="X48" s="270">
        <v>-5.227294850579188E-2</v>
      </c>
      <c r="Y48" s="304">
        <v>0.16490054966849887</v>
      </c>
      <c r="Z48" s="228">
        <v>0.18921383838997993</v>
      </c>
      <c r="AA48" s="304">
        <v>0.1693667625876405</v>
      </c>
      <c r="AB48" s="224">
        <v>-8.4793814432989695E-2</v>
      </c>
      <c r="AC48" s="304">
        <v>0.19324965450426707</v>
      </c>
      <c r="AD48" s="267">
        <v>5.8334981214158595E-3</v>
      </c>
      <c r="AE48" s="304">
        <v>0.1771825447488701</v>
      </c>
      <c r="AF48" s="224">
        <v>-2.295128132920304E-2</v>
      </c>
      <c r="AG48" s="304">
        <v>0.19905611132935472</v>
      </c>
      <c r="AH48" s="267">
        <v>-9.0976113240931883E-2</v>
      </c>
      <c r="AI48" s="267">
        <v>-0.10579896907216495</v>
      </c>
    </row>
    <row r="49" spans="1:35" s="253" customFormat="1" ht="15" customHeight="1" x14ac:dyDescent="0.3">
      <c r="A49" s="276"/>
      <c r="B49" s="253" t="s">
        <v>7</v>
      </c>
      <c r="C49" s="275">
        <v>1</v>
      </c>
      <c r="D49" s="270">
        <v>1</v>
      </c>
      <c r="E49" s="275">
        <v>1</v>
      </c>
      <c r="F49" s="224">
        <v>-0.13734298688226404</v>
      </c>
      <c r="G49" s="275">
        <v>1</v>
      </c>
      <c r="H49" s="267">
        <v>-8.3878551718465963E-2</v>
      </c>
      <c r="I49" s="275">
        <v>1</v>
      </c>
      <c r="J49" s="224">
        <v>-5.4810607197526791E-2</v>
      </c>
      <c r="K49" s="275">
        <v>1</v>
      </c>
      <c r="L49" s="267">
        <v>-3.4295872422295454E-2</v>
      </c>
      <c r="M49" s="270">
        <v>-0.18462574157445197</v>
      </c>
      <c r="N49" s="141">
        <v>1</v>
      </c>
      <c r="O49" s="141">
        <v>1</v>
      </c>
      <c r="P49" s="275">
        <v>1</v>
      </c>
      <c r="Q49" s="224">
        <v>-0.16125033523048959</v>
      </c>
      <c r="R49" s="275">
        <v>1</v>
      </c>
      <c r="S49" s="267">
        <v>-8.7535074489965323E-2</v>
      </c>
      <c r="T49" s="275">
        <v>1</v>
      </c>
      <c r="U49" s="224">
        <v>-4.4764029615313561E-2</v>
      </c>
      <c r="V49" s="275">
        <v>1</v>
      </c>
      <c r="W49" s="267">
        <v>-2.9517052948472754E-2</v>
      </c>
      <c r="X49" s="270">
        <v>-0.19879615006406628</v>
      </c>
      <c r="Y49" s="275">
        <v>1</v>
      </c>
      <c r="Z49" s="141">
        <v>1</v>
      </c>
      <c r="AA49" s="275">
        <v>1</v>
      </c>
      <c r="AB49" s="224">
        <v>-0.10892786309287697</v>
      </c>
      <c r="AC49" s="275">
        <v>1</v>
      </c>
      <c r="AD49" s="267">
        <v>-1.5172278320572842E-2</v>
      </c>
      <c r="AE49" s="279">
        <v>1</v>
      </c>
      <c r="AF49" s="224">
        <v>-6.6050334663508167E-2</v>
      </c>
      <c r="AG49" s="279">
        <v>1</v>
      </c>
      <c r="AH49" s="267">
        <v>-0.11749229461406584</v>
      </c>
      <c r="AI49" s="267">
        <v>-0.16778347594491982</v>
      </c>
    </row>
    <row r="50" spans="1:35" s="253" customFormat="1" ht="15" customHeight="1" x14ac:dyDescent="0.3">
      <c r="A50" s="276" t="s">
        <v>72</v>
      </c>
      <c r="B50" s="253" t="s">
        <v>39</v>
      </c>
      <c r="C50" s="274">
        <v>0.4412749839752928</v>
      </c>
      <c r="D50" s="267">
        <v>0.46502457005618375</v>
      </c>
      <c r="E50" s="274">
        <v>0.43442459027868047</v>
      </c>
      <c r="F50" s="224">
        <v>-8.2062983974054232E-2</v>
      </c>
      <c r="G50" s="274">
        <v>0.45577686149413738</v>
      </c>
      <c r="H50" s="267">
        <v>-5.8035054322262282E-2</v>
      </c>
      <c r="I50" s="274">
        <v>0.42339999402146294</v>
      </c>
      <c r="J50" s="224">
        <v>-0.1034514506680784</v>
      </c>
      <c r="K50" s="274">
        <v>0.43966992566905877</v>
      </c>
      <c r="L50" s="267">
        <v>-8.063140164467901E-2</v>
      </c>
      <c r="M50" s="270">
        <v>-0.17702489990386544</v>
      </c>
      <c r="N50" s="224">
        <v>0.47353423064726402</v>
      </c>
      <c r="O50" s="224">
        <v>0.46953111879371284</v>
      </c>
      <c r="P50" s="274">
        <v>0.46140338863671937</v>
      </c>
      <c r="Q50" s="224">
        <v>-0.12260614797935172</v>
      </c>
      <c r="R50" s="274">
        <v>0.46065756665620589</v>
      </c>
      <c r="S50" s="267">
        <v>-6.0613115898462078E-2</v>
      </c>
      <c r="T50" s="274">
        <v>0.45533561433384889</v>
      </c>
      <c r="U50" s="224">
        <v>-7.3134534044289906E-2</v>
      </c>
      <c r="V50" s="274">
        <v>0.44431836184080975</v>
      </c>
      <c r="W50" s="267">
        <v>-7.8485173896793686E-2</v>
      </c>
      <c r="X50" s="270">
        <v>-0.18677393852020649</v>
      </c>
      <c r="Y50" s="274">
        <v>0.40501146170108476</v>
      </c>
      <c r="Z50" s="224">
        <v>0.37938552949914328</v>
      </c>
      <c r="AA50" s="274">
        <v>0.40622251763984046</v>
      </c>
      <c r="AB50" s="224">
        <v>-2.8776450741415351E-2</v>
      </c>
      <c r="AC50" s="274">
        <v>0.36950744722648854</v>
      </c>
      <c r="AD50" s="267">
        <v>2.5973270790731031E-3</v>
      </c>
      <c r="AE50" s="274">
        <v>0.3885498005251134</v>
      </c>
      <c r="AF50" s="224">
        <v>-0.13944794774005967</v>
      </c>
      <c r="AG50" s="274">
        <v>0.35354398285125344</v>
      </c>
      <c r="AH50" s="267">
        <v>-0.12792529796715355</v>
      </c>
      <c r="AI50" s="267">
        <v>-0.16421158148234172</v>
      </c>
    </row>
    <row r="51" spans="1:35" s="253" customFormat="1" ht="15" customHeight="1" x14ac:dyDescent="0.3">
      <c r="A51" s="276"/>
      <c r="B51" s="253" t="s">
        <v>40</v>
      </c>
      <c r="C51" s="274">
        <v>5.1211467863178137E-2</v>
      </c>
      <c r="D51" s="267">
        <v>5.6464441152996807E-2</v>
      </c>
      <c r="E51" s="274">
        <v>5.2153849230553863E-2</v>
      </c>
      <c r="F51" s="224">
        <v>-5.0430112420918487E-2</v>
      </c>
      <c r="G51" s="274">
        <v>5.6698253780307538E-2</v>
      </c>
      <c r="H51" s="267">
        <v>-3.4942884952813759E-2</v>
      </c>
      <c r="I51" s="274">
        <v>5.0592011043988444E-2</v>
      </c>
      <c r="J51" s="224">
        <v>-0.10765469970761636</v>
      </c>
      <c r="K51" s="274">
        <v>5.730165037165471E-2</v>
      </c>
      <c r="L51" s="267">
        <v>-3.6808532887169301E-2</v>
      </c>
      <c r="M51" s="270">
        <v>-0.15265577351963952</v>
      </c>
      <c r="N51" s="224">
        <v>6.8073711285719318E-2</v>
      </c>
      <c r="O51" s="224">
        <v>5.7629767734156179E-2</v>
      </c>
      <c r="P51" s="274">
        <v>7.227265612771952E-2</v>
      </c>
      <c r="Q51" s="224">
        <v>-4.399585921325052E-2</v>
      </c>
      <c r="R51" s="274">
        <v>5.7966240818940321E-2</v>
      </c>
      <c r="S51" s="267">
        <v>-3.6927611942804001E-2</v>
      </c>
      <c r="T51" s="274">
        <v>6.7539487868514381E-2</v>
      </c>
      <c r="U51" s="224">
        <v>-0.12229290741743368</v>
      </c>
      <c r="V51" s="274">
        <v>5.8508978855700611E-2</v>
      </c>
      <c r="W51" s="267">
        <v>-3.5652283042941706E-2</v>
      </c>
      <c r="X51" s="270">
        <v>-0.16090838509316771</v>
      </c>
      <c r="Y51" s="274">
        <v>3.2256147977244937E-2</v>
      </c>
      <c r="Z51" s="224">
        <v>3.4319457006919782E-2</v>
      </c>
      <c r="AA51" s="274">
        <v>3.1122814193680334E-2</v>
      </c>
      <c r="AB51" s="224">
        <v>-6.5694551036070609E-2</v>
      </c>
      <c r="AC51" s="274">
        <v>3.4285816337464727E-2</v>
      </c>
      <c r="AD51" s="267">
        <v>2.8390829226483824E-2</v>
      </c>
      <c r="AE51" s="274">
        <v>3.2097839306213842E-2</v>
      </c>
      <c r="AF51" s="224">
        <v>-7.2120913422046989E-2</v>
      </c>
      <c r="AG51" s="274">
        <v>3.4932341611182735E-2</v>
      </c>
      <c r="AH51" s="267">
        <v>-7.1361600166684025E-2</v>
      </c>
      <c r="AI51" s="267">
        <v>-0.13307751343054489</v>
      </c>
    </row>
    <row r="52" spans="1:35" s="253" customFormat="1" ht="15" customHeight="1" x14ac:dyDescent="0.3">
      <c r="A52" s="276"/>
      <c r="B52" s="253" t="s">
        <v>41</v>
      </c>
      <c r="C52" s="274">
        <v>0.16409766330633413</v>
      </c>
      <c r="D52" s="267">
        <v>0.11517542398833019</v>
      </c>
      <c r="E52" s="274">
        <v>0.16366854320197585</v>
      </c>
      <c r="F52" s="224">
        <v>-7.0026419703985682E-2</v>
      </c>
      <c r="G52" s="274">
        <v>0.11284626561290011</v>
      </c>
      <c r="H52" s="267">
        <v>-5.8358176560335526E-2</v>
      </c>
      <c r="I52" s="274">
        <v>0.16346135555175104</v>
      </c>
      <c r="J52" s="224">
        <v>-8.1271383186705765E-2</v>
      </c>
      <c r="K52" s="274">
        <v>0.10955024161569459</v>
      </c>
      <c r="L52" s="267">
        <v>-7.4787849410791668E-2</v>
      </c>
      <c r="M52" s="270">
        <v>-0.14560665890173574</v>
      </c>
      <c r="N52" s="224">
        <v>0.12108893273669004</v>
      </c>
      <c r="O52" s="224">
        <v>0.11240390620828003</v>
      </c>
      <c r="P52" s="274">
        <v>0.1205881202066051</v>
      </c>
      <c r="Q52" s="224">
        <v>-0.10326264867420798</v>
      </c>
      <c r="R52" s="274">
        <v>0.10972208722438634</v>
      </c>
      <c r="S52" s="267">
        <v>-6.5362244748660384E-2</v>
      </c>
      <c r="T52" s="274">
        <v>0.12034621213304794</v>
      </c>
      <c r="U52" s="224">
        <v>-6.2667315648576291E-2</v>
      </c>
      <c r="V52" s="274">
        <v>0.10597192308448858</v>
      </c>
      <c r="W52" s="267">
        <v>-7.7252175514526455E-2</v>
      </c>
      <c r="X52" s="270">
        <v>-0.15945877132360964</v>
      </c>
      <c r="Y52" s="274">
        <v>0.21244498135926368</v>
      </c>
      <c r="Z52" s="224">
        <v>0.16784324972239995</v>
      </c>
      <c r="AA52" s="274">
        <v>0.20870232130074651</v>
      </c>
      <c r="AB52" s="224">
        <v>-4.8731035447109002E-2</v>
      </c>
      <c r="AC52" s="274">
        <v>0.16806800728649499</v>
      </c>
      <c r="AD52" s="267">
        <v>3.0778330302963921E-2</v>
      </c>
      <c r="AE52" s="274">
        <v>0.21051136040736068</v>
      </c>
      <c r="AF52" s="224">
        <v>-9.2508207163506301E-2</v>
      </c>
      <c r="AG52" s="274">
        <v>0.17584910984054331</v>
      </c>
      <c r="AH52" s="267">
        <v>-4.6351000977600205E-2</v>
      </c>
      <c r="AI52" s="267">
        <v>-0.13673122188818196</v>
      </c>
    </row>
    <row r="53" spans="1:35" s="253" customFormat="1" ht="15" customHeight="1" x14ac:dyDescent="0.3">
      <c r="A53" s="276"/>
      <c r="B53" s="253" t="s">
        <v>264</v>
      </c>
      <c r="C53" s="274">
        <v>0.19534525960025639</v>
      </c>
      <c r="D53" s="267">
        <v>0.17637833658863142</v>
      </c>
      <c r="E53" s="274">
        <v>0.19496135270531062</v>
      </c>
      <c r="F53" s="224">
        <v>-6.942058037418862E-2</v>
      </c>
      <c r="G53" s="274">
        <v>0.17724216899752879</v>
      </c>
      <c r="H53" s="267">
        <v>-3.4215610872460563E-2</v>
      </c>
      <c r="I53" s="274">
        <v>0.1962074334955691</v>
      </c>
      <c r="J53" s="224">
        <v>-7.4227465059623035E-2</v>
      </c>
      <c r="K53" s="274">
        <v>0.17572444572878038</v>
      </c>
      <c r="L53" s="267">
        <v>-5.5112060686499841E-2</v>
      </c>
      <c r="M53" s="270">
        <v>-0.13849513172966782</v>
      </c>
      <c r="N53" s="224">
        <v>0.21294175680913288</v>
      </c>
      <c r="O53" s="224">
        <v>0.17413824194313585</v>
      </c>
      <c r="P53" s="274">
        <v>0.21316911879793396</v>
      </c>
      <c r="Q53" s="224">
        <v>-9.8576983536030449E-2</v>
      </c>
      <c r="R53" s="274">
        <v>0.1745752721101701</v>
      </c>
      <c r="S53" s="267">
        <v>-4.011493154550929E-2</v>
      </c>
      <c r="T53" s="274">
        <v>0.20783143510345223</v>
      </c>
      <c r="U53" s="224">
        <v>-8.4300858152448255E-2</v>
      </c>
      <c r="V53" s="274">
        <v>0.17294780116756955</v>
      </c>
      <c r="W53" s="267">
        <v>-5.3504415969256057E-2</v>
      </c>
      <c r="X53" s="270">
        <v>-0.17456771738231158</v>
      </c>
      <c r="Y53" s="274">
        <v>0.17556454447783659</v>
      </c>
      <c r="Z53" s="224">
        <v>0.21894739938376462</v>
      </c>
      <c r="AA53" s="274">
        <v>0.17592800899887515</v>
      </c>
      <c r="AB53" s="224">
        <v>-2.9667230682459109E-2</v>
      </c>
      <c r="AC53" s="274">
        <v>0.22438118369825338</v>
      </c>
      <c r="AD53" s="267">
        <v>5.4947269429703766E-2</v>
      </c>
      <c r="AE53" s="274">
        <v>0.18352257873859129</v>
      </c>
      <c r="AF53" s="224">
        <v>-6.1468263194605903E-2</v>
      </c>
      <c r="AG53" s="274">
        <v>0.22716994737027735</v>
      </c>
      <c r="AH53" s="267">
        <v>-7.7220630372492841E-2</v>
      </c>
      <c r="AI53" s="267">
        <v>-8.9311900733220526E-2</v>
      </c>
    </row>
    <row r="54" spans="1:35" s="253" customFormat="1" ht="15" customHeight="1" x14ac:dyDescent="0.3">
      <c r="A54" s="276"/>
      <c r="B54" s="253" t="s">
        <v>123</v>
      </c>
      <c r="C54" s="274">
        <v>9.7243750364197894E-3</v>
      </c>
      <c r="D54" s="267">
        <v>7.3057638443912373E-3</v>
      </c>
      <c r="E54" s="274">
        <v>9.5043346965712396E-3</v>
      </c>
      <c r="F54" s="224">
        <v>-8.8686481303930975E-2</v>
      </c>
      <c r="G54" s="274">
        <v>6.9754690014112736E-3</v>
      </c>
      <c r="H54" s="267">
        <v>-8.2373068988074269E-2</v>
      </c>
      <c r="I54" s="274">
        <v>9.5575067326479756E-3</v>
      </c>
      <c r="J54" s="224">
        <v>-7.4960547080483955E-2</v>
      </c>
      <c r="K54" s="274">
        <v>6.8717991940792115E-3</v>
      </c>
      <c r="L54" s="267">
        <v>-6.1115376178986623E-2</v>
      </c>
      <c r="M54" s="270">
        <v>-0.15699904122722916</v>
      </c>
      <c r="N54" s="224">
        <v>8.7030055318699125E-3</v>
      </c>
      <c r="O54" s="224">
        <v>7.0755136804744531E-3</v>
      </c>
      <c r="P54" s="274">
        <v>7.8112771951792141E-3</v>
      </c>
      <c r="Q54" s="224">
        <v>-0.19180161943319837</v>
      </c>
      <c r="R54" s="274">
        <v>6.748926320954105E-3</v>
      </c>
      <c r="S54" s="267">
        <v>-8.671278952117914E-2</v>
      </c>
      <c r="T54" s="274">
        <v>8.0407872055660579E-3</v>
      </c>
      <c r="U54" s="224">
        <v>-3.3187226048841577E-2</v>
      </c>
      <c r="V54" s="274">
        <v>6.6259287076551928E-3</v>
      </c>
      <c r="W54" s="267">
        <v>-6.2009701179711357E-2</v>
      </c>
      <c r="X54" s="270">
        <v>-0.21862348178137653</v>
      </c>
      <c r="Y54" s="274">
        <v>1.0872525089490388E-2</v>
      </c>
      <c r="Z54" s="224">
        <v>1.1681263650201858E-2</v>
      </c>
      <c r="AA54" s="274">
        <v>1.1274158911954187E-2</v>
      </c>
      <c r="AB54" s="224">
        <v>4.0983606557377051E-3</v>
      </c>
      <c r="AC54" s="274">
        <v>1.0979747830124656E-2</v>
      </c>
      <c r="AD54" s="267">
        <v>-3.2420522505508344E-2</v>
      </c>
      <c r="AE54" s="274">
        <v>1.1212648185403667E-2</v>
      </c>
      <c r="AF54" s="224">
        <v>-0.10521541950113379</v>
      </c>
      <c r="AG54" s="274">
        <v>1.1427272620395879E-2</v>
      </c>
      <c r="AH54" s="267">
        <v>-5.1398828887443071E-2</v>
      </c>
      <c r="AI54" s="267">
        <v>-0.10154826958105646</v>
      </c>
    </row>
    <row r="55" spans="1:35" s="253" customFormat="1" ht="15" customHeight="1" x14ac:dyDescent="0.3">
      <c r="A55" s="276"/>
      <c r="B55" s="253" t="s">
        <v>351</v>
      </c>
      <c r="C55" s="304">
        <v>0.13834625021851873</v>
      </c>
      <c r="D55" s="308">
        <v>0.17965146436946661</v>
      </c>
      <c r="E55" s="304">
        <v>0.1452873298869079</v>
      </c>
      <c r="F55" s="224">
        <v>-2.0807359234423964E-2</v>
      </c>
      <c r="G55" s="274">
        <v>0.19046098111371496</v>
      </c>
      <c r="H55" s="267">
        <v>1.8904835328315099E-2</v>
      </c>
      <c r="I55" s="304">
        <v>0.15678169915458051</v>
      </c>
      <c r="J55" s="224">
        <v>-7.3297888814329217E-3</v>
      </c>
      <c r="K55" s="274">
        <v>0.21088193742073241</v>
      </c>
      <c r="L55" s="267">
        <v>5.5233439708549312E-2</v>
      </c>
      <c r="M55" s="270">
        <v>-2.7984634565488425E-2</v>
      </c>
      <c r="N55" s="228">
        <v>0.11565836298932385</v>
      </c>
      <c r="O55" s="228">
        <v>0.17922145164024061</v>
      </c>
      <c r="P55" s="304">
        <v>0.12475543903584285</v>
      </c>
      <c r="Q55" s="224">
        <v>-2.8712871287128714E-2</v>
      </c>
      <c r="R55" s="304">
        <v>0.19032990686934326</v>
      </c>
      <c r="S55" s="267">
        <v>1.6828495734578737E-2</v>
      </c>
      <c r="T55" s="304">
        <v>0.14090646335557047</v>
      </c>
      <c r="U55" s="224">
        <v>6.0809221359680074E-2</v>
      </c>
      <c r="V55" s="304">
        <v>0.21162700634377629</v>
      </c>
      <c r="W55" s="267">
        <v>6.2307697207906791E-2</v>
      </c>
      <c r="X55" s="270">
        <v>3.035034272658035E-2</v>
      </c>
      <c r="Y55" s="304">
        <v>0.16385033939507965</v>
      </c>
      <c r="Z55" s="228">
        <v>0.1878231007375705</v>
      </c>
      <c r="AA55" s="304">
        <v>0.16675017895490335</v>
      </c>
      <c r="AB55" s="224">
        <v>-1.4534356680969361E-2</v>
      </c>
      <c r="AC55" s="304">
        <v>0.1927777976211737</v>
      </c>
      <c r="AD55" s="267">
        <v>5.6555018303545208E-2</v>
      </c>
      <c r="AE55" s="304">
        <v>0.17410577283731715</v>
      </c>
      <c r="AF55" s="224">
        <v>-6.0619998160242848E-2</v>
      </c>
      <c r="AG55" s="304">
        <v>0.1970773457063473</v>
      </c>
      <c r="AH55" s="267">
        <v>-6.8220558808270951E-2</v>
      </c>
      <c r="AI55" s="267">
        <v>-7.4273282165951526E-2</v>
      </c>
    </row>
    <row r="56" spans="1:35" s="253" customFormat="1" ht="15" customHeight="1" x14ac:dyDescent="0.3">
      <c r="A56" s="276"/>
      <c r="B56" s="253" t="s">
        <v>7</v>
      </c>
      <c r="C56" s="275">
        <v>1</v>
      </c>
      <c r="D56" s="270">
        <v>1</v>
      </c>
      <c r="E56" s="275">
        <v>1</v>
      </c>
      <c r="F56" s="224">
        <v>-6.7588135889516926E-2</v>
      </c>
      <c r="G56" s="275">
        <v>1</v>
      </c>
      <c r="H56" s="267">
        <v>-3.8922593753871526E-2</v>
      </c>
      <c r="I56" s="275">
        <v>1</v>
      </c>
      <c r="J56" s="224">
        <v>-8.0106892517523773E-2</v>
      </c>
      <c r="K56" s="275">
        <v>1</v>
      </c>
      <c r="L56" s="267">
        <v>-4.6951110706499571E-2</v>
      </c>
      <c r="M56" s="270">
        <v>-0.14228075286987937</v>
      </c>
      <c r="N56" s="141">
        <v>1</v>
      </c>
      <c r="O56" s="141">
        <v>1</v>
      </c>
      <c r="P56" s="275">
        <v>1</v>
      </c>
      <c r="Q56" s="224">
        <v>-9.9538423593249006E-2</v>
      </c>
      <c r="R56" s="275">
        <v>1</v>
      </c>
      <c r="S56" s="267">
        <v>-4.251789919797043E-2</v>
      </c>
      <c r="T56" s="275">
        <v>1</v>
      </c>
      <c r="U56" s="224">
        <v>-6.0783182031616839E-2</v>
      </c>
      <c r="V56" s="275">
        <v>1</v>
      </c>
      <c r="W56" s="267">
        <v>-4.4597716665127525E-2</v>
      </c>
      <c r="X56" s="270">
        <v>-0.1542713435044572</v>
      </c>
      <c r="Y56" s="275">
        <v>1</v>
      </c>
      <c r="Z56" s="141">
        <v>1</v>
      </c>
      <c r="AA56" s="275">
        <v>1</v>
      </c>
      <c r="AB56" s="224">
        <v>-3.1671923040742261E-2</v>
      </c>
      <c r="AC56" s="275">
        <v>1</v>
      </c>
      <c r="AD56" s="267">
        <v>2.9399869105135049E-2</v>
      </c>
      <c r="AE56" s="279">
        <v>1</v>
      </c>
      <c r="AF56" s="224">
        <v>-0.10030677983433889</v>
      </c>
      <c r="AG56" s="279">
        <v>1</v>
      </c>
      <c r="AH56" s="267">
        <v>-8.8548773082830309E-2</v>
      </c>
      <c r="AI56" s="267">
        <v>-0.12880179426370331</v>
      </c>
    </row>
    <row r="57" spans="1:35" s="253" customFormat="1" ht="15" customHeight="1" x14ac:dyDescent="0.3">
      <c r="A57" s="340" t="s">
        <v>353</v>
      </c>
      <c r="C57" s="274"/>
      <c r="D57" s="267"/>
      <c r="E57" s="274"/>
      <c r="G57" s="274"/>
      <c r="H57" s="267"/>
      <c r="I57" s="274"/>
      <c r="K57" s="274"/>
      <c r="L57" s="267"/>
      <c r="M57" s="270"/>
      <c r="N57" s="224"/>
      <c r="O57" s="224"/>
      <c r="P57" s="274"/>
      <c r="R57" s="274"/>
      <c r="S57" s="267"/>
      <c r="T57" s="274"/>
      <c r="V57" s="274"/>
      <c r="W57" s="267"/>
      <c r="X57" s="270"/>
      <c r="Y57" s="274"/>
      <c r="Z57" s="224"/>
      <c r="AA57" s="274"/>
      <c r="AC57" s="274"/>
      <c r="AD57" s="267"/>
      <c r="AE57" s="276"/>
      <c r="AG57" s="276"/>
      <c r="AH57" s="267"/>
      <c r="AI57" s="267"/>
    </row>
    <row r="58" spans="1:35" s="253" customFormat="1" ht="15" customHeight="1" x14ac:dyDescent="0.3">
      <c r="A58" s="276"/>
      <c r="C58" s="274"/>
      <c r="D58" s="267"/>
      <c r="E58" s="274"/>
      <c r="G58" s="274"/>
      <c r="H58" s="267"/>
      <c r="I58" s="274"/>
      <c r="K58" s="274"/>
      <c r="L58" s="267"/>
      <c r="M58" s="270"/>
      <c r="N58" s="224"/>
      <c r="O58" s="224"/>
      <c r="P58" s="274"/>
      <c r="R58" s="274"/>
      <c r="S58" s="267"/>
      <c r="T58" s="274"/>
      <c r="V58" s="274"/>
      <c r="W58" s="267"/>
      <c r="X58" s="270"/>
      <c r="Y58" s="274"/>
      <c r="Z58" s="224"/>
      <c r="AA58" s="274"/>
      <c r="AC58" s="274"/>
      <c r="AD58" s="267"/>
      <c r="AE58" s="276"/>
      <c r="AG58" s="276"/>
      <c r="AH58" s="267"/>
      <c r="AI58" s="267"/>
    </row>
    <row r="59" spans="1:35" s="253" customFormat="1" ht="15" customHeight="1" x14ac:dyDescent="0.3">
      <c r="A59" s="341" t="s">
        <v>340</v>
      </c>
      <c r="B59" s="231"/>
      <c r="C59" s="274"/>
      <c r="D59" s="267"/>
      <c r="E59" s="274"/>
      <c r="F59" s="224"/>
      <c r="G59" s="274"/>
      <c r="H59" s="267"/>
      <c r="I59" s="274"/>
      <c r="J59" s="224"/>
      <c r="K59" s="274"/>
      <c r="L59" s="267"/>
      <c r="M59" s="270"/>
      <c r="N59" s="224"/>
      <c r="O59" s="224"/>
      <c r="P59" s="274"/>
      <c r="Q59" s="224"/>
      <c r="R59" s="274"/>
      <c r="S59" s="267"/>
      <c r="T59" s="274"/>
      <c r="U59" s="224"/>
      <c r="V59" s="274"/>
      <c r="W59" s="267"/>
      <c r="X59" s="270"/>
      <c r="Y59" s="274"/>
      <c r="Z59" s="224"/>
      <c r="AA59" s="274"/>
      <c r="AB59" s="224"/>
      <c r="AC59" s="274"/>
      <c r="AD59" s="267"/>
      <c r="AE59" s="274"/>
      <c r="AF59" s="224"/>
      <c r="AG59" s="274"/>
      <c r="AH59" s="267"/>
      <c r="AI59" s="267"/>
    </row>
    <row r="60" spans="1:35" s="253" customFormat="1" ht="15" customHeight="1" x14ac:dyDescent="0.3">
      <c r="A60" s="351" t="s">
        <v>12</v>
      </c>
      <c r="B60" s="253" t="s">
        <v>71</v>
      </c>
      <c r="C60" s="274">
        <v>0.43079467611283306</v>
      </c>
      <c r="D60" s="267">
        <v>0.4311650291269768</v>
      </c>
      <c r="E60" s="274">
        <v>0.41114467882519923</v>
      </c>
      <c r="F60" s="224">
        <v>-6.8835212672692644E-2</v>
      </c>
      <c r="G60" s="274">
        <v>0.42299769330926323</v>
      </c>
      <c r="H60" s="267">
        <v>-4.1544264106491112E-2</v>
      </c>
      <c r="I60" s="274">
        <v>0.41893043646140876</v>
      </c>
      <c r="J60" s="224">
        <v>-3.7216198082375605E-2</v>
      </c>
      <c r="K60" s="274">
        <v>0.42064068885726319</v>
      </c>
      <c r="L60" s="267">
        <v>-2.6835121378086208E-2</v>
      </c>
      <c r="M60" s="270">
        <v>-0.10348962584519887</v>
      </c>
      <c r="N60" s="224">
        <v>0.43845467499434021</v>
      </c>
      <c r="O60" s="224">
        <v>0.43055261415987389</v>
      </c>
      <c r="P60" s="274">
        <v>0.41424499443826474</v>
      </c>
      <c r="Q60" s="224">
        <v>-9.5112987486332165E-2</v>
      </c>
      <c r="R60" s="274">
        <v>0.42202972856106391</v>
      </c>
      <c r="S60" s="267">
        <v>-4.4365985940240618E-2</v>
      </c>
      <c r="T60" s="274">
        <v>0.4239406078870962</v>
      </c>
      <c r="U60" s="224">
        <v>-3.2055047411261223E-2</v>
      </c>
      <c r="V60" s="274">
        <v>0.42008456566312596</v>
      </c>
      <c r="W60" s="267">
        <v>-2.6298461288309635E-2</v>
      </c>
      <c r="X60" s="270">
        <v>-0.12411918357429232</v>
      </c>
      <c r="Y60" s="274">
        <v>0.41644631810017962</v>
      </c>
      <c r="Z60" s="224">
        <v>0.46151987965697849</v>
      </c>
      <c r="AA60" s="274">
        <v>0.40563321097969424</v>
      </c>
      <c r="AB60" s="224">
        <v>-1.7011590643625146E-2</v>
      </c>
      <c r="AC60" s="274">
        <v>0.46640783426574139</v>
      </c>
      <c r="AD60" s="267">
        <v>8.8932242101256193E-2</v>
      </c>
      <c r="AE60" s="274">
        <v>0.40999973795235972</v>
      </c>
      <c r="AF60" s="224">
        <v>-4.6586027238658179E-2</v>
      </c>
      <c r="AG60" s="274">
        <v>0.4451134121783929</v>
      </c>
      <c r="AH60" s="267">
        <v>-4.861262835918724E-2</v>
      </c>
      <c r="AI60" s="267">
        <v>-6.2805115457186492E-2</v>
      </c>
    </row>
    <row r="61" spans="1:35" s="253" customFormat="1" ht="15" customHeight="1" x14ac:dyDescent="0.3">
      <c r="A61" s="351"/>
      <c r="B61" s="253" t="s">
        <v>72</v>
      </c>
      <c r="C61" s="274">
        <v>0.55000911624514881</v>
      </c>
      <c r="D61" s="267">
        <v>0.51594801594117579</v>
      </c>
      <c r="E61" s="274">
        <v>0.56885113880571114</v>
      </c>
      <c r="F61" s="224">
        <v>9.0924158833139961E-3</v>
      </c>
      <c r="G61" s="274">
        <v>0.52203980986360343</v>
      </c>
      <c r="H61" s="267">
        <v>-1.150320239525192E-2</v>
      </c>
      <c r="I61" s="274">
        <v>0.56042134606600835</v>
      </c>
      <c r="J61" s="224">
        <v>-6.9111700338675489E-2</v>
      </c>
      <c r="K61" s="274">
        <v>0.5205626491351355</v>
      </c>
      <c r="L61" s="267">
        <v>-2.4151212031155934E-2</v>
      </c>
      <c r="M61" s="270">
        <v>-6.0647676777243704E-2</v>
      </c>
      <c r="N61" s="224">
        <v>0.5424817887629676</v>
      </c>
      <c r="O61" s="224">
        <v>0.51635361847789196</v>
      </c>
      <c r="P61" s="274">
        <v>0.56562847608453837</v>
      </c>
      <c r="Q61" s="224">
        <v>-1.3624479876274995E-3</v>
      </c>
      <c r="R61" s="274">
        <v>0.52289129195426531</v>
      </c>
      <c r="S61" s="267">
        <v>-1.2723113541861515E-2</v>
      </c>
      <c r="T61" s="274">
        <v>0.55550736888529528</v>
      </c>
      <c r="U61" s="224">
        <v>-7.1116027531956741E-2</v>
      </c>
      <c r="V61" s="274">
        <v>0.52102051145896555</v>
      </c>
      <c r="W61" s="267">
        <v>-2.5289628979410922E-2</v>
      </c>
      <c r="X61" s="270">
        <v>-7.2381583630985263E-2</v>
      </c>
      <c r="Y61" s="274">
        <v>0.56410896028736779</v>
      </c>
      <c r="Z61" s="224">
        <v>0.49584399328011597</v>
      </c>
      <c r="AA61" s="274">
        <v>0.57458010455674613</v>
      </c>
      <c r="AB61" s="224">
        <v>2.7925179092597507E-2</v>
      </c>
      <c r="AC61" s="274">
        <v>0.48385354569818512</v>
      </c>
      <c r="AD61" s="267">
        <v>5.1463749501749416E-2</v>
      </c>
      <c r="AE61" s="274">
        <v>0.5691805770289039</v>
      </c>
      <c r="AF61" s="224">
        <v>-6.5604095416317135E-2</v>
      </c>
      <c r="AG61" s="274">
        <v>0.50041398767236711</v>
      </c>
      <c r="AH61" s="267">
        <v>3.102228212796428E-2</v>
      </c>
      <c r="AI61" s="267">
        <v>-3.9510922437428139E-2</v>
      </c>
    </row>
    <row r="62" spans="1:35" s="253" customFormat="1" ht="15" customHeight="1" x14ac:dyDescent="0.3">
      <c r="A62" s="351"/>
      <c r="B62" s="253" t="s">
        <v>78</v>
      </c>
      <c r="C62" s="274">
        <v>1.9196207642018077E-2</v>
      </c>
      <c r="D62" s="267">
        <v>5.2886954931847412E-2</v>
      </c>
      <c r="E62" s="274">
        <v>2.0004182369089622E-2</v>
      </c>
      <c r="F62" s="224">
        <v>1.6734509271822705E-2</v>
      </c>
      <c r="G62" s="274">
        <v>5.4962496827133334E-2</v>
      </c>
      <c r="H62" s="267">
        <v>1.5302561238986016E-2</v>
      </c>
      <c r="I62" s="274">
        <v>2.0648217472582841E-2</v>
      </c>
      <c r="J62" s="224">
        <v>-2.4688612099644128E-2</v>
      </c>
      <c r="K62" s="274">
        <v>5.8796662007601377E-2</v>
      </c>
      <c r="L62" s="267">
        <v>4.6885931389795417E-2</v>
      </c>
      <c r="M62" s="270">
        <v>-8.3672546359113524E-3</v>
      </c>
      <c r="N62" s="224">
        <v>1.9063536242692199E-2</v>
      </c>
      <c r="O62" s="224">
        <v>5.3093767362234132E-2</v>
      </c>
      <c r="P62" s="274">
        <v>2.0126529477196887E-2</v>
      </c>
      <c r="Q62" s="224">
        <v>1.1177086971707998E-2</v>
      </c>
      <c r="R62" s="274">
        <v>5.5078979484670706E-2</v>
      </c>
      <c r="S62" s="267">
        <v>1.138644224791485E-2</v>
      </c>
      <c r="T62" s="274">
        <v>2.0552023227608511E-2</v>
      </c>
      <c r="U62" s="224">
        <v>-3.4196891191709843E-2</v>
      </c>
      <c r="V62" s="274">
        <v>5.889492287790847E-2</v>
      </c>
      <c r="W62" s="267">
        <v>4.5981848184818479E-2</v>
      </c>
      <c r="X62" s="270">
        <v>-2.3402025847013622E-2</v>
      </c>
      <c r="Y62" s="274">
        <v>1.9444721612452604E-2</v>
      </c>
      <c r="Z62" s="224">
        <v>4.2636127062905579E-2</v>
      </c>
      <c r="AA62" s="274">
        <v>1.9786684463559627E-2</v>
      </c>
      <c r="AB62" s="224">
        <v>2.6940346375881975E-2</v>
      </c>
      <c r="AC62" s="274">
        <v>4.9738620036073489E-2</v>
      </c>
      <c r="AD62" s="267">
        <v>0.25701776976564511</v>
      </c>
      <c r="AE62" s="274">
        <v>2.0819685018736406E-2</v>
      </c>
      <c r="AF62" s="224">
        <v>-7.4953154278575894E-3</v>
      </c>
      <c r="AG62" s="274">
        <v>5.4472600149239998E-2</v>
      </c>
      <c r="AH62" s="267">
        <v>9.178447039541078E-2</v>
      </c>
      <c r="AI62" s="267">
        <v>1.9243104554201411E-2</v>
      </c>
    </row>
    <row r="63" spans="1:35" s="253" customFormat="1" ht="15" customHeight="1" x14ac:dyDescent="0.3">
      <c r="A63" s="351"/>
      <c r="B63" s="253" t="s">
        <v>7</v>
      </c>
      <c r="C63" s="274">
        <v>1</v>
      </c>
      <c r="D63" s="267">
        <v>1</v>
      </c>
      <c r="E63" s="274">
        <v>1</v>
      </c>
      <c r="F63" s="224">
        <v>-2.4331692409206539E-2</v>
      </c>
      <c r="G63" s="274">
        <v>1</v>
      </c>
      <c r="H63" s="267">
        <v>-2.3038182429745976E-2</v>
      </c>
      <c r="I63" s="274">
        <v>1</v>
      </c>
      <c r="J63" s="224">
        <v>-5.5109386749008914E-2</v>
      </c>
      <c r="K63" s="274">
        <v>1</v>
      </c>
      <c r="L63" s="267">
        <v>-2.1382120724075956E-2</v>
      </c>
      <c r="M63" s="270">
        <v>-7.8100174510978559E-2</v>
      </c>
      <c r="N63" s="224">
        <v>1</v>
      </c>
      <c r="O63" s="224">
        <v>1</v>
      </c>
      <c r="P63" s="274">
        <v>1</v>
      </c>
      <c r="Q63" s="224">
        <v>-4.2228762434912304E-2</v>
      </c>
      <c r="R63" s="274">
        <v>1</v>
      </c>
      <c r="S63" s="267">
        <v>-2.5066967826201766E-2</v>
      </c>
      <c r="T63" s="274">
        <v>1</v>
      </c>
      <c r="U63" s="224">
        <v>-5.4192157953281424E-2</v>
      </c>
      <c r="V63" s="274">
        <v>1</v>
      </c>
      <c r="W63" s="267">
        <v>-2.1789825976328309E-2</v>
      </c>
      <c r="X63" s="270">
        <v>-9.4132452624149363E-2</v>
      </c>
      <c r="Y63" s="274">
        <v>1</v>
      </c>
      <c r="Z63" s="224">
        <v>1</v>
      </c>
      <c r="AA63" s="274">
        <v>1</v>
      </c>
      <c r="AB63" s="224">
        <v>9.1922769906206351E-3</v>
      </c>
      <c r="AC63" s="274">
        <v>1</v>
      </c>
      <c r="AD63" s="267">
        <v>7.7520231023464697E-2</v>
      </c>
      <c r="AE63" s="274">
        <v>1</v>
      </c>
      <c r="AF63" s="224">
        <v>-5.6739955260588532E-2</v>
      </c>
      <c r="AG63" s="274">
        <v>1</v>
      </c>
      <c r="AH63" s="267">
        <v>-3.097836609499353E-3</v>
      </c>
      <c r="AI63" s="267">
        <v>-4.8069247655158652E-2</v>
      </c>
    </row>
    <row r="64" spans="1:35" s="253" customFormat="1" ht="15" customHeight="1" x14ac:dyDescent="0.3">
      <c r="A64" s="350" t="s">
        <v>13</v>
      </c>
      <c r="B64" s="253" t="s">
        <v>71</v>
      </c>
      <c r="C64" s="274">
        <v>0.39843618832897609</v>
      </c>
      <c r="D64" s="267">
        <v>0.41393356375030788</v>
      </c>
      <c r="E64" s="274">
        <v>0.39265807460465585</v>
      </c>
      <c r="F64" s="224">
        <v>-6.2816036600048156E-2</v>
      </c>
      <c r="G64" s="274">
        <v>0.41219963132681264</v>
      </c>
      <c r="H64" s="267">
        <v>-4.122648637697484E-2</v>
      </c>
      <c r="I64" s="274">
        <v>0.3907237640755159</v>
      </c>
      <c r="J64" s="224">
        <v>-0.1006840736101744</v>
      </c>
      <c r="K64" s="274">
        <v>0.41227229040530428</v>
      </c>
      <c r="L64" s="267">
        <v>-1.0352764812826265E-2</v>
      </c>
      <c r="M64" s="270">
        <v>-0.15717553575728388</v>
      </c>
      <c r="N64" s="224">
        <v>0.40007062978222485</v>
      </c>
      <c r="O64" s="224">
        <v>0.41318578242021753</v>
      </c>
      <c r="P64" s="274">
        <v>0.39394394394394394</v>
      </c>
      <c r="Q64" s="224">
        <v>-7.3618548814217616E-2</v>
      </c>
      <c r="R64" s="274">
        <v>0.4111314045652375</v>
      </c>
      <c r="S64" s="267">
        <v>-4.6840346068544168E-2</v>
      </c>
      <c r="T64" s="274">
        <v>0.3944837144837145</v>
      </c>
      <c r="U64" s="224">
        <v>-9.5985262355482145E-2</v>
      </c>
      <c r="V64" s="274">
        <v>0.41153096518382049</v>
      </c>
      <c r="W64" s="267">
        <v>-5.2353937863997748E-3</v>
      </c>
      <c r="X64" s="270">
        <v>-0.16253751544753722</v>
      </c>
      <c r="Y64" s="274">
        <v>0.39673926327882475</v>
      </c>
      <c r="Z64" s="224">
        <v>0.44453042094092676</v>
      </c>
      <c r="AA64" s="274">
        <v>0.39135187350653311</v>
      </c>
      <c r="AB64" s="224">
        <v>-5.1506376686587398E-2</v>
      </c>
      <c r="AC64" s="274">
        <v>0.44821160318697828</v>
      </c>
      <c r="AD64" s="267">
        <v>0.17227831103595762</v>
      </c>
      <c r="AE64" s="274">
        <v>0.38691278939087437</v>
      </c>
      <c r="AF64" s="224">
        <v>-0.10548879506333225</v>
      </c>
      <c r="AG64" s="274">
        <v>0.44171212189514492</v>
      </c>
      <c r="AH64" s="267">
        <v>-0.16859700479402656</v>
      </c>
      <c r="AI64" s="267">
        <v>-0.15156182613517344</v>
      </c>
    </row>
    <row r="65" spans="1:35" s="253" customFormat="1" ht="15" customHeight="1" x14ac:dyDescent="0.3">
      <c r="A65" s="350"/>
      <c r="B65" s="253" t="s">
        <v>72</v>
      </c>
      <c r="C65" s="274">
        <v>0.59205382198450585</v>
      </c>
      <c r="D65" s="267">
        <v>0.55087361015367753</v>
      </c>
      <c r="E65" s="274">
        <v>0.59750561174304517</v>
      </c>
      <c r="F65" s="224">
        <v>-4.0268184488241612E-2</v>
      </c>
      <c r="G65" s="274">
        <v>0.55191307420301128</v>
      </c>
      <c r="H65" s="267">
        <v>-3.5376615567855527E-2</v>
      </c>
      <c r="I65" s="274">
        <v>0.60009488327961269</v>
      </c>
      <c r="J65" s="224">
        <v>-9.231548511006521E-2</v>
      </c>
      <c r="K65" s="274">
        <v>0.54984531470761489</v>
      </c>
      <c r="L65" s="267">
        <v>-1.4234271432796888E-2</v>
      </c>
      <c r="M65" s="270">
        <v>-0.12886629261277319</v>
      </c>
      <c r="N65" s="224">
        <v>0.58909947027663334</v>
      </c>
      <c r="O65" s="224">
        <v>0.55122271985804683</v>
      </c>
      <c r="P65" s="274">
        <v>0.59456956956956952</v>
      </c>
      <c r="Q65" s="224">
        <v>-5.0475581488290303E-2</v>
      </c>
      <c r="R65" s="274">
        <v>0.55271096230080385</v>
      </c>
      <c r="S65" s="267">
        <v>-3.9491225043521899E-2</v>
      </c>
      <c r="T65" s="274">
        <v>0.59586971586971582</v>
      </c>
      <c r="U65" s="224">
        <v>-9.5248116503219835E-2</v>
      </c>
      <c r="V65" s="274">
        <v>0.55029281189092116</v>
      </c>
      <c r="W65" s="267">
        <v>-1.0549164802508042E-2</v>
      </c>
      <c r="X65" s="270">
        <v>-0.14091599392534571</v>
      </c>
      <c r="Y65" s="274">
        <v>0.59512111657011557</v>
      </c>
      <c r="Z65" s="224">
        <v>0.53658914043155292</v>
      </c>
      <c r="AA65" s="274">
        <v>0.60048807768569834</v>
      </c>
      <c r="AB65" s="224">
        <v>-2.9777796032365383E-2</v>
      </c>
      <c r="AC65" s="274">
        <v>0.52501473692217004</v>
      </c>
      <c r="AD65" s="267">
        <v>0.13757158749124471</v>
      </c>
      <c r="AE65" s="274">
        <v>0.6043773881771185</v>
      </c>
      <c r="AF65" s="224">
        <v>-8.9365845398357457E-2</v>
      </c>
      <c r="AG65" s="274">
        <v>0.53207411080557188</v>
      </c>
      <c r="AH65" s="267">
        <v>-0.1450199203187251</v>
      </c>
      <c r="AI65" s="267">
        <v>-0.11648252351419067</v>
      </c>
    </row>
    <row r="66" spans="1:35" s="253" customFormat="1" ht="15" customHeight="1" x14ac:dyDescent="0.3">
      <c r="A66" s="350"/>
      <c r="B66" s="253" t="s">
        <v>78</v>
      </c>
      <c r="C66" s="274">
        <v>9.5099896865181201E-3</v>
      </c>
      <c r="D66" s="267">
        <v>3.5192826096014575E-2</v>
      </c>
      <c r="E66" s="274">
        <v>9.8363136522989225E-3</v>
      </c>
      <c r="F66" s="224">
        <v>-1.6393442622950821E-2</v>
      </c>
      <c r="G66" s="274">
        <v>3.5887294470176093E-2</v>
      </c>
      <c r="H66" s="267">
        <v>-1.8194080179842639E-2</v>
      </c>
      <c r="I66" s="274">
        <v>9.1813526448714187E-3</v>
      </c>
      <c r="J66" s="224">
        <v>-0.15641025641025641</v>
      </c>
      <c r="K66" s="274">
        <v>3.7882394887080846E-2</v>
      </c>
      <c r="L66" s="267">
        <v>4.448107951336417E-2</v>
      </c>
      <c r="M66" s="270">
        <v>-0.17023959646910466</v>
      </c>
      <c r="N66" s="224">
        <v>1.0829899941141849E-2</v>
      </c>
      <c r="O66" s="224">
        <v>3.5591497721735664E-2</v>
      </c>
      <c r="P66" s="274">
        <v>1.1486486486486487E-2</v>
      </c>
      <c r="Q66" s="224">
        <v>-2.1739130434782609E-3</v>
      </c>
      <c r="R66" s="274">
        <v>3.615763313395861E-2</v>
      </c>
      <c r="S66" s="267">
        <v>-2.6840339451351884E-2</v>
      </c>
      <c r="T66" s="274">
        <v>9.6465696465696457E-3</v>
      </c>
      <c r="U66" s="224">
        <v>-0.24183006535947713</v>
      </c>
      <c r="V66" s="274">
        <v>3.8176222925258331E-2</v>
      </c>
      <c r="W66" s="267">
        <v>4.9280064895558709E-2</v>
      </c>
      <c r="X66" s="270">
        <v>-0.24347826086956523</v>
      </c>
      <c r="Y66" s="274">
        <v>8.1396201510596164E-3</v>
      </c>
      <c r="Z66" s="224">
        <v>1.8880438627520341E-2</v>
      </c>
      <c r="AA66" s="274">
        <v>8.1600488077685704E-3</v>
      </c>
      <c r="AB66" s="224">
        <v>-3.6036036036036036E-2</v>
      </c>
      <c r="AC66" s="274">
        <v>2.67736598908517E-2</v>
      </c>
      <c r="AD66" s="267">
        <v>0.64871194379391106</v>
      </c>
      <c r="AE66" s="274">
        <v>8.7098224320071929E-3</v>
      </c>
      <c r="AF66" s="224">
        <v>-3.4267912772585667E-2</v>
      </c>
      <c r="AG66" s="274">
        <v>2.6213767299283236E-2</v>
      </c>
      <c r="AH66" s="267">
        <v>-0.17400568181818182</v>
      </c>
      <c r="AI66" s="267">
        <v>-6.9069069069069067E-2</v>
      </c>
    </row>
    <row r="67" spans="1:35" s="253" customFormat="1" ht="15" customHeight="1" x14ac:dyDescent="0.3">
      <c r="A67" s="350"/>
      <c r="B67" s="253" t="s">
        <v>7</v>
      </c>
      <c r="C67" s="274">
        <v>1</v>
      </c>
      <c r="D67" s="267">
        <v>1</v>
      </c>
      <c r="E67" s="274">
        <v>1</v>
      </c>
      <c r="F67" s="224">
        <v>-4.9025016189768067E-2</v>
      </c>
      <c r="G67" s="274">
        <v>1</v>
      </c>
      <c r="H67" s="267">
        <v>-3.7193371459554224E-2</v>
      </c>
      <c r="I67" s="274">
        <v>1</v>
      </c>
      <c r="J67" s="224">
        <v>-9.6231935231657795E-2</v>
      </c>
      <c r="K67" s="274">
        <v>1</v>
      </c>
      <c r="L67" s="267">
        <v>-1.0527180745727801E-2</v>
      </c>
      <c r="M67" s="270">
        <v>-0.14053917923872114</v>
      </c>
      <c r="N67" s="224">
        <v>1</v>
      </c>
      <c r="O67" s="224">
        <v>1</v>
      </c>
      <c r="P67" s="274">
        <v>1</v>
      </c>
      <c r="Q67" s="224">
        <v>-5.9211300765155975E-2</v>
      </c>
      <c r="R67" s="274">
        <v>1</v>
      </c>
      <c r="S67" s="267">
        <v>-4.2077513398614944E-2</v>
      </c>
      <c r="T67" s="274">
        <v>1</v>
      </c>
      <c r="U67" s="224">
        <v>-9.7222222222222224E-2</v>
      </c>
      <c r="V67" s="274">
        <v>1</v>
      </c>
      <c r="W67" s="267">
        <v>-6.2012233230073618E-3</v>
      </c>
      <c r="X67" s="270">
        <v>-0.15067686874632136</v>
      </c>
      <c r="Y67" s="274">
        <v>1</v>
      </c>
      <c r="Z67" s="224">
        <v>1</v>
      </c>
      <c r="AA67" s="274">
        <v>1</v>
      </c>
      <c r="AB67" s="224">
        <v>-3.8449316809659996E-2</v>
      </c>
      <c r="AC67" s="274">
        <v>1</v>
      </c>
      <c r="AD67" s="267">
        <v>0.16265033604527768</v>
      </c>
      <c r="AE67" s="274">
        <v>1</v>
      </c>
      <c r="AF67" s="224">
        <v>-9.522599013676343E-2</v>
      </c>
      <c r="AG67" s="274">
        <v>1</v>
      </c>
      <c r="AH67" s="267">
        <v>-0.15636349806993857</v>
      </c>
      <c r="AI67" s="267">
        <v>-0.13001393268314146</v>
      </c>
    </row>
    <row r="68" spans="1:35" s="253" customFormat="1" ht="15" customHeight="1" x14ac:dyDescent="0.3">
      <c r="A68" s="350" t="s">
        <v>354</v>
      </c>
      <c r="B68" s="253" t="s">
        <v>71</v>
      </c>
      <c r="C68" s="274">
        <v>0.31439120537449339</v>
      </c>
      <c r="D68" s="267">
        <v>0.32931752920094132</v>
      </c>
      <c r="E68" s="274">
        <v>0.33744605670924205</v>
      </c>
      <c r="F68" s="224">
        <v>2.8785871964679913E-2</v>
      </c>
      <c r="G68" s="274">
        <v>0.32727826796641574</v>
      </c>
      <c r="H68" s="267">
        <v>2.0946699010030812E-2</v>
      </c>
      <c r="I68" s="274">
        <v>0.33641357212336215</v>
      </c>
      <c r="J68" s="224">
        <v>9.2695905930821384E-3</v>
      </c>
      <c r="K68" s="274">
        <v>0.333387010591499</v>
      </c>
      <c r="L68" s="267">
        <v>-2.5054850965912132E-2</v>
      </c>
      <c r="M68" s="270">
        <v>3.8322295805739516E-2</v>
      </c>
      <c r="N68" s="224">
        <v>0.31338646494664324</v>
      </c>
      <c r="O68" s="224">
        <v>0.32043829119975525</v>
      </c>
      <c r="P68" s="274">
        <v>0.31913617276544692</v>
      </c>
      <c r="Q68" s="224">
        <v>-8.2758620689655171E-2</v>
      </c>
      <c r="R68" s="274">
        <v>0.31898756766402953</v>
      </c>
      <c r="S68" s="267">
        <v>2.404965089216447E-2</v>
      </c>
      <c r="T68" s="274">
        <v>0.31510851419031721</v>
      </c>
      <c r="U68" s="224">
        <v>6.4379699248120301E-2</v>
      </c>
      <c r="V68" s="274">
        <v>0.32488821484694935</v>
      </c>
      <c r="W68" s="267">
        <v>-3.3752913752913755E-2</v>
      </c>
      <c r="X68" s="270">
        <v>-2.3706896551724137E-2</v>
      </c>
      <c r="Y68" s="274">
        <v>0.31465110590866208</v>
      </c>
      <c r="Z68" s="224">
        <v>0.47060613437195714</v>
      </c>
      <c r="AA68" s="274">
        <v>0.34182849348504973</v>
      </c>
      <c r="AB68" s="224">
        <v>5.7523598001110496E-2</v>
      </c>
      <c r="AC68" s="274">
        <v>0.4623069936421435</v>
      </c>
      <c r="AD68" s="267">
        <v>-1.2672960041381093E-2</v>
      </c>
      <c r="AE68" s="274">
        <v>0.34192897788662391</v>
      </c>
      <c r="AF68" s="224">
        <v>-3.0452588470019954E-3</v>
      </c>
      <c r="AG68" s="274">
        <v>0.4534632633851946</v>
      </c>
      <c r="AH68" s="267">
        <v>7.269155206286837E-2</v>
      </c>
      <c r="AI68" s="267">
        <v>5.430316490838423E-2</v>
      </c>
    </row>
    <row r="69" spans="1:35" s="253" customFormat="1" ht="15" customHeight="1" x14ac:dyDescent="0.3">
      <c r="A69" s="350"/>
      <c r="B69" s="253" t="s">
        <v>72</v>
      </c>
      <c r="C69" s="274">
        <v>0.67020154350119376</v>
      </c>
      <c r="D69" s="267">
        <v>0.64230915934394139</v>
      </c>
      <c r="E69" s="274">
        <v>0.64842007704115623</v>
      </c>
      <c r="F69" s="224">
        <v>-7.2653466986993626E-2</v>
      </c>
      <c r="G69" s="274">
        <v>0.64636013044194041</v>
      </c>
      <c r="H69" s="267">
        <v>3.3787304130555355E-2</v>
      </c>
      <c r="I69" s="274">
        <v>0.65062653773530932</v>
      </c>
      <c r="J69" s="224">
        <v>1.5812042165445774E-2</v>
      </c>
      <c r="K69" s="274">
        <v>0.64079666810619318</v>
      </c>
      <c r="L69" s="267">
        <v>-5.1156993442800627E-2</v>
      </c>
      <c r="M69" s="270">
        <v>-5.7990224505012011E-2</v>
      </c>
      <c r="N69" s="224">
        <v>0.67715790895582872</v>
      </c>
      <c r="O69" s="224">
        <v>0.65079741461735574</v>
      </c>
      <c r="P69" s="274">
        <v>0.6712657468506299</v>
      </c>
      <c r="Q69" s="224">
        <v>-0.10712148414123279</v>
      </c>
      <c r="R69" s="274">
        <v>0.65445244185354823</v>
      </c>
      <c r="S69" s="267">
        <v>3.4484379774805479E-2</v>
      </c>
      <c r="T69" s="274">
        <v>0.67751808569838623</v>
      </c>
      <c r="U69" s="224">
        <v>8.8025022341376227E-2</v>
      </c>
      <c r="V69" s="274">
        <v>0.64919252126955018</v>
      </c>
      <c r="W69" s="267">
        <v>-5.8926786038902015E-2</v>
      </c>
      <c r="X69" s="270">
        <v>-2.8525832834629963E-2</v>
      </c>
      <c r="Y69" s="274">
        <v>0.6684021104860407</v>
      </c>
      <c r="Z69" s="224">
        <v>0.50724196689386558</v>
      </c>
      <c r="AA69" s="274">
        <v>0.64295200832764998</v>
      </c>
      <c r="AB69" s="224">
        <v>-6.3620680641957236E-2</v>
      </c>
      <c r="AC69" s="274">
        <v>0.51456251892219196</v>
      </c>
      <c r="AD69" s="267">
        <v>1.955608878224355E-2</v>
      </c>
      <c r="AE69" s="274">
        <v>0.64366491392350356</v>
      </c>
      <c r="AF69" s="224">
        <v>-2.2331397945511387E-3</v>
      </c>
      <c r="AG69" s="274">
        <v>0.52217485189081447</v>
      </c>
      <c r="AH69" s="267">
        <v>0.10979053895034126</v>
      </c>
      <c r="AI69" s="267">
        <v>-6.5711746562810397E-2</v>
      </c>
    </row>
    <row r="70" spans="1:35" s="253" customFormat="1" ht="15" customHeight="1" x14ac:dyDescent="0.3">
      <c r="A70" s="350"/>
      <c r="B70" s="253" t="s">
        <v>78</v>
      </c>
      <c r="C70" s="274">
        <v>1.540725112431292E-2</v>
      </c>
      <c r="D70" s="267">
        <v>2.8373311455117272E-2</v>
      </c>
      <c r="E70" s="274">
        <v>1.4133866249601761E-2</v>
      </c>
      <c r="F70" s="224">
        <v>-0.12072072072072072</v>
      </c>
      <c r="G70" s="274">
        <v>2.6361601591643871E-2</v>
      </c>
      <c r="H70" s="267">
        <v>-4.5529486366518705E-2</v>
      </c>
      <c r="I70" s="274">
        <v>1.2959890141328603E-2</v>
      </c>
      <c r="J70" s="224">
        <v>-7.1721311475409832E-2</v>
      </c>
      <c r="K70" s="274">
        <v>2.581632130230788E-2</v>
      </c>
      <c r="L70" s="267">
        <v>-6.2715918150411901E-2</v>
      </c>
      <c r="M70" s="270">
        <v>-0.18378378378378379</v>
      </c>
      <c r="N70" s="224">
        <v>9.455626097528029E-3</v>
      </c>
      <c r="O70" s="224">
        <v>2.876429418288905E-2</v>
      </c>
      <c r="P70" s="274">
        <v>9.5980803839232146E-3</v>
      </c>
      <c r="Q70" s="224">
        <v>-8.5714285714285715E-2</v>
      </c>
      <c r="R70" s="274">
        <v>2.6559990482422222E-2</v>
      </c>
      <c r="S70" s="267">
        <v>-5.0126312990293846E-2</v>
      </c>
      <c r="T70" s="274">
        <v>7.3734001112966052E-3</v>
      </c>
      <c r="U70" s="224">
        <v>-0.171875</v>
      </c>
      <c r="V70" s="274">
        <v>2.5919263883500472E-2</v>
      </c>
      <c r="W70" s="267">
        <v>-7.4188129899216124E-2</v>
      </c>
      <c r="X70" s="270">
        <v>-0.24285714285714285</v>
      </c>
      <c r="Y70" s="274">
        <v>1.694678360529718E-2</v>
      </c>
      <c r="Z70" s="224">
        <v>2.2151898734177215E-2</v>
      </c>
      <c r="AA70" s="274">
        <v>1.5219498187300335E-2</v>
      </c>
      <c r="AB70" s="224">
        <v>-0.12577319587628866</v>
      </c>
      <c r="AC70" s="274">
        <v>2.3130487435664548E-2</v>
      </c>
      <c r="AD70" s="267">
        <v>4.9450549450549448E-2</v>
      </c>
      <c r="AE70" s="274">
        <v>1.4406108189872506E-2</v>
      </c>
      <c r="AF70" s="224">
        <v>-5.6603773584905662E-2</v>
      </c>
      <c r="AG70" s="274">
        <v>2.436188472399092E-2</v>
      </c>
      <c r="AH70" s="267">
        <v>0.15183246073298429</v>
      </c>
      <c r="AI70" s="267">
        <v>-0.17525773195876287</v>
      </c>
    </row>
    <row r="71" spans="1:35" s="253" customFormat="1" ht="15" customHeight="1" x14ac:dyDescent="0.3">
      <c r="A71" s="350"/>
      <c r="B71" s="253" t="s">
        <v>7</v>
      </c>
      <c r="C71" s="274">
        <v>1</v>
      </c>
      <c r="D71" s="267">
        <v>1</v>
      </c>
      <c r="E71" s="274">
        <v>1</v>
      </c>
      <c r="F71" s="224">
        <v>-4.1502415190716783E-2</v>
      </c>
      <c r="G71" s="274">
        <v>1</v>
      </c>
      <c r="H71" s="267">
        <v>2.7308187778425488E-2</v>
      </c>
      <c r="I71" s="274">
        <v>1</v>
      </c>
      <c r="J71" s="224">
        <v>1.2367132968401541E-2</v>
      </c>
      <c r="K71" s="274">
        <v>1</v>
      </c>
      <c r="L71" s="267">
        <v>-4.2919041230721808E-2</v>
      </c>
      <c r="M71" s="270">
        <v>-2.9648548109488644E-2</v>
      </c>
      <c r="N71" s="224">
        <v>1</v>
      </c>
      <c r="O71" s="224">
        <v>1</v>
      </c>
      <c r="P71" s="274">
        <v>1</v>
      </c>
      <c r="Q71" s="224">
        <v>-9.9284074024044308E-2</v>
      </c>
      <c r="R71" s="274">
        <v>1</v>
      </c>
      <c r="S71" s="267">
        <v>2.8706926224805904E-2</v>
      </c>
      <c r="T71" s="274">
        <v>1</v>
      </c>
      <c r="U71" s="224">
        <v>7.7984403119376128E-2</v>
      </c>
      <c r="V71" s="274">
        <v>1</v>
      </c>
      <c r="W71" s="267">
        <v>-5.1301974897388615E-2</v>
      </c>
      <c r="X71" s="270">
        <v>-2.9042280156693231E-2</v>
      </c>
      <c r="Y71" s="274">
        <v>1</v>
      </c>
      <c r="Z71" s="224">
        <v>1</v>
      </c>
      <c r="AA71" s="274">
        <v>1</v>
      </c>
      <c r="AB71" s="224">
        <v>-2.6555784618610013E-2</v>
      </c>
      <c r="AC71" s="274">
        <v>1</v>
      </c>
      <c r="AD71" s="267">
        <v>5.0511197663096396E-3</v>
      </c>
      <c r="AE71" s="274">
        <v>1</v>
      </c>
      <c r="AF71" s="224">
        <v>-3.3382389891955921E-3</v>
      </c>
      <c r="AG71" s="274">
        <v>1</v>
      </c>
      <c r="AH71" s="267">
        <v>9.3611867998788983E-2</v>
      </c>
      <c r="AI71" s="267">
        <v>-2.9805374052203081E-2</v>
      </c>
    </row>
    <row r="72" spans="1:35" s="253" customFormat="1" ht="15" customHeight="1" x14ac:dyDescent="0.3">
      <c r="A72" s="351" t="s">
        <v>15</v>
      </c>
      <c r="B72" s="253" t="s">
        <v>71</v>
      </c>
      <c r="C72" s="274">
        <v>0.41413894698276521</v>
      </c>
      <c r="D72" s="267">
        <v>0.41209713433130435</v>
      </c>
      <c r="E72" s="274">
        <v>0.38922412620904506</v>
      </c>
      <c r="F72" s="224">
        <v>-0.20865125880054555</v>
      </c>
      <c r="G72" s="274">
        <v>0.38605353381203455</v>
      </c>
      <c r="H72" s="267">
        <v>-0.17797875564557261</v>
      </c>
      <c r="I72" s="274">
        <v>0.39707875964094869</v>
      </c>
      <c r="J72" s="224">
        <v>-6.3146780942621356E-2</v>
      </c>
      <c r="K72" s="274">
        <v>0.39330375456014482</v>
      </c>
      <c r="L72" s="267">
        <v>-6.3688396706997399E-2</v>
      </c>
      <c r="M72" s="270">
        <v>-0.25862238441028668</v>
      </c>
      <c r="N72" s="224">
        <v>0.41027541311967952</v>
      </c>
      <c r="O72" s="224">
        <v>0.4121058506375625</v>
      </c>
      <c r="P72" s="274">
        <v>0.3948567934080206</v>
      </c>
      <c r="Q72" s="224">
        <v>-0.23557340233364255</v>
      </c>
      <c r="R72" s="274">
        <v>0.38541481742443773</v>
      </c>
      <c r="S72" s="267">
        <v>-0.19046863127851899</v>
      </c>
      <c r="T72" s="274">
        <v>0.39402535060401089</v>
      </c>
      <c r="U72" s="224">
        <v>-4.85222972649327E-2</v>
      </c>
      <c r="V72" s="274">
        <v>0.39452748912453867</v>
      </c>
      <c r="W72" s="267">
        <v>-5.2906205413178448E-2</v>
      </c>
      <c r="X72" s="270">
        <v>-0.27266513694283062</v>
      </c>
      <c r="Y72" s="274">
        <v>0.418129532124422</v>
      </c>
      <c r="Z72" s="224">
        <v>0.4120235952924402</v>
      </c>
      <c r="AA72" s="274">
        <v>0.38403955294035724</v>
      </c>
      <c r="AB72" s="224">
        <v>-0.1813661215704708</v>
      </c>
      <c r="AC72" s="274">
        <v>0.39082433397918953</v>
      </c>
      <c r="AD72" s="267">
        <v>-7.2581264084728148E-2</v>
      </c>
      <c r="AE72" s="274">
        <v>0.40010348915656335</v>
      </c>
      <c r="AF72" s="224">
        <v>-7.6987005137503783E-2</v>
      </c>
      <c r="AG72" s="274">
        <v>0.38361640716828493</v>
      </c>
      <c r="AH72" s="267">
        <v>-0.14310970013390908</v>
      </c>
      <c r="AI72" s="267">
        <v>-0.24439029217485961</v>
      </c>
    </row>
    <row r="73" spans="1:35" s="253" customFormat="1" ht="15" customHeight="1" x14ac:dyDescent="0.3">
      <c r="A73" s="351"/>
      <c r="B73" s="253" t="s">
        <v>72</v>
      </c>
      <c r="C73" s="274">
        <v>0.56445876013250496</v>
      </c>
      <c r="D73" s="267">
        <v>0.55028917440448588</v>
      </c>
      <c r="E73" s="274">
        <v>0.59040982888291937</v>
      </c>
      <c r="F73" s="224">
        <v>-0.11928458098947065</v>
      </c>
      <c r="G73" s="274">
        <v>0.57400682919920076</v>
      </c>
      <c r="H73" s="267">
        <v>-8.470478044114374E-2</v>
      </c>
      <c r="I73" s="274">
        <v>0.58067795940930267</v>
      </c>
      <c r="J73" s="224">
        <v>-9.6815632165083529E-2</v>
      </c>
      <c r="K73" s="274">
        <v>0.56280289220267177</v>
      </c>
      <c r="L73" s="267">
        <v>-9.8887308372463206E-2</v>
      </c>
      <c r="M73" s="270">
        <v>-0.20455160103851147</v>
      </c>
      <c r="N73" s="224">
        <v>0.56786680020030045</v>
      </c>
      <c r="O73" s="224">
        <v>0.5499886198230417</v>
      </c>
      <c r="P73" s="274">
        <v>0.58501926023061845</v>
      </c>
      <c r="Q73" s="224">
        <v>-0.18173240566828039</v>
      </c>
      <c r="R73" s="274">
        <v>0.57426366536703066</v>
      </c>
      <c r="S73" s="267">
        <v>-9.6201345949050193E-2</v>
      </c>
      <c r="T73" s="274">
        <v>0.5827266776426715</v>
      </c>
      <c r="U73" s="224">
        <v>-5.0251093820721168E-2</v>
      </c>
      <c r="V73" s="274">
        <v>0.56097810017124194</v>
      </c>
      <c r="W73" s="267">
        <v>-9.6186761039721264E-2</v>
      </c>
      <c r="X73" s="270">
        <v>-0.22285124732149944</v>
      </c>
      <c r="Y73" s="274">
        <v>0.56093864757786716</v>
      </c>
      <c r="Z73" s="224">
        <v>0.55282493833832569</v>
      </c>
      <c r="AA73" s="274">
        <v>0.59537156319998141</v>
      </c>
      <c r="AB73" s="224">
        <v>-5.3986519506145518E-2</v>
      </c>
      <c r="AC73" s="274">
        <v>0.57208842839375862</v>
      </c>
      <c r="AD73" s="267">
        <v>1.1793519804065332E-2</v>
      </c>
      <c r="AE73" s="274">
        <v>0.57864848401485525</v>
      </c>
      <c r="AF73" s="224">
        <v>-0.13893058344217235</v>
      </c>
      <c r="AG73" s="274">
        <v>0.5772483404564881</v>
      </c>
      <c r="AH73" s="267">
        <v>-0.1191353551550286</v>
      </c>
      <c r="AI73" s="267">
        <v>-0.18541672429531686</v>
      </c>
    </row>
    <row r="74" spans="1:35" s="253" customFormat="1" ht="15" customHeight="1" x14ac:dyDescent="0.3">
      <c r="A74" s="351"/>
      <c r="B74" s="253" t="s">
        <v>78</v>
      </c>
      <c r="C74" s="274">
        <v>2.1402292884729876E-2</v>
      </c>
      <c r="D74" s="267">
        <v>3.7613691264209693E-2</v>
      </c>
      <c r="E74" s="274">
        <v>2.0366044908035522E-2</v>
      </c>
      <c r="F74" s="224">
        <v>-0.19876367094626723</v>
      </c>
      <c r="G74" s="274">
        <v>3.993963698876473E-2</v>
      </c>
      <c r="H74" s="267">
        <v>-6.8263172386983914E-2</v>
      </c>
      <c r="I74" s="274">
        <v>2.224328094974861E-2</v>
      </c>
      <c r="J74" s="224">
        <v>2.967359050445104E-3</v>
      </c>
      <c r="K74" s="274">
        <v>4.3893353237183436E-2</v>
      </c>
      <c r="L74" s="267">
        <v>1.0030508739754366E-2</v>
      </c>
      <c r="M74" s="270">
        <v>-0.19638611507370424</v>
      </c>
      <c r="N74" s="224">
        <v>2.185778668002003E-2</v>
      </c>
      <c r="O74" s="224">
        <v>3.7905529539395855E-2</v>
      </c>
      <c r="P74" s="274">
        <v>2.0123946361361014E-2</v>
      </c>
      <c r="Q74" s="224">
        <v>-0.26872852233676975</v>
      </c>
      <c r="R74" s="274">
        <v>4.032151720853154E-2</v>
      </c>
      <c r="S74" s="267">
        <v>-7.923595505617978E-2</v>
      </c>
      <c r="T74" s="274">
        <v>2.3247971753317595E-2</v>
      </c>
      <c r="U74" s="224">
        <v>0.10150375939849623</v>
      </c>
      <c r="V74" s="274">
        <v>4.4494410704219362E-2</v>
      </c>
      <c r="W74" s="267">
        <v>2.0969395226241031E-2</v>
      </c>
      <c r="X74" s="270">
        <v>-0.19450171821305842</v>
      </c>
      <c r="Y74" s="274">
        <v>2.0931820297710794E-2</v>
      </c>
      <c r="Z74" s="224">
        <v>3.5151466369234129E-2</v>
      </c>
      <c r="AA74" s="274">
        <v>2.0588883859661341E-2</v>
      </c>
      <c r="AB74" s="224">
        <v>-0.1233012107734124</v>
      </c>
      <c r="AC74" s="274">
        <v>3.7087237627051871E-2</v>
      </c>
      <c r="AD74" s="267">
        <v>3.1566895649329407E-2</v>
      </c>
      <c r="AE74" s="274">
        <v>2.1248026828581346E-2</v>
      </c>
      <c r="AF74" s="224">
        <v>-8.5682074408117245E-2</v>
      </c>
      <c r="AG74" s="274">
        <v>3.9135252375226914E-2</v>
      </c>
      <c r="AH74" s="267">
        <v>-7.8801331853496109E-2</v>
      </c>
      <c r="AI74" s="267">
        <v>-0.19841858166543119</v>
      </c>
    </row>
    <row r="75" spans="1:35" s="253" customFormat="1" ht="15" customHeight="1" x14ac:dyDescent="0.3">
      <c r="A75" s="351"/>
      <c r="B75" s="253" t="s">
        <v>7</v>
      </c>
      <c r="C75" s="274">
        <v>1</v>
      </c>
      <c r="D75" s="267">
        <v>1</v>
      </c>
      <c r="E75" s="274">
        <v>1</v>
      </c>
      <c r="F75" s="224">
        <v>-0.15799583759496441</v>
      </c>
      <c r="G75" s="274">
        <v>1</v>
      </c>
      <c r="H75" s="267">
        <v>-0.12252428876134171</v>
      </c>
      <c r="I75" s="274">
        <v>1</v>
      </c>
      <c r="J75" s="224">
        <v>-8.1678718087404775E-2</v>
      </c>
      <c r="K75" s="274">
        <v>1</v>
      </c>
      <c r="L75" s="267">
        <v>-8.0948506060601846E-2</v>
      </c>
      <c r="M75" s="270">
        <v>-0.22676965820446671</v>
      </c>
      <c r="N75" s="224">
        <v>1</v>
      </c>
      <c r="O75" s="224">
        <v>1</v>
      </c>
      <c r="P75" s="274">
        <v>1</v>
      </c>
      <c r="Q75" s="224">
        <v>-0.20572358537806709</v>
      </c>
      <c r="R75" s="274">
        <v>1</v>
      </c>
      <c r="S75" s="267">
        <v>-0.13440636363140765</v>
      </c>
      <c r="T75" s="274">
        <v>1</v>
      </c>
      <c r="U75" s="224">
        <v>-4.6514560229987956E-2</v>
      </c>
      <c r="V75" s="274">
        <v>1</v>
      </c>
      <c r="W75" s="267">
        <v>-7.4781879623925629E-2</v>
      </c>
      <c r="X75" s="270">
        <v>-0.24266900350525789</v>
      </c>
      <c r="Y75" s="274">
        <v>1</v>
      </c>
      <c r="Z75" s="224">
        <v>1</v>
      </c>
      <c r="AA75" s="274">
        <v>1</v>
      </c>
      <c r="AB75" s="224">
        <v>-0.10869857558109464</v>
      </c>
      <c r="AC75" s="274">
        <v>1</v>
      </c>
      <c r="AD75" s="267">
        <v>-2.2275818849786987E-2</v>
      </c>
      <c r="AE75" s="274">
        <v>1</v>
      </c>
      <c r="AF75" s="224">
        <v>-0.11404547195431913</v>
      </c>
      <c r="AG75" s="274">
        <v>1</v>
      </c>
      <c r="AH75" s="267">
        <v>-0.1270092350573479</v>
      </c>
      <c r="AI75" s="267">
        <v>-0.2103474671825056</v>
      </c>
    </row>
    <row r="76" spans="1:35" s="253" customFormat="1" ht="15" customHeight="1" x14ac:dyDescent="0.3">
      <c r="A76" s="276"/>
      <c r="C76" s="274"/>
      <c r="D76" s="267"/>
      <c r="E76" s="274"/>
      <c r="F76" s="224"/>
      <c r="G76" s="274"/>
      <c r="H76" s="267"/>
      <c r="I76" s="274"/>
      <c r="J76" s="224"/>
      <c r="K76" s="274"/>
      <c r="L76" s="267"/>
      <c r="M76" s="270"/>
      <c r="N76" s="224"/>
      <c r="O76" s="224"/>
      <c r="P76" s="274"/>
      <c r="Q76" s="224"/>
      <c r="R76" s="274"/>
      <c r="S76" s="267"/>
      <c r="T76" s="274"/>
      <c r="U76" s="224"/>
      <c r="V76" s="274"/>
      <c r="W76" s="267"/>
      <c r="X76" s="270"/>
      <c r="Y76" s="274"/>
      <c r="Z76" s="224"/>
      <c r="AA76" s="274"/>
      <c r="AB76" s="224"/>
      <c r="AC76" s="274"/>
      <c r="AD76" s="267"/>
      <c r="AE76" s="274"/>
      <c r="AF76" s="224"/>
      <c r="AG76" s="274"/>
      <c r="AH76" s="267"/>
      <c r="AI76" s="267"/>
    </row>
    <row r="77" spans="1:35" s="253" customFormat="1" ht="15" customHeight="1" x14ac:dyDescent="0.3">
      <c r="A77" s="334" t="s">
        <v>341</v>
      </c>
      <c r="B77" s="223"/>
      <c r="C77" s="274"/>
      <c r="D77" s="267"/>
      <c r="E77" s="274"/>
      <c r="F77" s="224"/>
      <c r="G77" s="274"/>
      <c r="H77" s="267"/>
      <c r="I77" s="274"/>
      <c r="J77" s="224"/>
      <c r="K77" s="274"/>
      <c r="L77" s="267"/>
      <c r="M77" s="270"/>
      <c r="N77" s="224"/>
      <c r="O77" s="224"/>
      <c r="P77" s="274"/>
      <c r="Q77" s="224"/>
      <c r="R77" s="274"/>
      <c r="S77" s="267"/>
      <c r="T77" s="274"/>
      <c r="U77" s="224"/>
      <c r="V77" s="274"/>
      <c r="W77" s="267"/>
      <c r="X77" s="270"/>
      <c r="Y77" s="274"/>
      <c r="Z77" s="224"/>
      <c r="AA77" s="274"/>
      <c r="AB77" s="224"/>
      <c r="AC77" s="274"/>
      <c r="AD77" s="267"/>
      <c r="AE77" s="274"/>
      <c r="AF77" s="224"/>
      <c r="AG77" s="274"/>
      <c r="AH77" s="267"/>
      <c r="AI77" s="267"/>
    </row>
    <row r="78" spans="1:35" s="253" customFormat="1" ht="15" customHeight="1" x14ac:dyDescent="0.3">
      <c r="A78" s="276" t="s">
        <v>12</v>
      </c>
      <c r="B78" s="253" t="s">
        <v>39</v>
      </c>
      <c r="C78" s="275">
        <v>0.50734943001762478</v>
      </c>
      <c r="D78" s="270">
        <v>0.5012636854012904</v>
      </c>
      <c r="E78" s="275">
        <v>0.48786890497568441</v>
      </c>
      <c r="F78" s="224">
        <v>-6.1794099527688412E-2</v>
      </c>
      <c r="G78" s="275">
        <v>0.48778440776637744</v>
      </c>
      <c r="H78" s="267">
        <v>-4.9309264818641403E-2</v>
      </c>
      <c r="I78" s="275">
        <v>0.47794619691383311</v>
      </c>
      <c r="J78" s="224">
        <v>-7.4327405380756953E-2</v>
      </c>
      <c r="K78" s="275">
        <v>0.46746883748523127</v>
      </c>
      <c r="L78" s="267">
        <v>-6.2140250726333557E-2</v>
      </c>
      <c r="M78" s="270">
        <v>-0.13152850982271203</v>
      </c>
      <c r="N78" s="141">
        <v>0.51456233103834015</v>
      </c>
      <c r="O78" s="141">
        <v>0.50242129785109257</v>
      </c>
      <c r="P78" s="275">
        <v>0.49913793103448278</v>
      </c>
      <c r="Q78" s="224">
        <v>-7.0938688889464016E-2</v>
      </c>
      <c r="R78" s="275">
        <v>0.48898386326779675</v>
      </c>
      <c r="S78" s="267">
        <v>-5.1141895180918384E-2</v>
      </c>
      <c r="T78" s="275">
        <v>0.48837516998052116</v>
      </c>
      <c r="U78" s="224">
        <v>-7.4586327929132543E-2</v>
      </c>
      <c r="V78" s="275">
        <v>0.46882515144398784</v>
      </c>
      <c r="W78" s="267">
        <v>-6.2117244696200502E-2</v>
      </c>
      <c r="X78" s="270">
        <v>-0.14023396050622428</v>
      </c>
      <c r="Y78" s="275">
        <v>0.49383855517860709</v>
      </c>
      <c r="Z78" s="141">
        <v>0.44388567412954444</v>
      </c>
      <c r="AA78" s="275">
        <v>0.46783582366245224</v>
      </c>
      <c r="AB78" s="224">
        <v>-4.3946052432186695E-2</v>
      </c>
      <c r="AC78" s="275">
        <v>0.43399264263805243</v>
      </c>
      <c r="AD78" s="267">
        <v>5.3505169940137536E-2</v>
      </c>
      <c r="AE78" s="275">
        <v>0.45935641099551899</v>
      </c>
      <c r="AF78" s="224">
        <v>-7.3836318486817779E-2</v>
      </c>
      <c r="AG78" s="275">
        <v>0.40778296824050131</v>
      </c>
      <c r="AH78" s="267">
        <v>-6.3302730752072128E-2</v>
      </c>
      <c r="AI78" s="267">
        <v>-0.11453755619538314</v>
      </c>
    </row>
    <row r="79" spans="1:35" s="253" customFormat="1" ht="15" customHeight="1" x14ac:dyDescent="0.3">
      <c r="A79" s="276"/>
      <c r="B79" s="253" t="s">
        <v>40</v>
      </c>
      <c r="C79" s="275">
        <v>6.7017425051441676E-2</v>
      </c>
      <c r="D79" s="270">
        <v>7.6996322185816368E-2</v>
      </c>
      <c r="E79" s="275">
        <v>6.8439575889976997E-2</v>
      </c>
      <c r="F79" s="224">
        <v>-3.6274128773157144E-3</v>
      </c>
      <c r="G79" s="275">
        <v>7.7786910496932038E-2</v>
      </c>
      <c r="H79" s="267">
        <v>-1.300686442064177E-2</v>
      </c>
      <c r="I79" s="275">
        <v>6.8235648664811382E-2</v>
      </c>
      <c r="J79" s="224">
        <v>-5.7924847224028082E-2</v>
      </c>
      <c r="K79" s="275">
        <v>7.8269344243752842E-2</v>
      </c>
      <c r="L79" s="267">
        <v>-1.5312741092093608E-2</v>
      </c>
      <c r="M79" s="270">
        <v>-6.1342142764606818E-2</v>
      </c>
      <c r="N79" s="141">
        <v>7.8078597967799077E-2</v>
      </c>
      <c r="O79" s="141">
        <v>7.7451403466642796E-2</v>
      </c>
      <c r="P79" s="275">
        <v>8.1521134593993322E-2</v>
      </c>
      <c r="Q79" s="224">
        <v>0</v>
      </c>
      <c r="R79" s="275">
        <v>7.8300313591169915E-2</v>
      </c>
      <c r="S79" s="267">
        <v>-1.4381163764501293E-2</v>
      </c>
      <c r="T79" s="275">
        <v>8.0054393766768345E-2</v>
      </c>
      <c r="U79" s="224">
        <v>-7.1209278526351699E-2</v>
      </c>
      <c r="V79" s="275">
        <v>7.8731594029997742E-2</v>
      </c>
      <c r="W79" s="267">
        <v>-1.6401815459262441E-2</v>
      </c>
      <c r="X79" s="270">
        <v>-7.1209278526351699E-2</v>
      </c>
      <c r="Y79" s="275">
        <v>4.6298144083017363E-2</v>
      </c>
      <c r="Z79" s="141">
        <v>5.443984495953795E-2</v>
      </c>
      <c r="AA79" s="275">
        <v>4.5184333790614609E-2</v>
      </c>
      <c r="AB79" s="224">
        <v>-1.5086206896551725E-2</v>
      </c>
      <c r="AC79" s="275">
        <v>5.4762414274505011E-2</v>
      </c>
      <c r="AD79" s="267">
        <v>8.3904800322710776E-2</v>
      </c>
      <c r="AE79" s="275">
        <v>4.7168575246979899E-2</v>
      </c>
      <c r="AF79" s="224">
        <v>-1.5317286652078774E-2</v>
      </c>
      <c r="AG79" s="275">
        <v>5.7927608377883862E-2</v>
      </c>
      <c r="AH79" s="267">
        <v>5.4521771492370676E-2</v>
      </c>
      <c r="AI79" s="267">
        <v>-3.017241379310345E-2</v>
      </c>
    </row>
    <row r="80" spans="1:35" s="253" customFormat="1" ht="15" customHeight="1" x14ac:dyDescent="0.3">
      <c r="A80" s="276"/>
      <c r="B80" s="253" t="s">
        <v>41</v>
      </c>
      <c r="C80" s="275">
        <v>0.12215768499466048</v>
      </c>
      <c r="D80" s="270">
        <v>9.2250662894683186E-2</v>
      </c>
      <c r="E80" s="275">
        <v>0.11966914790903792</v>
      </c>
      <c r="F80" s="224">
        <v>-4.4207533759772565E-2</v>
      </c>
      <c r="G80" s="275">
        <v>9.0314343846727985E-2</v>
      </c>
      <c r="H80" s="267">
        <v>-4.3544374115824881E-2</v>
      </c>
      <c r="I80" s="275">
        <v>0.12077676851864932</v>
      </c>
      <c r="J80" s="224">
        <v>-4.6363771564544916E-2</v>
      </c>
      <c r="K80" s="275">
        <v>8.6730839726488484E-2</v>
      </c>
      <c r="L80" s="267">
        <v>-6.0211846470373982E-2</v>
      </c>
      <c r="M80" s="270">
        <v>-8.8521677327647472E-2</v>
      </c>
      <c r="N80" s="141">
        <v>0.1086614907245875</v>
      </c>
      <c r="O80" s="141">
        <v>9.127473246098676E-2</v>
      </c>
      <c r="P80" s="275">
        <v>0.10699388209121245</v>
      </c>
      <c r="Q80" s="224">
        <v>-5.6927507812978735E-2</v>
      </c>
      <c r="R80" s="275">
        <v>8.9313155582438616E-2</v>
      </c>
      <c r="S80" s="267">
        <v>-4.6019163932198126E-2</v>
      </c>
      <c r="T80" s="275">
        <v>0.10823624535999118</v>
      </c>
      <c r="U80" s="224">
        <v>-4.3209876543209874E-2</v>
      </c>
      <c r="V80" s="275">
        <v>8.548295643936886E-2</v>
      </c>
      <c r="W80" s="267">
        <v>-6.3740418202679977E-2</v>
      </c>
      <c r="X80" s="270">
        <v>-9.7677553771677181E-2</v>
      </c>
      <c r="Y80" s="275">
        <v>0.14743813610057874</v>
      </c>
      <c r="Z80" s="141">
        <v>0.14062345590899608</v>
      </c>
      <c r="AA80" s="275">
        <v>0.14220211832462026</v>
      </c>
      <c r="AB80" s="224">
        <v>-2.6647491751966838E-2</v>
      </c>
      <c r="AC80" s="275">
        <v>0.1352144538534438</v>
      </c>
      <c r="AD80" s="267">
        <v>3.6074022019208243E-2</v>
      </c>
      <c r="AE80" s="275">
        <v>0.1431304211105579</v>
      </c>
      <c r="AF80" s="224">
        <v>-5.0582304884408132E-2</v>
      </c>
      <c r="AG80" s="275">
        <v>0.14164511545656197</v>
      </c>
      <c r="AH80" s="267">
        <v>4.4313814153289624E-2</v>
      </c>
      <c r="AI80" s="267">
        <v>-7.5881905084172238E-2</v>
      </c>
    </row>
    <row r="81" spans="1:35" s="253" customFormat="1" ht="15" customHeight="1" x14ac:dyDescent="0.3">
      <c r="A81" s="276"/>
      <c r="B81" s="253" t="s">
        <v>264</v>
      </c>
      <c r="C81" s="275">
        <v>0.18123095355924257</v>
      </c>
      <c r="D81" s="270">
        <v>0.14362605943175741</v>
      </c>
      <c r="E81" s="275">
        <v>0.19010647243863263</v>
      </c>
      <c r="F81" s="224">
        <v>2.345022516048673E-2</v>
      </c>
      <c r="G81" s="275">
        <v>0.14543020515722527</v>
      </c>
      <c r="H81" s="267">
        <v>-1.0766165122523525E-2</v>
      </c>
      <c r="I81" s="275">
        <v>0.18781166565426832</v>
      </c>
      <c r="J81" s="224">
        <v>-6.6515318182882019E-2</v>
      </c>
      <c r="K81" s="275">
        <v>0.14521089121998618</v>
      </c>
      <c r="L81" s="267">
        <v>-2.2857911395790634E-2</v>
      </c>
      <c r="M81" s="270">
        <v>-4.462489221040529E-2</v>
      </c>
      <c r="N81" s="141">
        <v>0.18691987055705744</v>
      </c>
      <c r="O81" s="141">
        <v>0.14329962863094992</v>
      </c>
      <c r="P81" s="275">
        <v>0.19520300333704116</v>
      </c>
      <c r="Q81" s="224">
        <v>2.1373610715303505E-4</v>
      </c>
      <c r="R81" s="275">
        <v>0.14500881968064644</v>
      </c>
      <c r="S81" s="267">
        <v>-1.343855797919211E-2</v>
      </c>
      <c r="T81" s="275">
        <v>0.1896137307508545</v>
      </c>
      <c r="U81" s="224">
        <v>-8.1273594985397823E-2</v>
      </c>
      <c r="V81" s="275">
        <v>0.14448984066877626</v>
      </c>
      <c r="W81" s="267">
        <v>-2.5290789232454321E-2</v>
      </c>
      <c r="X81" s="270">
        <v>-8.1077229980051291E-2</v>
      </c>
      <c r="Y81" s="275">
        <v>0.1705747355817202</v>
      </c>
      <c r="Z81" s="141">
        <v>0.15980587001636051</v>
      </c>
      <c r="AA81" s="275">
        <v>0.18104630899855401</v>
      </c>
      <c r="AB81" s="224">
        <v>7.1146534074290724E-2</v>
      </c>
      <c r="AC81" s="275">
        <v>0.16432800383153476</v>
      </c>
      <c r="AD81" s="267">
        <v>0.10801154321835921</v>
      </c>
      <c r="AE81" s="275">
        <v>0.18459946018186107</v>
      </c>
      <c r="AF81" s="224">
        <v>-3.8227865383302612E-2</v>
      </c>
      <c r="AG81" s="275">
        <v>0.17694139774504491</v>
      </c>
      <c r="AH81" s="267">
        <v>7.3421803299020219E-2</v>
      </c>
      <c r="AI81" s="267">
        <v>3.0198888563907577E-2</v>
      </c>
    </row>
    <row r="82" spans="1:35" s="253" customFormat="1" ht="15" customHeight="1" x14ac:dyDescent="0.3">
      <c r="A82" s="276"/>
      <c r="B82" s="253" t="s">
        <v>123</v>
      </c>
      <c r="C82" s="275">
        <v>1.0006164318148273E-2</v>
      </c>
      <c r="D82" s="270">
        <v>6.7956069479136651E-3</v>
      </c>
      <c r="E82" s="275">
        <v>9.7395807842386977E-3</v>
      </c>
      <c r="F82" s="224">
        <v>-5.0325379609544467E-2</v>
      </c>
      <c r="G82" s="275">
        <v>6.3886309352610728E-3</v>
      </c>
      <c r="H82" s="267">
        <v>-8.1546572934973638E-2</v>
      </c>
      <c r="I82" s="275">
        <v>9.4553296886992801E-3</v>
      </c>
      <c r="J82" s="224">
        <v>-8.2686158063042484E-2</v>
      </c>
      <c r="K82" s="275">
        <v>6.1752677675506471E-3</v>
      </c>
      <c r="L82" s="267">
        <v>-5.40653376474272E-2</v>
      </c>
      <c r="M82" s="270">
        <v>-0.12885032537960955</v>
      </c>
      <c r="N82" s="141">
        <v>8.6228709166211656E-3</v>
      </c>
      <c r="O82" s="141">
        <v>6.5846895998057644E-3</v>
      </c>
      <c r="P82" s="275">
        <v>7.8629032258064509E-3</v>
      </c>
      <c r="Q82" s="224">
        <v>-0.12664092664092663</v>
      </c>
      <c r="R82" s="275">
        <v>6.1886595925927865E-3</v>
      </c>
      <c r="S82" s="267">
        <v>-8.37034046561701E-2</v>
      </c>
      <c r="T82" s="275">
        <v>7.9753022896835602E-3</v>
      </c>
      <c r="U82" s="224">
        <v>-4.0671971706454466E-2</v>
      </c>
      <c r="V82" s="275">
        <v>5.9648455293391002E-3</v>
      </c>
      <c r="W82" s="267">
        <v>-5.7166984872962255E-2</v>
      </c>
      <c r="X82" s="270">
        <v>-0.16216216216216217</v>
      </c>
      <c r="Y82" s="275">
        <v>1.2597285970864099E-2</v>
      </c>
      <c r="Z82" s="141">
        <v>1.7249898433125077E-2</v>
      </c>
      <c r="AA82" s="275">
        <v>1.3075772743564074E-2</v>
      </c>
      <c r="AB82" s="224">
        <v>4.7524752475247525E-2</v>
      </c>
      <c r="AC82" s="275">
        <v>1.5356709771432648E-2</v>
      </c>
      <c r="AD82" s="267">
        <v>-4.0738383195416929E-2</v>
      </c>
      <c r="AE82" s="275">
        <v>1.2093498598045125E-2</v>
      </c>
      <c r="AF82" s="224">
        <v>-0.1275992438563327</v>
      </c>
      <c r="AG82" s="275">
        <v>1.5435095932698893E-2</v>
      </c>
      <c r="AH82" s="267">
        <v>1.9907100199071004E-3</v>
      </c>
      <c r="AI82" s="267">
        <v>-8.6138613861386132E-2</v>
      </c>
    </row>
    <row r="83" spans="1:35" s="253" customFormat="1" ht="15" customHeight="1" x14ac:dyDescent="0.3">
      <c r="A83" s="276"/>
      <c r="B83" s="253" t="s">
        <v>351</v>
      </c>
      <c r="C83" s="304">
        <v>0.11223834205888225</v>
      </c>
      <c r="D83" s="308">
        <v>0.17906766313853897</v>
      </c>
      <c r="E83" s="304">
        <v>0.12417631800242934</v>
      </c>
      <c r="F83" s="224">
        <v>7.9443047766389482E-2</v>
      </c>
      <c r="G83" s="274">
        <v>0.1922955017974762</v>
      </c>
      <c r="H83" s="267">
        <v>4.913058926390821E-2</v>
      </c>
      <c r="I83" s="304">
        <v>0.13577439055973856</v>
      </c>
      <c r="J83" s="224">
        <v>3.3143430434626822E-2</v>
      </c>
      <c r="K83" s="274">
        <v>0.21614481955699058</v>
      </c>
      <c r="L83" s="267">
        <v>9.9990290745924998E-2</v>
      </c>
      <c r="M83" s="270">
        <v>0.11521949332817637</v>
      </c>
      <c r="N83" s="228">
        <v>0.10315483879559467</v>
      </c>
      <c r="O83" s="228">
        <v>0.17896824799052216</v>
      </c>
      <c r="P83" s="304">
        <v>0.10928114571746385</v>
      </c>
      <c r="Q83" s="224">
        <v>1.4652723986573716E-2</v>
      </c>
      <c r="R83" s="304">
        <v>0.19220518828535549</v>
      </c>
      <c r="S83" s="267">
        <v>4.704152339079222E-2</v>
      </c>
      <c r="T83" s="304">
        <v>0.12574515785218127</v>
      </c>
      <c r="U83" s="224">
        <v>8.8300782492524973E-2</v>
      </c>
      <c r="V83" s="304">
        <v>0.21650561188853018</v>
      </c>
      <c r="W83" s="267">
        <v>0.10188488756168089</v>
      </c>
      <c r="X83" s="270">
        <v>0.10424735347276014</v>
      </c>
      <c r="Y83" s="304">
        <v>0.12925314308521252</v>
      </c>
      <c r="Z83" s="228">
        <v>0.18399525655243598</v>
      </c>
      <c r="AA83" s="304">
        <v>0.15065564248019478</v>
      </c>
      <c r="AB83" s="224">
        <v>0.17630029914117534</v>
      </c>
      <c r="AC83" s="304">
        <v>0.19634577563103137</v>
      </c>
      <c r="AD83" s="267">
        <v>0.14984782478964015</v>
      </c>
      <c r="AE83" s="304">
        <v>1.1459605356253768</v>
      </c>
      <c r="AF83" s="224">
        <v>-3.798195242001641E-2</v>
      </c>
      <c r="AG83" s="304">
        <v>0.20026781424730908</v>
      </c>
      <c r="AH83" s="267">
        <v>1.6815445297903259E-2</v>
      </c>
      <c r="AI83" s="267">
        <v>0.13162211714754415</v>
      </c>
    </row>
    <row r="84" spans="1:35" s="253" customFormat="1" ht="15" customHeight="1" x14ac:dyDescent="0.3">
      <c r="A84" s="276"/>
      <c r="B84" s="253" t="s">
        <v>7</v>
      </c>
      <c r="C84" s="275">
        <v>1</v>
      </c>
      <c r="D84" s="270">
        <v>1</v>
      </c>
      <c r="E84" s="275">
        <v>1</v>
      </c>
      <c r="F84" s="224">
        <v>-2.4331692409206539E-2</v>
      </c>
      <c r="G84" s="275">
        <v>1</v>
      </c>
      <c r="H84" s="267">
        <v>-2.3038182429745976E-2</v>
      </c>
      <c r="I84" s="275">
        <v>1</v>
      </c>
      <c r="J84" s="224">
        <v>-5.5109386749008914E-2</v>
      </c>
      <c r="K84" s="275">
        <v>1</v>
      </c>
      <c r="L84" s="267">
        <v>-2.1382120724075956E-2</v>
      </c>
      <c r="M84" s="270">
        <v>-7.8100174510978559E-2</v>
      </c>
      <c r="N84" s="141">
        <v>1</v>
      </c>
      <c r="O84" s="141">
        <v>1</v>
      </c>
      <c r="P84" s="275">
        <v>1</v>
      </c>
      <c r="Q84" s="224">
        <v>-4.2228762434912304E-2</v>
      </c>
      <c r="R84" s="275">
        <v>1</v>
      </c>
      <c r="S84" s="267">
        <v>-2.5066967826201766E-2</v>
      </c>
      <c r="T84" s="275">
        <v>1</v>
      </c>
      <c r="U84" s="224">
        <v>-5.4192157953281424E-2</v>
      </c>
      <c r="V84" s="275">
        <v>1</v>
      </c>
      <c r="W84" s="267">
        <v>-2.1789825976328309E-2</v>
      </c>
      <c r="X84" s="270">
        <v>-9.4132452624149363E-2</v>
      </c>
      <c r="Y84" s="275">
        <v>1</v>
      </c>
      <c r="Z84" s="141">
        <v>1</v>
      </c>
      <c r="AA84" s="275">
        <v>1</v>
      </c>
      <c r="AB84" s="224">
        <v>9.1922769906206351E-3</v>
      </c>
      <c r="AC84" s="275">
        <v>1</v>
      </c>
      <c r="AD84" s="267">
        <v>7.7520231023464697E-2</v>
      </c>
      <c r="AE84" s="275">
        <v>1</v>
      </c>
      <c r="AF84" s="224">
        <v>-5.6739955260588532E-2</v>
      </c>
      <c r="AG84" s="275">
        <v>1</v>
      </c>
      <c r="AH84" s="267">
        <v>-3.097836609499353E-3</v>
      </c>
      <c r="AI84" s="267">
        <v>-4.8069247655158652E-2</v>
      </c>
    </row>
    <row r="85" spans="1:35" s="253" customFormat="1" ht="15" customHeight="1" x14ac:dyDescent="0.3">
      <c r="A85" s="276" t="s">
        <v>24</v>
      </c>
      <c r="B85" s="253" t="s">
        <v>39</v>
      </c>
      <c r="C85" s="275">
        <v>0.52049504713021366</v>
      </c>
      <c r="D85" s="270">
        <v>0.51542550750718752</v>
      </c>
      <c r="E85" s="275">
        <v>0.50513253802113545</v>
      </c>
      <c r="F85" s="224">
        <v>-7.7093221510529469E-2</v>
      </c>
      <c r="G85" s="275">
        <v>0.5037171350861287</v>
      </c>
      <c r="H85" s="267">
        <v>-5.9064424428849474E-2</v>
      </c>
      <c r="I85" s="275">
        <v>0.50504416258529028</v>
      </c>
      <c r="J85" s="224">
        <v>-9.6390053924505698E-2</v>
      </c>
      <c r="K85" s="275">
        <v>0.48446448106793749</v>
      </c>
      <c r="L85" s="267">
        <v>-4.834598126409706E-2</v>
      </c>
      <c r="M85" s="270">
        <v>-0.16605225565642137</v>
      </c>
      <c r="N85" s="141">
        <v>0.56854620364920538</v>
      </c>
      <c r="O85" s="141">
        <v>0.51645845389250089</v>
      </c>
      <c r="P85" s="275">
        <v>0.54426926926926922</v>
      </c>
      <c r="Q85" s="224">
        <v>-9.938299722555799E-2</v>
      </c>
      <c r="R85" s="275">
        <v>0.50514305569030205</v>
      </c>
      <c r="S85" s="267">
        <v>-6.3065212023819983E-2</v>
      </c>
      <c r="T85" s="275">
        <v>0.54946638946638948</v>
      </c>
      <c r="U85" s="224">
        <v>-8.8601774794243415E-2</v>
      </c>
      <c r="V85" s="275">
        <v>0.48575216728475573</v>
      </c>
      <c r="W85" s="267">
        <v>-4.4350102059502697E-2</v>
      </c>
      <c r="X85" s="270">
        <v>-0.1791792620812456</v>
      </c>
      <c r="Y85" s="275">
        <v>0.4706069272322847</v>
      </c>
      <c r="Z85" s="141">
        <v>0.47316059426954371</v>
      </c>
      <c r="AA85" s="275">
        <v>0.46537698917077636</v>
      </c>
      <c r="AB85" s="224">
        <v>-4.913519970913624E-2</v>
      </c>
      <c r="AC85" s="275">
        <v>0.45564661811405427</v>
      </c>
      <c r="AD85" s="267">
        <v>0.11961498925334081</v>
      </c>
      <c r="AE85" s="275">
        <v>0.46001910541694763</v>
      </c>
      <c r="AF85" s="224">
        <v>-0.10564265035232424</v>
      </c>
      <c r="AG85" s="275">
        <v>0.43332732272460894</v>
      </c>
      <c r="AH85" s="267">
        <v>-0.19768800600951505</v>
      </c>
      <c r="AI85" s="267">
        <v>-0.14958707733859658</v>
      </c>
    </row>
    <row r="86" spans="1:35" s="253" customFormat="1" ht="15" customHeight="1" x14ac:dyDescent="0.3">
      <c r="A86" s="276"/>
      <c r="B86" s="253" t="s">
        <v>40</v>
      </c>
      <c r="C86" s="275">
        <v>4.0222579329863527E-2</v>
      </c>
      <c r="D86" s="270">
        <v>5.7275302573915485E-2</v>
      </c>
      <c r="E86" s="275">
        <v>4.3632878508915736E-2</v>
      </c>
      <c r="F86" s="224">
        <v>3.1604054859868815E-2</v>
      </c>
      <c r="G86" s="275">
        <v>5.8025215493038761E-2</v>
      </c>
      <c r="H86" s="267">
        <v>-2.4587220170729236E-2</v>
      </c>
      <c r="I86" s="275">
        <v>4.1804456723457104E-2</v>
      </c>
      <c r="J86" s="224">
        <v>-0.13410404624277455</v>
      </c>
      <c r="K86" s="275">
        <v>5.9610308219026402E-2</v>
      </c>
      <c r="L86" s="267">
        <v>1.6502553741869094E-2</v>
      </c>
      <c r="M86" s="270">
        <v>-0.10673822301729279</v>
      </c>
      <c r="N86" s="141">
        <v>5.1489111241907005E-2</v>
      </c>
      <c r="O86" s="141">
        <v>5.7783029699835363E-2</v>
      </c>
      <c r="P86" s="275">
        <v>5.6131131131131135E-2</v>
      </c>
      <c r="Q86" s="224">
        <v>2.5605852766346592E-2</v>
      </c>
      <c r="R86" s="275">
        <v>5.8357719321599479E-2</v>
      </c>
      <c r="S86" s="267">
        <v>-3.2550354397710909E-2</v>
      </c>
      <c r="T86" s="275">
        <v>5.2224532224532223E-2</v>
      </c>
      <c r="U86" s="224">
        <v>-0.16005349977708427</v>
      </c>
      <c r="V86" s="275">
        <v>5.9963153037490592E-2</v>
      </c>
      <c r="W86" s="267">
        <v>2.1138399976802853E-2</v>
      </c>
      <c r="X86" s="270">
        <v>-0.13854595336076816</v>
      </c>
      <c r="Y86" s="275">
        <v>2.8525335484344064E-2</v>
      </c>
      <c r="Z86" s="141">
        <v>3.6500707463742482E-2</v>
      </c>
      <c r="AA86" s="275">
        <v>3.0937007473689562E-2</v>
      </c>
      <c r="AB86" s="224">
        <v>4.2844901456726647E-2</v>
      </c>
      <c r="AC86" s="275">
        <v>4.681587404210006E-2</v>
      </c>
      <c r="AD86" s="267">
        <v>0.49121744397334949</v>
      </c>
      <c r="AE86" s="275">
        <v>3.1242975949651607E-2</v>
      </c>
      <c r="AF86" s="224">
        <v>-8.6277732128184056E-2</v>
      </c>
      <c r="AG86" s="275">
        <v>4.5597980435468602E-2</v>
      </c>
      <c r="AH86" s="267">
        <v>-0.17831031681559709</v>
      </c>
      <c r="AI86" s="267">
        <v>-4.7129391602399318E-2</v>
      </c>
    </row>
    <row r="87" spans="1:35" s="253" customFormat="1" ht="15" customHeight="1" x14ac:dyDescent="0.3">
      <c r="A87" s="276"/>
      <c r="B87" s="253" t="s">
        <v>41</v>
      </c>
      <c r="C87" s="275">
        <v>0.14556400354975654</v>
      </c>
      <c r="D87" s="270">
        <v>8.6835166771010081E-2</v>
      </c>
      <c r="E87" s="275">
        <v>0.14310575298242073</v>
      </c>
      <c r="F87" s="224">
        <v>-6.5084857472400726E-2</v>
      </c>
      <c r="G87" s="275">
        <v>8.5236912238799423E-2</v>
      </c>
      <c r="H87" s="267">
        <v>-5.4914418299542023E-2</v>
      </c>
      <c r="I87" s="275">
        <v>0.14212957149036515</v>
      </c>
      <c r="J87" s="224">
        <v>-0.10239689813182939</v>
      </c>
      <c r="K87" s="275">
        <v>8.1017667562815296E-2</v>
      </c>
      <c r="L87" s="267">
        <v>-5.9506288681658387E-2</v>
      </c>
      <c r="M87" s="270">
        <v>-0.16081726808370406</v>
      </c>
      <c r="N87" s="141">
        <v>0.11675103001765745</v>
      </c>
      <c r="O87" s="141">
        <v>8.564793427100674E-2</v>
      </c>
      <c r="P87" s="275">
        <v>0.11786786786786786</v>
      </c>
      <c r="Q87" s="224">
        <v>-5.0211736237144589E-2</v>
      </c>
      <c r="R87" s="275">
        <v>8.4328514797425203E-2</v>
      </c>
      <c r="S87" s="267">
        <v>-5.6834455218183998E-2</v>
      </c>
      <c r="T87" s="275">
        <v>0.11390159390159391</v>
      </c>
      <c r="U87" s="224">
        <v>-0.12760084925690021</v>
      </c>
      <c r="V87" s="275">
        <v>7.981351759084887E-2</v>
      </c>
      <c r="W87" s="267">
        <v>-5.9409781678082189E-2</v>
      </c>
      <c r="X87" s="270">
        <v>-0.17140552530752168</v>
      </c>
      <c r="Y87" s="275">
        <v>0.17547847767104202</v>
      </c>
      <c r="Z87" s="141">
        <v>0.13541298195967458</v>
      </c>
      <c r="AA87" s="275">
        <v>0.16874269154507093</v>
      </c>
      <c r="AB87" s="224">
        <v>-7.5358685053628638E-2</v>
      </c>
      <c r="AC87" s="275">
        <v>0.1158607313316473</v>
      </c>
      <c r="AD87" s="267">
        <v>-5.2244897959183674E-3</v>
      </c>
      <c r="AE87" s="275">
        <v>0.17074061586873454</v>
      </c>
      <c r="AF87" s="224">
        <v>-8.4513407652907505E-2</v>
      </c>
      <c r="AG87" s="275">
        <v>0.1288373980074832</v>
      </c>
      <c r="AH87" s="267">
        <v>-6.1874281962908256E-2</v>
      </c>
      <c r="AI87" s="267">
        <v>-0.15350327343641176</v>
      </c>
    </row>
    <row r="88" spans="1:35" s="253" customFormat="1" ht="15" customHeight="1" x14ac:dyDescent="0.3">
      <c r="A88" s="276"/>
      <c r="B88" s="253" t="s">
        <v>264</v>
      </c>
      <c r="C88" s="275">
        <v>0.12871465233972129</v>
      </c>
      <c r="D88" s="270">
        <v>9.9596884571222427E-2</v>
      </c>
      <c r="E88" s="275">
        <v>0.1324245252087064</v>
      </c>
      <c r="F88" s="224">
        <v>-2.1615578123544209E-2</v>
      </c>
      <c r="G88" s="275">
        <v>0.10319178948925342</v>
      </c>
      <c r="H88" s="267">
        <v>-2.4412976476693815E-3</v>
      </c>
      <c r="I88" s="275">
        <v>0.13816679922418965</v>
      </c>
      <c r="J88" s="224">
        <v>-5.704218645843253E-2</v>
      </c>
      <c r="K88" s="275">
        <v>0.10420108423649466</v>
      </c>
      <c r="L88" s="267">
        <v>-8.4937862644858867E-4</v>
      </c>
      <c r="M88" s="270">
        <v>-7.7424764744246713E-2</v>
      </c>
      <c r="N88" s="141">
        <v>0.13370217775161861</v>
      </c>
      <c r="O88" s="141">
        <v>9.9401270079011173E-2</v>
      </c>
      <c r="P88" s="275">
        <v>0.13941441441441441</v>
      </c>
      <c r="Q88" s="224">
        <v>-1.9017432646592711E-2</v>
      </c>
      <c r="R88" s="275">
        <v>0.10310140133884152</v>
      </c>
      <c r="S88" s="267">
        <v>-6.4196296074839508E-3</v>
      </c>
      <c r="T88" s="275">
        <v>0.14173250173250174</v>
      </c>
      <c r="U88" s="224">
        <v>-8.2211452162986892E-2</v>
      </c>
      <c r="V88" s="275">
        <v>0.1039082072465693</v>
      </c>
      <c r="W88" s="267">
        <v>1.5756130119374569E-3</v>
      </c>
      <c r="X88" s="270">
        <v>-9.9665434055291421E-2</v>
      </c>
      <c r="Y88" s="275">
        <v>0.12353645718755348</v>
      </c>
      <c r="Z88" s="141">
        <v>0.10760081358330385</v>
      </c>
      <c r="AA88" s="275">
        <v>0.12532411408815902</v>
      </c>
      <c r="AB88" s="224">
        <v>-2.4535021764938662E-2</v>
      </c>
      <c r="AC88" s="275">
        <v>0.10623894730837247</v>
      </c>
      <c r="AD88" s="267">
        <v>0.14793507294020958</v>
      </c>
      <c r="AE88" s="275">
        <v>0.13455270847381434</v>
      </c>
      <c r="AF88" s="224">
        <v>-2.8600405679513184E-2</v>
      </c>
      <c r="AG88" s="275">
        <v>0.11583194338006582</v>
      </c>
      <c r="AH88" s="267">
        <v>-8.018614641131197E-2</v>
      </c>
      <c r="AI88" s="267">
        <v>-5.2433715868618919E-2</v>
      </c>
    </row>
    <row r="89" spans="1:35" s="253" customFormat="1" ht="15" customHeight="1" x14ac:dyDescent="0.3">
      <c r="A89" s="276"/>
      <c r="B89" s="253" t="s">
        <v>123</v>
      </c>
      <c r="C89" s="275">
        <v>7.0635358453457414E-3</v>
      </c>
      <c r="D89" s="270">
        <v>4.2616415864488236E-3</v>
      </c>
      <c r="E89" s="275">
        <v>6.5323211178087721E-3</v>
      </c>
      <c r="F89" s="224">
        <v>-0.12054329371816638</v>
      </c>
      <c r="G89" s="275">
        <v>4.0603353118246581E-3</v>
      </c>
      <c r="H89" s="267">
        <v>-8.2673267326732677E-2</v>
      </c>
      <c r="I89" s="275">
        <v>6.4185747973265241E-3</v>
      </c>
      <c r="J89" s="224">
        <v>-0.11196911196911197</v>
      </c>
      <c r="K89" s="275">
        <v>3.9678936668718799E-3</v>
      </c>
      <c r="L89" s="267">
        <v>-3.3054506206152183E-2</v>
      </c>
      <c r="M89" s="270">
        <v>-0.21901528013582344</v>
      </c>
      <c r="N89" s="141">
        <v>6.3566804002354324E-3</v>
      </c>
      <c r="O89" s="141">
        <v>4.2323359544314716E-3</v>
      </c>
      <c r="P89" s="275">
        <v>6.2562562562562566E-3</v>
      </c>
      <c r="Q89" s="224">
        <v>-7.407407407407407E-2</v>
      </c>
      <c r="R89" s="275">
        <v>4.0375074173264235E-3</v>
      </c>
      <c r="S89" s="267">
        <v>-8.6173879739563392E-2</v>
      </c>
      <c r="T89" s="275">
        <v>5.4054054054054057E-3</v>
      </c>
      <c r="U89" s="224">
        <v>-0.22</v>
      </c>
      <c r="V89" s="275">
        <v>3.9202398344497531E-3</v>
      </c>
      <c r="W89" s="267">
        <v>-3.5065660799105898E-2</v>
      </c>
      <c r="X89" s="270">
        <v>-0.27777777777777779</v>
      </c>
      <c r="Y89" s="275">
        <v>7.7974138984625166E-3</v>
      </c>
      <c r="Z89" s="141">
        <v>5.4607357622921829E-3</v>
      </c>
      <c r="AA89" s="275">
        <v>6.8127510295388684E-3</v>
      </c>
      <c r="AB89" s="224">
        <v>-0.15987460815047022</v>
      </c>
      <c r="AC89" s="275">
        <v>4.8299073950826216E-3</v>
      </c>
      <c r="AD89" s="267">
        <v>2.8340080971659919E-2</v>
      </c>
      <c r="AE89" s="275">
        <v>7.4454933692964711E-3</v>
      </c>
      <c r="AF89" s="224">
        <v>-1.1194029850746268E-2</v>
      </c>
      <c r="AG89" s="275">
        <v>5.8603435062885992E-3</v>
      </c>
      <c r="AH89" s="267">
        <v>2.3622047244094488E-2</v>
      </c>
      <c r="AI89" s="267">
        <v>-0.16927899686520376</v>
      </c>
    </row>
    <row r="90" spans="1:35" s="253" customFormat="1" ht="15" customHeight="1" x14ac:dyDescent="0.3">
      <c r="A90" s="276"/>
      <c r="B90" s="253" t="s">
        <v>351</v>
      </c>
      <c r="C90" s="304">
        <v>0.15794018180509917</v>
      </c>
      <c r="D90" s="308">
        <v>0.23660549699021563</v>
      </c>
      <c r="E90" s="304">
        <v>0.16917198416101289</v>
      </c>
      <c r="F90" s="224">
        <v>1.8602885345482156E-2</v>
      </c>
      <c r="G90" s="274">
        <v>0.24576861238095499</v>
      </c>
      <c r="H90" s="267">
        <v>9.3624609897458759E-5</v>
      </c>
      <c r="I90" s="304">
        <v>0.16643643517937126</v>
      </c>
      <c r="J90" s="224">
        <v>-0.1108460678345136</v>
      </c>
      <c r="K90" s="274">
        <v>0.26673856524685424</v>
      </c>
      <c r="L90" s="267">
        <v>7.3898565002830763E-2</v>
      </c>
      <c r="M90" s="270">
        <v>-9.4305239179954439E-2</v>
      </c>
      <c r="N90" s="228">
        <v>0.1231547969393761</v>
      </c>
      <c r="O90" s="228">
        <v>0.23647697610321433</v>
      </c>
      <c r="P90" s="304">
        <v>0.13606106106106106</v>
      </c>
      <c r="Q90" s="224">
        <v>3.9380615561078185E-2</v>
      </c>
      <c r="R90" s="304">
        <v>0.24503180143450529</v>
      </c>
      <c r="S90" s="267">
        <v>-7.4235708083900745E-3</v>
      </c>
      <c r="T90" s="304">
        <v>0.13726957726957728</v>
      </c>
      <c r="U90" s="224">
        <v>-8.9203604929188884E-2</v>
      </c>
      <c r="V90" s="304">
        <v>0.26664271500588577</v>
      </c>
      <c r="W90" s="267">
        <v>8.1448213788324883E-2</v>
      </c>
      <c r="X90" s="270">
        <v>-5.3335882240489393E-2</v>
      </c>
      <c r="Y90" s="304">
        <v>0.19405538852631321</v>
      </c>
      <c r="Z90" s="228">
        <v>0.24186416696144322</v>
      </c>
      <c r="AA90" s="304">
        <v>0.20280644669276526</v>
      </c>
      <c r="AB90" s="224">
        <v>4.9124574883486587E-3</v>
      </c>
      <c r="AC90" s="304">
        <v>0.27060792180874327</v>
      </c>
      <c r="AD90" s="267">
        <v>0.30082266910420474</v>
      </c>
      <c r="AE90" s="304">
        <v>1.1853787367947854</v>
      </c>
      <c r="AF90" s="224">
        <v>-0.12559538731511657</v>
      </c>
      <c r="AG90" s="304">
        <v>0.27054501194608482</v>
      </c>
      <c r="AH90" s="267">
        <v>-0.15655962335745907</v>
      </c>
      <c r="AI90" s="267">
        <v>-0.12129991182768611</v>
      </c>
    </row>
    <row r="91" spans="1:35" s="253" customFormat="1" ht="15" customHeight="1" x14ac:dyDescent="0.3">
      <c r="A91" s="276"/>
      <c r="B91" s="253" t="s">
        <v>7</v>
      </c>
      <c r="C91" s="275">
        <v>1</v>
      </c>
      <c r="D91" s="270">
        <v>1</v>
      </c>
      <c r="E91" s="275">
        <v>1</v>
      </c>
      <c r="F91" s="224">
        <v>-4.9025016189768067E-2</v>
      </c>
      <c r="G91" s="275">
        <v>1</v>
      </c>
      <c r="H91" s="267">
        <v>-3.7193371459554224E-2</v>
      </c>
      <c r="I91" s="275">
        <v>1</v>
      </c>
      <c r="J91" s="224">
        <v>-9.6231935231657795E-2</v>
      </c>
      <c r="K91" s="275">
        <v>1</v>
      </c>
      <c r="L91" s="267">
        <v>-1.0527180745727801E-2</v>
      </c>
      <c r="M91" s="270">
        <v>-0.14053917923872114</v>
      </c>
      <c r="N91" s="141">
        <v>1</v>
      </c>
      <c r="O91" s="141">
        <v>1</v>
      </c>
      <c r="P91" s="275">
        <v>1</v>
      </c>
      <c r="Q91" s="224">
        <v>-5.9211300765155975E-2</v>
      </c>
      <c r="R91" s="275">
        <v>1</v>
      </c>
      <c r="S91" s="267">
        <v>-4.2077513398614944E-2</v>
      </c>
      <c r="T91" s="275">
        <v>1</v>
      </c>
      <c r="U91" s="224">
        <v>-9.7222222222222224E-2</v>
      </c>
      <c r="V91" s="275">
        <v>1</v>
      </c>
      <c r="W91" s="267">
        <v>-6.2012233230073618E-3</v>
      </c>
      <c r="X91" s="270">
        <v>-0.15067686874632136</v>
      </c>
      <c r="Y91" s="275">
        <v>1</v>
      </c>
      <c r="Z91" s="141">
        <v>1</v>
      </c>
      <c r="AA91" s="275">
        <v>1</v>
      </c>
      <c r="AB91" s="224">
        <v>-3.8449316809659996E-2</v>
      </c>
      <c r="AC91" s="275">
        <v>1</v>
      </c>
      <c r="AD91" s="267">
        <v>0.16265033604527768</v>
      </c>
      <c r="AE91" s="275">
        <v>1</v>
      </c>
      <c r="AF91" s="224">
        <v>-9.522599013676343E-2</v>
      </c>
      <c r="AG91" s="275">
        <v>1</v>
      </c>
      <c r="AH91" s="267">
        <v>-0.15636349806993857</v>
      </c>
      <c r="AI91" s="267">
        <v>-0.13001393268314146</v>
      </c>
    </row>
    <row r="92" spans="1:35" s="253" customFormat="1" ht="15" customHeight="1" x14ac:dyDescent="0.3">
      <c r="A92" s="276" t="s">
        <v>15</v>
      </c>
      <c r="B92" s="253" t="s">
        <v>39</v>
      </c>
      <c r="C92" s="275">
        <v>0.41824792261386823</v>
      </c>
      <c r="D92" s="270">
        <v>0.40612539196793951</v>
      </c>
      <c r="E92" s="275">
        <v>0.41694189029530765</v>
      </c>
      <c r="F92" s="224">
        <v>-0.1606251026528539</v>
      </c>
      <c r="G92" s="275">
        <v>0.39963382272687509</v>
      </c>
      <c r="H92" s="267">
        <v>-0.13654999227437808</v>
      </c>
      <c r="I92" s="275">
        <v>0.40147147858590643</v>
      </c>
      <c r="J92" s="224">
        <v>-0.11575255102040816</v>
      </c>
      <c r="K92" s="275">
        <v>0.3812145075496885</v>
      </c>
      <c r="L92" s="267">
        <v>-0.12330803162684355</v>
      </c>
      <c r="M92" s="270">
        <v>-0.25778488828327928</v>
      </c>
      <c r="N92" s="141">
        <v>0.43131196795192789</v>
      </c>
      <c r="O92" s="141">
        <v>0.40942810181374123</v>
      </c>
      <c r="P92" s="275">
        <v>0.4244059590081769</v>
      </c>
      <c r="Q92" s="224">
        <v>-0.21844124783764643</v>
      </c>
      <c r="R92" s="275">
        <v>0.40478851229405755</v>
      </c>
      <c r="S92" s="267">
        <v>-0.14421516558176228</v>
      </c>
      <c r="T92" s="275">
        <v>0.4162418423819253</v>
      </c>
      <c r="U92" s="224">
        <v>-6.4856353427018038E-2</v>
      </c>
      <c r="V92" s="275">
        <v>0.38512981418649422</v>
      </c>
      <c r="W92" s="267">
        <v>-0.11971542679659687</v>
      </c>
      <c r="X92" s="270">
        <v>-0.2691302984918672</v>
      </c>
      <c r="Y92" s="275">
        <v>0.40475426963618871</v>
      </c>
      <c r="Z92" s="141">
        <v>0.37826059459677003</v>
      </c>
      <c r="AA92" s="275">
        <v>0.41007160846302937</v>
      </c>
      <c r="AB92" s="224">
        <v>-9.6989368227356362E-2</v>
      </c>
      <c r="AC92" s="275">
        <v>0.36113161059282539</v>
      </c>
      <c r="AD92" s="267">
        <v>-6.6550644455252925E-2</v>
      </c>
      <c r="AE92" s="275">
        <v>0.3868398472552449</v>
      </c>
      <c r="AF92" s="224">
        <v>-0.16423739846602325</v>
      </c>
      <c r="AG92" s="275">
        <v>0.35022009369558699</v>
      </c>
      <c r="AH92" s="267">
        <v>-0.15338647040145897</v>
      </c>
      <c r="AI92" s="267">
        <v>-0.24529748517685546</v>
      </c>
    </row>
    <row r="93" spans="1:35" s="253" customFormat="1" ht="15" customHeight="1" x14ac:dyDescent="0.3">
      <c r="A93" s="276"/>
      <c r="B93" s="253" t="s">
        <v>40</v>
      </c>
      <c r="C93" s="275">
        <v>5.8220241093827126E-2</v>
      </c>
      <c r="D93" s="270">
        <v>4.8427954967628188E-2</v>
      </c>
      <c r="E93" s="275">
        <v>5.7484219336864657E-2</v>
      </c>
      <c r="F93" s="224">
        <v>-0.16864047546213345</v>
      </c>
      <c r="G93" s="275">
        <v>4.7301369311372882E-2</v>
      </c>
      <c r="H93" s="267">
        <v>-0.14293711748092516</v>
      </c>
      <c r="I93" s="275">
        <v>5.5305483166179684E-2</v>
      </c>
      <c r="J93" s="224">
        <v>-0.11648444070647603</v>
      </c>
      <c r="K93" s="275">
        <v>4.5043918661143753E-2</v>
      </c>
      <c r="L93" s="267">
        <v>-0.12481009871197388</v>
      </c>
      <c r="M93" s="270">
        <v>-0.2654809247039287</v>
      </c>
      <c r="N93" s="141">
        <v>7.8988482724086123E-2</v>
      </c>
      <c r="O93" s="141">
        <v>4.9818939340249571E-2</v>
      </c>
      <c r="P93" s="275">
        <v>8.3547160770913578E-2</v>
      </c>
      <c r="Q93" s="224">
        <v>-0.1598833523519716</v>
      </c>
      <c r="R93" s="275">
        <v>4.8823537515917427E-2</v>
      </c>
      <c r="S93" s="267">
        <v>-0.15170126184044044</v>
      </c>
      <c r="T93" s="275">
        <v>7.6243561515217634E-2</v>
      </c>
      <c r="U93" s="224">
        <v>-0.12986718985813461</v>
      </c>
      <c r="V93" s="275">
        <v>4.6208532317935737E-2</v>
      </c>
      <c r="W93" s="267">
        <v>-0.12433687537288163</v>
      </c>
      <c r="X93" s="270">
        <v>-0.26898694053505767</v>
      </c>
      <c r="Y93" s="275">
        <v>3.6769041387799857E-2</v>
      </c>
      <c r="Z93" s="141">
        <v>3.6692289559773016E-2</v>
      </c>
      <c r="AA93" s="275">
        <v>3.3494655478569689E-2</v>
      </c>
      <c r="AB93" s="224">
        <v>-0.18807145871430581</v>
      </c>
      <c r="AC93" s="275">
        <v>3.593175289679728E-2</v>
      </c>
      <c r="AD93" s="267">
        <v>-4.2541523033531807E-2</v>
      </c>
      <c r="AE93" s="275">
        <v>3.456406830284333E-2</v>
      </c>
      <c r="AF93" s="224">
        <v>-8.5758835758835764E-2</v>
      </c>
      <c r="AG93" s="275">
        <v>3.5824585156221056E-2</v>
      </c>
      <c r="AH93" s="267">
        <v>-0.12961296129612962</v>
      </c>
      <c r="AI93" s="267">
        <v>-0.25770150513433676</v>
      </c>
    </row>
    <row r="94" spans="1:35" s="253" customFormat="1" ht="15" customHeight="1" x14ac:dyDescent="0.3">
      <c r="A94" s="276"/>
      <c r="B94" s="253" t="s">
        <v>41</v>
      </c>
      <c r="C94" s="275">
        <v>0.15340345306608455</v>
      </c>
      <c r="D94" s="270">
        <v>0.1248259866443036</v>
      </c>
      <c r="E94" s="275">
        <v>0.15587578525607129</v>
      </c>
      <c r="F94" s="224">
        <v>-0.14442564765980032</v>
      </c>
      <c r="G94" s="275">
        <v>0.12317102297738088</v>
      </c>
      <c r="H94" s="267">
        <v>-0.13415800750650353</v>
      </c>
      <c r="I94" s="275">
        <v>0.15612414119876805</v>
      </c>
      <c r="J94" s="224">
        <v>-8.0215562361881126E-2</v>
      </c>
      <c r="K94" s="275">
        <v>0.12224134375162896</v>
      </c>
      <c r="L94" s="267">
        <v>-8.7885389920603824E-2</v>
      </c>
      <c r="M94" s="270">
        <v>-0.21305602547517166</v>
      </c>
      <c r="N94" s="141">
        <v>0.11684026039058588</v>
      </c>
      <c r="O94" s="141">
        <v>0.12187726581367583</v>
      </c>
      <c r="P94" s="275">
        <v>0.11481114886802801</v>
      </c>
      <c r="Q94" s="224">
        <v>-0.21951742167745253</v>
      </c>
      <c r="R94" s="275">
        <v>0.11894011112182661</v>
      </c>
      <c r="S94" s="267">
        <v>-0.15526654943654059</v>
      </c>
      <c r="T94" s="275">
        <v>0.11513564622881664</v>
      </c>
      <c r="U94" s="224">
        <v>-4.3819669430563944E-2</v>
      </c>
      <c r="V94" s="275">
        <v>0.11757410736127805</v>
      </c>
      <c r="W94" s="267">
        <v>-8.5407827589174021E-2</v>
      </c>
      <c r="X94" s="270">
        <v>-0.25371791025586082</v>
      </c>
      <c r="Y94" s="275">
        <v>0.19116901656132657</v>
      </c>
      <c r="Z94" s="141">
        <v>0.14970419644345812</v>
      </c>
      <c r="AA94" s="275">
        <v>0.19367361860659449</v>
      </c>
      <c r="AB94" s="224">
        <v>-9.7021184491761586E-2</v>
      </c>
      <c r="AC94" s="275">
        <v>0.15477321039524633</v>
      </c>
      <c r="AD94" s="267">
        <v>1.0830116942220174E-2</v>
      </c>
      <c r="AE94" s="275">
        <v>0.19672764666967965</v>
      </c>
      <c r="AF94" s="224">
        <v>-0.10007490636704119</v>
      </c>
      <c r="AG94" s="275">
        <v>0.15918819610735588</v>
      </c>
      <c r="AH94" s="267">
        <v>-0.10210672289660151</v>
      </c>
      <c r="AI94" s="267">
        <v>-0.18738670490517031</v>
      </c>
    </row>
    <row r="95" spans="1:35" s="253" customFormat="1" ht="15" customHeight="1" x14ac:dyDescent="0.3">
      <c r="A95" s="276"/>
      <c r="B95" s="253" t="s">
        <v>264</v>
      </c>
      <c r="C95" s="275">
        <v>0.21222413889609762</v>
      </c>
      <c r="D95" s="270">
        <v>0.23689850779549371</v>
      </c>
      <c r="E95" s="275">
        <v>0.20539186506437665</v>
      </c>
      <c r="F95" s="224">
        <v>-0.18510304149233334</v>
      </c>
      <c r="G95" s="275">
        <v>0.23486064573286139</v>
      </c>
      <c r="H95" s="267">
        <v>-0.13007256113947863</v>
      </c>
      <c r="I95" s="275">
        <v>0.2048750954223591</v>
      </c>
      <c r="J95" s="224">
        <v>-8.3989231018198399E-2</v>
      </c>
      <c r="K95" s="275">
        <v>0.23267182746504675</v>
      </c>
      <c r="L95" s="267">
        <v>-8.951374138438184E-2</v>
      </c>
      <c r="M95" s="270">
        <v>-0.25354561039646101</v>
      </c>
      <c r="N95" s="141">
        <v>0.2287280921382073</v>
      </c>
      <c r="O95" s="141">
        <v>0.23666543097479734</v>
      </c>
      <c r="P95" s="275">
        <v>0.22221451672897607</v>
      </c>
      <c r="Q95" s="224">
        <v>-0.22834249184491101</v>
      </c>
      <c r="R95" s="275">
        <v>0.23284411650668876</v>
      </c>
      <c r="S95" s="267">
        <v>-0.14838265696894309</v>
      </c>
      <c r="T95" s="275">
        <v>0.21428335283888414</v>
      </c>
      <c r="U95" s="224">
        <v>-8.0545862059182335E-2</v>
      </c>
      <c r="V95" s="275">
        <v>0.23079122305065997</v>
      </c>
      <c r="W95" s="267">
        <v>-8.2939157777289399E-2</v>
      </c>
      <c r="X95" s="270">
        <v>-0.29049631105370316</v>
      </c>
      <c r="Y95" s="275">
        <v>0.19517745756224722</v>
      </c>
      <c r="Z95" s="141">
        <v>0.23886496524523812</v>
      </c>
      <c r="AA95" s="275">
        <v>0.18990750089945801</v>
      </c>
      <c r="AB95" s="224">
        <v>-0.13276446894212424</v>
      </c>
      <c r="AC95" s="275">
        <v>0.2499228206764143</v>
      </c>
      <c r="AD95" s="267">
        <v>2.2986292467476202E-2</v>
      </c>
      <c r="AE95" s="275">
        <v>0.19555520622506928</v>
      </c>
      <c r="AF95" s="224">
        <v>-8.7697854916580095E-2</v>
      </c>
      <c r="AG95" s="275">
        <v>0.24755909860938505</v>
      </c>
      <c r="AH95" s="267">
        <v>-0.13526581414773597</v>
      </c>
      <c r="AI95" s="267">
        <v>-0.20881916472334111</v>
      </c>
    </row>
    <row r="96" spans="1:35" s="253" customFormat="1" ht="15" customHeight="1" x14ac:dyDescent="0.3">
      <c r="A96" s="276"/>
      <c r="B96" s="253" t="s">
        <v>123</v>
      </c>
      <c r="C96" s="275">
        <v>8.6504750128484995E-3</v>
      </c>
      <c r="D96" s="270">
        <v>7.6706001046669388E-3</v>
      </c>
      <c r="E96" s="275">
        <v>8.5241265112119009E-3</v>
      </c>
      <c r="F96" s="224">
        <v>-0.17029411764705882</v>
      </c>
      <c r="G96" s="275">
        <v>7.2249539327605763E-3</v>
      </c>
      <c r="H96" s="267">
        <v>-0.17350383225447757</v>
      </c>
      <c r="I96" s="275">
        <v>8.5123325173076421E-3</v>
      </c>
      <c r="J96" s="224">
        <v>-8.294930875576037E-2</v>
      </c>
      <c r="K96" s="275">
        <v>7.1904673048288244E-3</v>
      </c>
      <c r="L96" s="267">
        <v>-8.5335383432635012E-2</v>
      </c>
      <c r="M96" s="270">
        <v>-0.23911764705882352</v>
      </c>
      <c r="N96" s="141">
        <v>7.4812218327491237E-3</v>
      </c>
      <c r="O96" s="141">
        <v>7.5030801437036953E-3</v>
      </c>
      <c r="P96" s="275">
        <v>6.9916843717886482E-3</v>
      </c>
      <c r="Q96" s="224">
        <v>-0.2576974564926372</v>
      </c>
      <c r="R96" s="275">
        <v>7.0534608957844164E-3</v>
      </c>
      <c r="S96" s="267">
        <v>-0.1862767358430589</v>
      </c>
      <c r="T96" s="275">
        <v>6.9757139362201549E-3</v>
      </c>
      <c r="U96" s="224">
        <v>-4.8692515779981967E-2</v>
      </c>
      <c r="V96" s="275">
        <v>6.942851976728108E-3</v>
      </c>
      <c r="W96" s="267">
        <v>-8.9290697025503657E-2</v>
      </c>
      <c r="X96" s="270">
        <v>-0.29384203480589022</v>
      </c>
      <c r="Y96" s="275">
        <v>9.8581787712964594E-3</v>
      </c>
      <c r="Z96" s="141">
        <v>9.083957615863579E-3</v>
      </c>
      <c r="AA96" s="275">
        <v>9.9346587282244121E-3</v>
      </c>
      <c r="AB96" s="224">
        <v>-0.10178384050367262</v>
      </c>
      <c r="AC96" s="275">
        <v>8.5058965003219477E-3</v>
      </c>
      <c r="AD96" s="267">
        <v>-8.4493670886075956E-2</v>
      </c>
      <c r="AE96" s="275">
        <v>1.0034518218676517E-2</v>
      </c>
      <c r="AF96" s="224">
        <v>-0.10514018691588785</v>
      </c>
      <c r="AG96" s="275">
        <v>9.150643778269494E-3</v>
      </c>
      <c r="AH96" s="267">
        <v>-6.0836501901140684E-2</v>
      </c>
      <c r="AI96" s="267">
        <v>-0.19622245540398742</v>
      </c>
    </row>
    <row r="97" spans="1:35" s="253" customFormat="1" ht="15" customHeight="1" x14ac:dyDescent="0.3">
      <c r="A97" s="276"/>
      <c r="B97" s="253" t="s">
        <v>351</v>
      </c>
      <c r="C97" s="304">
        <v>0.14925376931727397</v>
      </c>
      <c r="D97" s="308">
        <v>0.17605155851996807</v>
      </c>
      <c r="E97" s="304">
        <v>0.15578211353616786</v>
      </c>
      <c r="F97" s="224">
        <v>-0.12116666382558</v>
      </c>
      <c r="G97" s="274">
        <v>0.18780818531874918</v>
      </c>
      <c r="H97" s="267">
        <v>-6.3926940639269403E-2</v>
      </c>
      <c r="I97" s="304">
        <v>0.17371146910947904</v>
      </c>
      <c r="J97" s="224">
        <v>2.4013189797303849E-2</v>
      </c>
      <c r="K97" s="274">
        <v>0.21163793526766322</v>
      </c>
      <c r="L97" s="267">
        <v>3.5663915562990416E-2</v>
      </c>
      <c r="M97" s="270">
        <v>-0.10006307212382592</v>
      </c>
      <c r="N97" s="228">
        <v>0.13664997496244366</v>
      </c>
      <c r="O97" s="228">
        <v>0.1747071819138323</v>
      </c>
      <c r="P97" s="304">
        <v>0.14802953025211674</v>
      </c>
      <c r="Q97" s="224">
        <v>-0.13958005056982667</v>
      </c>
      <c r="R97" s="304">
        <v>0.18755026166572525</v>
      </c>
      <c r="S97" s="267">
        <v>-7.0774817504724502E-2</v>
      </c>
      <c r="T97" s="304">
        <v>0.17111988309893611</v>
      </c>
      <c r="U97" s="224">
        <v>0.10221465076660988</v>
      </c>
      <c r="V97" s="304">
        <v>0.21335347110690389</v>
      </c>
      <c r="W97" s="267">
        <v>5.2509848613638416E-2</v>
      </c>
      <c r="X97" s="270">
        <v>-5.1632525926197367E-2</v>
      </c>
      <c r="Y97" s="304">
        <v>0.16227203608114119</v>
      </c>
      <c r="Z97" s="228">
        <v>0.18739399653889716</v>
      </c>
      <c r="AA97" s="304">
        <v>0.16291795782412405</v>
      </c>
      <c r="AB97" s="224">
        <v>-0.1051507617772678</v>
      </c>
      <c r="AC97" s="304">
        <v>0.18973470893839472</v>
      </c>
      <c r="AD97" s="267">
        <v>-1.0063201816285205E-2</v>
      </c>
      <c r="AE97" s="304">
        <v>0.17627871332848638</v>
      </c>
      <c r="AF97" s="224">
        <v>-4.1389136242208371E-2</v>
      </c>
      <c r="AG97" s="304">
        <v>0.19805738265318151</v>
      </c>
      <c r="AH97" s="267">
        <v>-8.8715675943717848E-2</v>
      </c>
      <c r="AI97" s="267">
        <v>-0.14218779881430485</v>
      </c>
    </row>
    <row r="98" spans="1:35" ht="15" customHeight="1" x14ac:dyDescent="0.3">
      <c r="A98" s="276"/>
      <c r="B98" s="253" t="s">
        <v>7</v>
      </c>
      <c r="C98" s="275">
        <v>1</v>
      </c>
      <c r="D98" s="270">
        <v>1</v>
      </c>
      <c r="E98" s="275">
        <v>1</v>
      </c>
      <c r="F98" s="224">
        <v>-0.15799583759496441</v>
      </c>
      <c r="G98" s="275">
        <v>1</v>
      </c>
      <c r="H98" s="267">
        <v>-0.12252428876134171</v>
      </c>
      <c r="I98" s="275">
        <v>1</v>
      </c>
      <c r="J98" s="224">
        <v>-8.1678718087404775E-2</v>
      </c>
      <c r="K98" s="275">
        <v>1</v>
      </c>
      <c r="L98" s="267">
        <v>-8.0948506060601846E-2</v>
      </c>
      <c r="M98" s="270">
        <v>-0.22676965820446671</v>
      </c>
      <c r="N98" s="141">
        <v>1</v>
      </c>
      <c r="O98" s="141">
        <v>1</v>
      </c>
      <c r="P98" s="275">
        <v>1</v>
      </c>
      <c r="Q98" s="224">
        <v>-0.20572358537806709</v>
      </c>
      <c r="R98" s="275">
        <v>1</v>
      </c>
      <c r="S98" s="267">
        <v>-0.13440636363140765</v>
      </c>
      <c r="T98" s="275">
        <v>1</v>
      </c>
      <c r="U98" s="224">
        <v>-4.6514560229987956E-2</v>
      </c>
      <c r="V98" s="275">
        <v>1</v>
      </c>
      <c r="W98" s="267">
        <v>-7.4781879623925629E-2</v>
      </c>
      <c r="X98" s="270">
        <v>-0.24266900350525789</v>
      </c>
      <c r="Y98" s="275">
        <v>1</v>
      </c>
      <c r="Z98" s="141">
        <v>1</v>
      </c>
      <c r="AA98" s="275">
        <v>1</v>
      </c>
      <c r="AB98" s="224">
        <v>-0.10869857558109464</v>
      </c>
      <c r="AC98" s="275">
        <v>1</v>
      </c>
      <c r="AD98" s="267">
        <v>-2.2275818849786987E-2</v>
      </c>
      <c r="AE98" s="275">
        <v>1</v>
      </c>
      <c r="AF98" s="224">
        <v>-0.11404547195431913</v>
      </c>
      <c r="AG98" s="275">
        <v>1</v>
      </c>
      <c r="AH98" s="267">
        <v>-0.1270092350573479</v>
      </c>
      <c r="AI98" s="267">
        <v>-0.2103474671825056</v>
      </c>
    </row>
    <row r="99" spans="1:35" ht="15" customHeight="1" x14ac:dyDescent="0.3">
      <c r="A99" s="342" t="s">
        <v>353</v>
      </c>
      <c r="B99" s="325"/>
      <c r="C99" s="294"/>
      <c r="D99" s="327"/>
      <c r="E99" s="294"/>
      <c r="F99" s="325"/>
      <c r="G99" s="294"/>
      <c r="H99" s="327"/>
      <c r="I99" s="294"/>
      <c r="J99" s="325"/>
      <c r="K99" s="294"/>
      <c r="L99" s="327"/>
      <c r="M99" s="343"/>
      <c r="N99" s="326"/>
      <c r="O99" s="326"/>
      <c r="P99" s="294"/>
      <c r="Q99" s="325"/>
      <c r="R99" s="294"/>
      <c r="S99" s="327"/>
      <c r="T99" s="294"/>
      <c r="U99" s="325"/>
      <c r="V99" s="294"/>
      <c r="W99" s="327"/>
      <c r="X99" s="343"/>
      <c r="Y99" s="326"/>
      <c r="Z99" s="326"/>
      <c r="AA99" s="294"/>
      <c r="AB99" s="325"/>
      <c r="AC99" s="294"/>
      <c r="AD99" s="327"/>
      <c r="AE99" s="344"/>
      <c r="AF99" s="325"/>
      <c r="AG99" s="344"/>
      <c r="AH99" s="345"/>
      <c r="AI99" s="327"/>
    </row>
  </sheetData>
  <mergeCells count="29">
    <mergeCell ref="A68:A71"/>
    <mergeCell ref="A72:A75"/>
    <mergeCell ref="Y1:AI1"/>
    <mergeCell ref="AE2:AI2"/>
    <mergeCell ref="AA2:AD2"/>
    <mergeCell ref="Y2:Z2"/>
    <mergeCell ref="A60:A63"/>
    <mergeCell ref="AG3:AH3"/>
    <mergeCell ref="A1:B4"/>
    <mergeCell ref="AA3:AB3"/>
    <mergeCell ref="AC3:AD3"/>
    <mergeCell ref="AE3:AF3"/>
    <mergeCell ref="A64:A67"/>
    <mergeCell ref="I2:M2"/>
    <mergeCell ref="E2:H2"/>
    <mergeCell ref="C2:D2"/>
    <mergeCell ref="C1:M1"/>
    <mergeCell ref="N1:X1"/>
    <mergeCell ref="T2:X2"/>
    <mergeCell ref="P2:S2"/>
    <mergeCell ref="N2:O2"/>
    <mergeCell ref="R3:S3"/>
    <mergeCell ref="T3:U3"/>
    <mergeCell ref="V3:W3"/>
    <mergeCell ref="E3:F3"/>
    <mergeCell ref="G3:H3"/>
    <mergeCell ref="I3:J3"/>
    <mergeCell ref="K3:L3"/>
    <mergeCell ref="P3:Q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F36-FCF7-4D9D-A3F6-BC91DA6BBB59}">
  <dimension ref="A1:AF189"/>
  <sheetViews>
    <sheetView zoomScale="80" zoomScaleNormal="80" workbookViewId="0">
      <pane xSplit="4" ySplit="3" topLeftCell="E4" activePane="bottomRight" state="frozen"/>
      <selection activeCell="E29" sqref="E29"/>
      <selection pane="topRight" activeCell="E29" sqref="E29"/>
      <selection pane="bottomLeft" activeCell="E29" sqref="E29"/>
      <selection pane="bottomRight" activeCell="D197" sqref="D197"/>
    </sheetView>
  </sheetViews>
  <sheetFormatPr defaultColWidth="8.88671875" defaultRowHeight="14.4" x14ac:dyDescent="0.3"/>
  <cols>
    <col min="1" max="1" width="13.33203125" style="229" customWidth="1"/>
    <col min="2" max="2" width="11.44140625" style="229" customWidth="1"/>
    <col min="3" max="3" width="18.109375" style="229" customWidth="1"/>
    <col min="4" max="4" width="26.44140625" style="229" customWidth="1"/>
    <col min="5" max="9" width="13" style="229" customWidth="1"/>
    <col min="10" max="10" width="13" style="236" customWidth="1"/>
    <col min="11" max="15" width="13" style="229" customWidth="1"/>
    <col min="16" max="16" width="13" style="236" customWidth="1"/>
    <col min="17" max="21" width="13" style="229" customWidth="1"/>
    <col min="22" max="22" width="13" style="236" customWidth="1"/>
    <col min="23" max="23" width="14.44140625" style="229" bestFit="1" customWidth="1"/>
    <col min="24" max="26" width="8.88671875" style="229"/>
    <col min="27" max="27" width="14.44140625" style="229" bestFit="1" customWidth="1"/>
    <col min="28" max="28" width="10.6640625" style="229" customWidth="1"/>
    <col min="29" max="29" width="14.44140625" style="229" bestFit="1" customWidth="1"/>
    <col min="30" max="30" width="7.6640625" style="229" bestFit="1" customWidth="1"/>
    <col min="31" max="32" width="12" style="229" customWidth="1"/>
    <col min="33" max="33" width="8.88671875" style="229"/>
    <col min="34" max="34" width="12.6640625" style="229" customWidth="1"/>
    <col min="35" max="35" width="11.33203125" style="229" customWidth="1"/>
    <col min="36" max="16384" width="8.88671875" style="229"/>
  </cols>
  <sheetData>
    <row r="1" spans="1:32" ht="14.4" customHeight="1" x14ac:dyDescent="0.3">
      <c r="A1" s="403" t="s">
        <v>357</v>
      </c>
      <c r="B1" s="404"/>
      <c r="C1" s="404"/>
      <c r="D1" s="404"/>
      <c r="E1" s="407" t="s">
        <v>344</v>
      </c>
      <c r="F1" s="407"/>
      <c r="G1" s="407"/>
      <c r="H1" s="407"/>
      <c r="I1" s="407"/>
      <c r="J1" s="407"/>
      <c r="K1" s="394" t="s">
        <v>346</v>
      </c>
      <c r="L1" s="395"/>
      <c r="M1" s="395"/>
      <c r="N1" s="395"/>
      <c r="O1" s="395"/>
      <c r="P1" s="396"/>
      <c r="Q1" s="400" t="s">
        <v>67</v>
      </c>
      <c r="R1" s="401"/>
      <c r="S1" s="401"/>
      <c r="T1" s="401"/>
      <c r="U1" s="401"/>
      <c r="V1" s="402"/>
      <c r="AC1" s="238"/>
      <c r="AD1" s="238"/>
      <c r="AE1" s="238"/>
      <c r="AF1" s="238"/>
    </row>
    <row r="2" spans="1:32" s="235" customFormat="1" x14ac:dyDescent="0.3">
      <c r="A2" s="405"/>
      <c r="B2" s="406"/>
      <c r="C2" s="406"/>
      <c r="D2" s="406"/>
      <c r="E2" s="256" t="s">
        <v>82</v>
      </c>
      <c r="F2" s="397" t="s">
        <v>83</v>
      </c>
      <c r="G2" s="398"/>
      <c r="H2" s="397" t="s">
        <v>261</v>
      </c>
      <c r="I2" s="399"/>
      <c r="J2" s="398"/>
      <c r="K2" s="256" t="s">
        <v>82</v>
      </c>
      <c r="L2" s="397" t="s">
        <v>83</v>
      </c>
      <c r="M2" s="398"/>
      <c r="N2" s="399" t="s">
        <v>261</v>
      </c>
      <c r="O2" s="399"/>
      <c r="P2" s="399"/>
      <c r="Q2" s="286" t="s">
        <v>82</v>
      </c>
      <c r="R2" s="397" t="s">
        <v>83</v>
      </c>
      <c r="S2" s="398"/>
      <c r="T2" s="397" t="s">
        <v>261</v>
      </c>
      <c r="U2" s="399"/>
      <c r="V2" s="398"/>
    </row>
    <row r="3" spans="1:32" ht="43.2" x14ac:dyDescent="0.3">
      <c r="A3" s="405"/>
      <c r="B3" s="406"/>
      <c r="C3" s="406"/>
      <c r="D3" s="406"/>
      <c r="E3" s="247" t="s">
        <v>1</v>
      </c>
      <c r="F3" s="257" t="s">
        <v>1</v>
      </c>
      <c r="G3" s="265" t="s">
        <v>343</v>
      </c>
      <c r="H3" s="257" t="s">
        <v>1</v>
      </c>
      <c r="I3" s="232" t="s">
        <v>343</v>
      </c>
      <c r="J3" s="272" t="s">
        <v>370</v>
      </c>
      <c r="K3" s="247" t="s">
        <v>1</v>
      </c>
      <c r="L3" s="257" t="s">
        <v>1</v>
      </c>
      <c r="M3" s="265" t="s">
        <v>343</v>
      </c>
      <c r="N3" s="247" t="s">
        <v>1</v>
      </c>
      <c r="O3" s="232" t="s">
        <v>343</v>
      </c>
      <c r="P3" s="233" t="s">
        <v>370</v>
      </c>
      <c r="Q3" s="280" t="s">
        <v>1</v>
      </c>
      <c r="R3" s="257" t="s">
        <v>1</v>
      </c>
      <c r="S3" s="265" t="s">
        <v>343</v>
      </c>
      <c r="T3" s="257" t="s">
        <v>1</v>
      </c>
      <c r="U3" s="232" t="s">
        <v>343</v>
      </c>
      <c r="V3" s="272" t="s">
        <v>370</v>
      </c>
    </row>
    <row r="4" spans="1:32" s="250" customFormat="1" ht="15" customHeight="1" x14ac:dyDescent="0.3">
      <c r="A4" s="262"/>
      <c r="C4" s="389" t="s">
        <v>356</v>
      </c>
      <c r="D4" s="389"/>
      <c r="E4" s="241"/>
      <c r="F4" s="258"/>
      <c r="G4" s="266"/>
      <c r="H4" s="273"/>
      <c r="I4" s="244"/>
      <c r="J4" s="267"/>
      <c r="K4" s="244"/>
      <c r="L4" s="273"/>
      <c r="M4" s="266"/>
      <c r="N4" s="244"/>
      <c r="O4" s="244"/>
      <c r="P4" s="224"/>
      <c r="Q4" s="281"/>
      <c r="R4" s="273"/>
      <c r="S4" s="266"/>
      <c r="T4" s="273"/>
      <c r="U4" s="244"/>
      <c r="V4" s="267"/>
    </row>
    <row r="5" spans="1:32" s="250" customFormat="1" ht="15" customHeight="1" x14ac:dyDescent="0.3">
      <c r="A5" s="262"/>
      <c r="C5" s="383" t="s">
        <v>160</v>
      </c>
      <c r="D5" s="383"/>
      <c r="E5" s="236">
        <v>0.29286052285983166</v>
      </c>
      <c r="F5" s="259">
        <v>0.32459729364842166</v>
      </c>
      <c r="G5" s="267">
        <v>6.6265443025335187E-4</v>
      </c>
      <c r="H5" s="274">
        <v>0.30834303318614859</v>
      </c>
      <c r="I5" s="224">
        <v>-0.11567455277767698</v>
      </c>
      <c r="J5" s="267">
        <v>-0.11508855060228934</v>
      </c>
      <c r="K5" s="224">
        <v>0.31265088369412958</v>
      </c>
      <c r="L5" s="274">
        <v>0.3567506267160081</v>
      </c>
      <c r="M5" s="267">
        <v>-2.8995408398341306E-3</v>
      </c>
      <c r="N5" s="224">
        <v>0.32416185734393332</v>
      </c>
      <c r="O5" s="224">
        <v>-0.13945521323804744</v>
      </c>
      <c r="P5" s="224">
        <v>-0.14195039799177006</v>
      </c>
      <c r="Q5" s="282">
        <v>0.27007457906295756</v>
      </c>
      <c r="R5" s="274">
        <v>0.29004254955205372</v>
      </c>
      <c r="S5" s="267">
        <v>5.4106136970056328E-3</v>
      </c>
      <c r="T5" s="274">
        <v>0.29072064993898461</v>
      </c>
      <c r="U5" s="224">
        <v>-8.4239903112000428E-2</v>
      </c>
      <c r="V5" s="267">
        <v>-7.9285078988607011E-2</v>
      </c>
      <c r="W5" s="237"/>
    </row>
    <row r="6" spans="1:32" s="250" customFormat="1" ht="15" customHeight="1" x14ac:dyDescent="0.3">
      <c r="A6" s="262"/>
      <c r="C6" s="383" t="s">
        <v>195</v>
      </c>
      <c r="D6" s="249" t="s">
        <v>249</v>
      </c>
      <c r="E6" s="236">
        <v>0.17205353012797678</v>
      </c>
      <c r="F6" s="259">
        <v>0.17388551817754855</v>
      </c>
      <c r="G6" s="267">
        <v>-8.7561804697156978E-2</v>
      </c>
      <c r="H6" s="274">
        <v>0.19613576841812269</v>
      </c>
      <c r="I6" s="224">
        <v>5.0065195671684756E-2</v>
      </c>
      <c r="J6" s="267">
        <v>-4.1880407911001234E-2</v>
      </c>
      <c r="K6" s="224">
        <v>0.18423457881717117</v>
      </c>
      <c r="L6" s="274">
        <v>0.18460694532080471</v>
      </c>
      <c r="M6" s="267">
        <v>-0.12438998085685783</v>
      </c>
      <c r="N6" s="224">
        <v>0.21396609314930359</v>
      </c>
      <c r="O6" s="224">
        <v>9.7673630890979357E-2</v>
      </c>
      <c r="P6" s="224">
        <v>-3.8865971042627193E-2</v>
      </c>
      <c r="Q6" s="282">
        <v>0.15802868777452417</v>
      </c>
      <c r="R6" s="274">
        <v>0.16236334812742262</v>
      </c>
      <c r="S6" s="267">
        <v>-3.8127465527849153E-2</v>
      </c>
      <c r="T6" s="274">
        <v>0.17627254643018339</v>
      </c>
      <c r="U6" s="224">
        <v>-8.1083623365628826E-3</v>
      </c>
      <c r="V6" s="267">
        <v>-4.5926676558937424E-2</v>
      </c>
    </row>
    <row r="7" spans="1:32" s="250" customFormat="1" ht="15" customHeight="1" x14ac:dyDescent="0.3">
      <c r="A7" s="262"/>
      <c r="C7" s="383"/>
      <c r="D7" s="249" t="s">
        <v>248</v>
      </c>
      <c r="E7" s="236">
        <v>0.28344037941099848</v>
      </c>
      <c r="F7" s="259">
        <v>0.27048056806587584</v>
      </c>
      <c r="G7" s="267">
        <v>-0.13845497305839927</v>
      </c>
      <c r="H7" s="274">
        <v>0.25823011424739684</v>
      </c>
      <c r="I7" s="224">
        <v>-0.11122118498761668</v>
      </c>
      <c r="J7" s="267">
        <v>-0.23427703187503224</v>
      </c>
      <c r="K7" s="224">
        <v>0.22053111060333608</v>
      </c>
      <c r="L7" s="274">
        <v>0.20464196183427411</v>
      </c>
      <c r="M7" s="267">
        <v>-0.18911613658888188</v>
      </c>
      <c r="N7" s="224">
        <v>0.19855225130324394</v>
      </c>
      <c r="O7" s="224">
        <v>-8.1125000000000003E-2</v>
      </c>
      <c r="P7" s="224">
        <v>-0.25489909000810884</v>
      </c>
      <c r="Q7" s="282">
        <v>0.35587195735724741</v>
      </c>
      <c r="R7" s="274">
        <v>0.34123641117590103</v>
      </c>
      <c r="S7" s="267">
        <v>-0.10230861330526247</v>
      </c>
      <c r="T7" s="274">
        <v>0.32471205763862188</v>
      </c>
      <c r="U7" s="224">
        <v>-0.13061809067716959</v>
      </c>
      <c r="V7" s="267">
        <v>-0.21956334825266982</v>
      </c>
    </row>
    <row r="8" spans="1:32" s="250" customFormat="1" ht="15" customHeight="1" x14ac:dyDescent="0.3">
      <c r="A8" s="262"/>
      <c r="C8" s="383" t="s">
        <v>201</v>
      </c>
      <c r="D8" s="383"/>
      <c r="E8" s="236">
        <v>0.25164556760119311</v>
      </c>
      <c r="F8" s="259">
        <v>0.23103662010815396</v>
      </c>
      <c r="G8" s="267">
        <v>-0.17111330611296277</v>
      </c>
      <c r="H8" s="274">
        <v>0.23729108414833183</v>
      </c>
      <c r="I8" s="224">
        <v>-4.3855624378680125E-2</v>
      </c>
      <c r="J8" s="267">
        <v>-0.2074646496125587</v>
      </c>
      <c r="K8" s="224">
        <v>0.28258342688536314</v>
      </c>
      <c r="L8" s="274">
        <v>0.25400046612891308</v>
      </c>
      <c r="M8" s="267">
        <v>-0.21454436788074813</v>
      </c>
      <c r="N8" s="224">
        <v>0.26331979820351914</v>
      </c>
      <c r="O8" s="224">
        <v>-1.819483920059083E-2</v>
      </c>
      <c r="P8" s="224">
        <v>-0.22883560680635634</v>
      </c>
      <c r="Q8" s="282">
        <v>0.21602477580527085</v>
      </c>
      <c r="R8" s="274">
        <v>0.20635769114462266</v>
      </c>
      <c r="S8" s="267">
        <v>-0.10570138861310777</v>
      </c>
      <c r="T8" s="274">
        <v>0.2082947459922101</v>
      </c>
      <c r="U8" s="224">
        <v>-7.7799816454009893E-2</v>
      </c>
      <c r="V8" s="267">
        <v>-0.17527765643408391</v>
      </c>
    </row>
    <row r="9" spans="1:32" s="250" customFormat="1" ht="15" customHeight="1" x14ac:dyDescent="0.3">
      <c r="A9" s="262"/>
      <c r="C9" s="383" t="s">
        <v>7</v>
      </c>
      <c r="D9" s="383"/>
      <c r="E9" s="236">
        <v>1</v>
      </c>
      <c r="F9" s="259">
        <v>1</v>
      </c>
      <c r="G9" s="267">
        <v>-9.7174887415528419E-2</v>
      </c>
      <c r="H9" s="274">
        <v>1</v>
      </c>
      <c r="I9" s="224">
        <v>-6.9057458809187636E-2</v>
      </c>
      <c r="J9" s="267">
        <v>-0.15952169543973074</v>
      </c>
      <c r="K9" s="224">
        <v>1</v>
      </c>
      <c r="L9" s="274">
        <v>1</v>
      </c>
      <c r="M9" s="267">
        <v>-0.12615615406777472</v>
      </c>
      <c r="N9" s="224">
        <v>1</v>
      </c>
      <c r="O9" s="224">
        <v>-5.2942580876208664E-2</v>
      </c>
      <c r="P9" s="224">
        <v>-0.17241970255421879</v>
      </c>
      <c r="Q9" s="282">
        <v>1</v>
      </c>
      <c r="R9" s="274">
        <v>1</v>
      </c>
      <c r="S9" s="267">
        <v>-6.3806849377745237E-2</v>
      </c>
      <c r="T9" s="274">
        <v>1</v>
      </c>
      <c r="U9" s="224">
        <v>-8.6375896121667892E-2</v>
      </c>
      <c r="V9" s="267">
        <v>-0.14467137170571009</v>
      </c>
    </row>
    <row r="10" spans="1:32" s="250" customFormat="1" ht="15" customHeight="1" x14ac:dyDescent="0.3">
      <c r="A10" s="262"/>
      <c r="C10" s="249"/>
      <c r="D10" s="249"/>
      <c r="E10" s="241"/>
      <c r="F10" s="258"/>
      <c r="G10" s="266"/>
      <c r="H10" s="273"/>
      <c r="I10" s="244"/>
      <c r="J10" s="267"/>
      <c r="K10" s="244"/>
      <c r="L10" s="273"/>
      <c r="M10" s="266"/>
      <c r="N10" s="244"/>
      <c r="O10" s="244"/>
      <c r="P10" s="224"/>
      <c r="Q10" s="281"/>
      <c r="R10" s="273"/>
      <c r="S10" s="266"/>
      <c r="T10" s="273"/>
      <c r="U10" s="244"/>
      <c r="V10" s="267"/>
    </row>
    <row r="11" spans="1:32" s="250" customFormat="1" ht="15" customHeight="1" x14ac:dyDescent="0.3">
      <c r="A11" s="262"/>
      <c r="C11" s="389" t="s">
        <v>360</v>
      </c>
      <c r="D11" s="389"/>
      <c r="E11" s="241"/>
      <c r="F11" s="258"/>
      <c r="G11" s="266"/>
      <c r="H11" s="273"/>
      <c r="I11" s="244"/>
      <c r="J11" s="267"/>
      <c r="K11" s="244"/>
      <c r="L11" s="273"/>
      <c r="M11" s="266"/>
      <c r="N11" s="244"/>
      <c r="O11" s="244"/>
      <c r="P11" s="224"/>
      <c r="Q11" s="281"/>
      <c r="R11" s="273"/>
      <c r="S11" s="266"/>
      <c r="T11" s="273"/>
      <c r="U11" s="244"/>
      <c r="V11" s="267"/>
    </row>
    <row r="12" spans="1:32" s="250" customFormat="1" ht="15" customHeight="1" x14ac:dyDescent="0.3">
      <c r="A12" s="262"/>
      <c r="C12" s="383" t="s">
        <v>196</v>
      </c>
      <c r="D12" s="249" t="s">
        <v>12</v>
      </c>
      <c r="E12" s="236">
        <v>0.6937901110173107</v>
      </c>
      <c r="F12" s="259">
        <v>0.69755796654450453</v>
      </c>
      <c r="G12" s="267">
        <v>6.0970822975271489E-3</v>
      </c>
      <c r="H12" s="274">
        <v>0.70017284799121915</v>
      </c>
      <c r="I12" s="224">
        <v>-0.11235955056179775</v>
      </c>
      <c r="J12" s="267">
        <v>-0.10694753369095905</v>
      </c>
      <c r="K12" s="224">
        <v>0.79592793250822202</v>
      </c>
      <c r="L12" s="274">
        <v>0.79346224017463773</v>
      </c>
      <c r="M12" s="267">
        <v>-5.9884423063487468E-3</v>
      </c>
      <c r="N12" s="224">
        <v>0.80422726893984986</v>
      </c>
      <c r="O12" s="224">
        <v>-0.12778006486399646</v>
      </c>
      <c r="P12" s="224">
        <v>-0.13300330362400567</v>
      </c>
      <c r="Q12" s="282">
        <v>0.55765321248570576</v>
      </c>
      <c r="R12" s="274">
        <v>0.57078616186614717</v>
      </c>
      <c r="S12" s="267">
        <v>2.9088423490990563E-2</v>
      </c>
      <c r="T12" s="274">
        <v>0.57092092552555318</v>
      </c>
      <c r="U12" s="224">
        <v>-8.4023690473993981E-2</v>
      </c>
      <c r="V12" s="267">
        <v>-5.7379383674786871E-2</v>
      </c>
    </row>
    <row r="13" spans="1:32" s="250" customFormat="1" ht="15" customHeight="1" x14ac:dyDescent="0.3">
      <c r="A13" s="262"/>
      <c r="C13" s="388"/>
      <c r="D13" s="249" t="s">
        <v>24</v>
      </c>
      <c r="E13" s="236">
        <v>0.21150477020415204</v>
      </c>
      <c r="F13" s="259">
        <v>0.210784135853986</v>
      </c>
      <c r="G13" s="267">
        <v>-2.7467811158798285E-3</v>
      </c>
      <c r="H13" s="274">
        <v>0.20006770307074459</v>
      </c>
      <c r="I13" s="224">
        <v>-0.1606343604751248</v>
      </c>
      <c r="J13" s="267">
        <v>-0.16293991416309012</v>
      </c>
      <c r="K13" s="224">
        <v>0.1738612351249583</v>
      </c>
      <c r="L13" s="274">
        <v>0.17889210226503183</v>
      </c>
      <c r="M13" s="267">
        <v>2.5952663803344603E-2</v>
      </c>
      <c r="N13" s="224">
        <v>0.16446168516752613</v>
      </c>
      <c r="O13" s="224">
        <v>-0.20887147056203795</v>
      </c>
      <c r="P13" s="224">
        <v>-0.1883395778123001</v>
      </c>
      <c r="Q13" s="282">
        <v>0.26167887848883997</v>
      </c>
      <c r="R13" s="274">
        <v>0.25294086672634408</v>
      </c>
      <c r="S13" s="267">
        <v>-2.8162175285263415E-2</v>
      </c>
      <c r="T13" s="274">
        <v>0.24429596577579465</v>
      </c>
      <c r="U13" s="224">
        <v>-0.11553834624031976</v>
      </c>
      <c r="V13" s="267">
        <v>-0.14044671036659384</v>
      </c>
    </row>
    <row r="14" spans="1:32" s="250" customFormat="1" ht="15" customHeight="1" x14ac:dyDescent="0.3">
      <c r="A14" s="262"/>
      <c r="C14" s="388"/>
      <c r="D14" s="249" t="s">
        <v>14</v>
      </c>
      <c r="E14" s="236">
        <v>9.4705118778537253E-2</v>
      </c>
      <c r="F14" s="259">
        <v>9.1657897601509483E-2</v>
      </c>
      <c r="G14" s="267">
        <v>-3.1534553819610851E-2</v>
      </c>
      <c r="H14" s="274">
        <v>9.9759448938036302E-2</v>
      </c>
      <c r="I14" s="224">
        <v>-3.7509897070467139E-2</v>
      </c>
      <c r="J14" s="267">
        <v>-6.7861593022141287E-2</v>
      </c>
      <c r="K14" s="224">
        <v>3.021083236681972E-2</v>
      </c>
      <c r="L14" s="274">
        <v>2.7645657560330474E-2</v>
      </c>
      <c r="M14" s="267">
        <v>-8.7562450696818298E-2</v>
      </c>
      <c r="N14" s="224">
        <v>3.1311045892624033E-2</v>
      </c>
      <c r="O14" s="224">
        <v>-2.5360230547550433E-2</v>
      </c>
      <c r="P14" s="224">
        <v>-0.1107020773073889</v>
      </c>
      <c r="Q14" s="282">
        <v>0.18066790902545424</v>
      </c>
      <c r="R14" s="274">
        <v>0.17627297140750883</v>
      </c>
      <c r="S14" s="267">
        <v>-1.9047060891988512E-2</v>
      </c>
      <c r="T14" s="274">
        <v>0.18478310869865219</v>
      </c>
      <c r="U14" s="224">
        <v>-4.0028677261321546E-2</v>
      </c>
      <c r="V14" s="267">
        <v>-5.8313309500087909E-2</v>
      </c>
    </row>
    <row r="15" spans="1:32" s="250" customFormat="1" ht="15" customHeight="1" x14ac:dyDescent="0.3">
      <c r="A15" s="262"/>
      <c r="C15" s="388"/>
      <c r="D15" s="249" t="s">
        <v>7</v>
      </c>
      <c r="E15" s="236">
        <v>1</v>
      </c>
      <c r="F15" s="259">
        <v>1</v>
      </c>
      <c r="G15" s="267">
        <v>6.6265443025335187E-4</v>
      </c>
      <c r="H15" s="274">
        <v>1</v>
      </c>
      <c r="I15" s="224">
        <v>-0.11567455277767698</v>
      </c>
      <c r="J15" s="267">
        <v>-0.11508855060228934</v>
      </c>
      <c r="K15" s="224">
        <v>1</v>
      </c>
      <c r="L15" s="274">
        <v>1</v>
      </c>
      <c r="M15" s="267">
        <v>-2.8995408398341306E-3</v>
      </c>
      <c r="N15" s="224">
        <v>1</v>
      </c>
      <c r="O15" s="224">
        <v>-0.13945521323804744</v>
      </c>
      <c r="P15" s="224">
        <v>-0.14195039799177006</v>
      </c>
      <c r="Q15" s="282">
        <v>1</v>
      </c>
      <c r="R15" s="274">
        <v>1</v>
      </c>
      <c r="S15" s="267">
        <v>5.4106136970056328E-3</v>
      </c>
      <c r="T15" s="274">
        <v>1</v>
      </c>
      <c r="U15" s="224">
        <v>-8.4239903112000428E-2</v>
      </c>
      <c r="V15" s="267">
        <v>-7.9285078988607011E-2</v>
      </c>
    </row>
    <row r="16" spans="1:32" s="250" customFormat="1" ht="15" customHeight="1" x14ac:dyDescent="0.3">
      <c r="A16" s="262"/>
      <c r="C16" s="386" t="s">
        <v>358</v>
      </c>
      <c r="D16" s="249" t="s">
        <v>12</v>
      </c>
      <c r="E16" s="236">
        <v>0.59871755253399261</v>
      </c>
      <c r="F16" s="259">
        <v>0.60082468291196045</v>
      </c>
      <c r="G16" s="267">
        <v>-8.4350563885519633E-2</v>
      </c>
      <c r="H16" s="274">
        <v>0.611640151912207</v>
      </c>
      <c r="I16" s="224">
        <v>6.8967460999704064E-2</v>
      </c>
      <c r="J16" s="267">
        <v>-2.1200547110893184E-2</v>
      </c>
      <c r="K16" s="224">
        <v>0.67390600986815496</v>
      </c>
      <c r="L16" s="274">
        <v>0.6812366245323398</v>
      </c>
      <c r="M16" s="267">
        <v>-0.11486527035947909</v>
      </c>
      <c r="N16" s="224">
        <v>0.68978189213829866</v>
      </c>
      <c r="O16" s="224">
        <v>0.11144258367798947</v>
      </c>
      <c r="P16" s="224">
        <v>-1.6223569185220749E-2</v>
      </c>
      <c r="Q16" s="282">
        <v>0.4977923346965365</v>
      </c>
      <c r="R16" s="274">
        <v>0.5025679616216725</v>
      </c>
      <c r="S16" s="267">
        <v>-2.8899632847431751E-2</v>
      </c>
      <c r="T16" s="274">
        <v>0.50597450876261285</v>
      </c>
      <c r="U16" s="224">
        <v>-1.3850415512465374E-3</v>
      </c>
      <c r="V16" s="267">
        <v>-3.0244647206368824E-2</v>
      </c>
    </row>
    <row r="17" spans="1:22" s="250" customFormat="1" ht="15" customHeight="1" x14ac:dyDescent="0.3">
      <c r="A17" s="262"/>
      <c r="C17" s="388"/>
      <c r="D17" s="249" t="s">
        <v>24</v>
      </c>
      <c r="E17" s="236">
        <v>0.28419344870210134</v>
      </c>
      <c r="F17" s="259">
        <v>0.27793676866543615</v>
      </c>
      <c r="G17" s="267">
        <v>-0.10764964932311205</v>
      </c>
      <c r="H17" s="274">
        <v>0.26334674525677515</v>
      </c>
      <c r="I17" s="224">
        <v>-5.0569670383232802E-3</v>
      </c>
      <c r="J17" s="267">
        <v>-0.11216223563312129</v>
      </c>
      <c r="K17" s="224">
        <v>0.27756208040119712</v>
      </c>
      <c r="L17" s="274">
        <v>0.26952625825622395</v>
      </c>
      <c r="M17" s="267">
        <v>-0.1497401525086211</v>
      </c>
      <c r="N17" s="224">
        <v>0.25683428010379411</v>
      </c>
      <c r="O17" s="224">
        <v>4.5984233976922195E-2</v>
      </c>
      <c r="P17" s="224">
        <v>-0.11064160474039536</v>
      </c>
      <c r="Q17" s="282">
        <v>0.29309471246064206</v>
      </c>
      <c r="R17" s="274">
        <v>0.28821371460822126</v>
      </c>
      <c r="S17" s="267">
        <v>-5.4145829474594058E-2</v>
      </c>
      <c r="T17" s="274">
        <v>0.27215309915787878</v>
      </c>
      <c r="U17" s="224">
        <v>-6.3381201044386423E-2</v>
      </c>
      <c r="V17" s="267">
        <v>-0.11409520281533618</v>
      </c>
    </row>
    <row r="18" spans="1:22" s="250" customFormat="1" ht="15" customHeight="1" x14ac:dyDescent="0.3">
      <c r="A18" s="262"/>
      <c r="C18" s="388"/>
      <c r="D18" s="249" t="s">
        <v>14</v>
      </c>
      <c r="E18" s="236">
        <v>0.11708899876390606</v>
      </c>
      <c r="F18" s="259">
        <v>0.12123854842260343</v>
      </c>
      <c r="G18" s="267">
        <v>-5.5225653206650828E-2</v>
      </c>
      <c r="H18" s="274">
        <v>0.12501310283101782</v>
      </c>
      <c r="I18" s="224">
        <v>8.2757175780431597E-2</v>
      </c>
      <c r="J18" s="267">
        <v>2.2961203483768806E-2</v>
      </c>
      <c r="K18" s="224">
        <v>4.8531909730647901E-2</v>
      </c>
      <c r="L18" s="274">
        <v>4.9237117211436317E-2</v>
      </c>
      <c r="M18" s="267">
        <v>-0.11166666666666666</v>
      </c>
      <c r="N18" s="224">
        <v>5.3383827757907287E-2</v>
      </c>
      <c r="O18" s="224">
        <v>0.19011882426516574</v>
      </c>
      <c r="P18" s="224">
        <v>5.7222222222222223E-2</v>
      </c>
      <c r="Q18" s="282">
        <v>0.20911295284282147</v>
      </c>
      <c r="R18" s="274">
        <v>0.2092183237701063</v>
      </c>
      <c r="S18" s="267">
        <v>-3.7642782969885775E-2</v>
      </c>
      <c r="T18" s="274">
        <v>0.22187239207950837</v>
      </c>
      <c r="U18" s="224">
        <v>5.1883823397176509E-2</v>
      </c>
      <c r="V18" s="267">
        <v>1.2287988923502942E-2</v>
      </c>
    </row>
    <row r="19" spans="1:22" s="250" customFormat="1" ht="15" customHeight="1" x14ac:dyDescent="0.3">
      <c r="A19" s="262"/>
      <c r="C19" s="388"/>
      <c r="D19" s="249" t="s">
        <v>7</v>
      </c>
      <c r="E19" s="236">
        <v>1</v>
      </c>
      <c r="F19" s="259">
        <v>1</v>
      </c>
      <c r="G19" s="267">
        <v>-8.7561804697156978E-2</v>
      </c>
      <c r="H19" s="274">
        <v>1</v>
      </c>
      <c r="I19" s="224">
        <v>5.0065195671684756E-2</v>
      </c>
      <c r="J19" s="267">
        <v>-4.1880407911001234E-2</v>
      </c>
      <c r="K19" s="224">
        <v>1</v>
      </c>
      <c r="L19" s="274">
        <v>1</v>
      </c>
      <c r="M19" s="267">
        <v>-0.12438998085685783</v>
      </c>
      <c r="N19" s="224">
        <v>1</v>
      </c>
      <c r="O19" s="224">
        <v>9.7673630890979357E-2</v>
      </c>
      <c r="P19" s="224">
        <v>-3.8865971042627193E-2</v>
      </c>
      <c r="Q19" s="282">
        <v>1</v>
      </c>
      <c r="R19" s="274">
        <v>1</v>
      </c>
      <c r="S19" s="267">
        <v>-3.8127465527849153E-2</v>
      </c>
      <c r="T19" s="274">
        <v>1</v>
      </c>
      <c r="U19" s="224">
        <v>-8.1083623365628826E-3</v>
      </c>
      <c r="V19" s="267">
        <v>-4.5926676558937424E-2</v>
      </c>
    </row>
    <row r="20" spans="1:22" s="250" customFormat="1" ht="15" customHeight="1" x14ac:dyDescent="0.3">
      <c r="A20" s="262"/>
      <c r="C20" s="386" t="s">
        <v>359</v>
      </c>
      <c r="D20" s="249" t="s">
        <v>15</v>
      </c>
      <c r="E20" s="236">
        <v>0.96908164078803594</v>
      </c>
      <c r="F20" s="259">
        <v>0.96179952644041045</v>
      </c>
      <c r="G20" s="267">
        <v>-0.14492900902993525</v>
      </c>
      <c r="H20" s="274">
        <v>0.95924841684937712</v>
      </c>
      <c r="I20" s="224">
        <v>-0.11357861197417048</v>
      </c>
      <c r="J20" s="267">
        <v>-0.24204678532369367</v>
      </c>
      <c r="K20" s="224">
        <v>0.97899585548247592</v>
      </c>
      <c r="L20" s="274">
        <v>0.97479166666666661</v>
      </c>
      <c r="M20" s="267">
        <v>-0.19259838715243827</v>
      </c>
      <c r="N20" s="224">
        <v>0.97330673075469698</v>
      </c>
      <c r="O20" s="224">
        <v>-8.2524756001994728E-2</v>
      </c>
      <c r="P20" s="224">
        <v>-0.25922900824830031</v>
      </c>
      <c r="Q20" s="282">
        <v>0.96200792305158023</v>
      </c>
      <c r="R20" s="274">
        <v>0.95342612898894508</v>
      </c>
      <c r="S20" s="267">
        <v>-0.11031665817455875</v>
      </c>
      <c r="T20" s="274">
        <v>0.94967206531923443</v>
      </c>
      <c r="U20" s="224">
        <v>-0.13404123479044613</v>
      </c>
      <c r="V20" s="267">
        <v>-0.22957091188533149</v>
      </c>
    </row>
    <row r="21" spans="1:22" s="250" customFormat="1" ht="15" customHeight="1" x14ac:dyDescent="0.3">
      <c r="A21" s="262"/>
      <c r="C21" s="388"/>
      <c r="D21" s="249" t="s">
        <v>25</v>
      </c>
      <c r="E21" s="236">
        <v>6.8842941488189311E-3</v>
      </c>
      <c r="F21" s="259">
        <v>8.0940587322755348E-3</v>
      </c>
      <c r="G21" s="267">
        <v>1.2942779291553134E-2</v>
      </c>
      <c r="H21" s="274">
        <v>9.0334513296015488E-3</v>
      </c>
      <c r="I21" s="224">
        <v>-8.0699394754539348E-3</v>
      </c>
      <c r="J21" s="267">
        <v>4.7683923705722072E-3</v>
      </c>
      <c r="K21" s="224">
        <v>6.182989458509776E-3</v>
      </c>
      <c r="L21" s="274">
        <v>6.8611111111111112E-3</v>
      </c>
      <c r="M21" s="267">
        <v>-0.10018214936247723</v>
      </c>
      <c r="N21" s="224">
        <v>8.0714641998821026E-3</v>
      </c>
      <c r="O21" s="224">
        <v>8.0971659919028341E-2</v>
      </c>
      <c r="P21" s="224">
        <v>-2.7322404371584699E-2</v>
      </c>
      <c r="Q21" s="282">
        <v>7.3846697791027502E-3</v>
      </c>
      <c r="R21" s="274">
        <v>8.8886899700129796E-3</v>
      </c>
      <c r="S21" s="267">
        <v>8.0522306855277476E-2</v>
      </c>
      <c r="T21" s="274">
        <v>9.6887451993863446E-3</v>
      </c>
      <c r="U21" s="224">
        <v>-5.2366565961732128E-2</v>
      </c>
      <c r="V21" s="267">
        <v>2.3939064200217627E-2</v>
      </c>
    </row>
    <row r="22" spans="1:22" s="250" customFormat="1" ht="15" customHeight="1" x14ac:dyDescent="0.3">
      <c r="A22" s="262"/>
      <c r="C22" s="388"/>
      <c r="D22" s="249" t="s">
        <v>26</v>
      </c>
      <c r="E22" s="236">
        <v>2.4034065063145111E-2</v>
      </c>
      <c r="F22" s="259">
        <v>3.0106414827314045E-2</v>
      </c>
      <c r="G22" s="267">
        <v>7.9219512195121952E-2</v>
      </c>
      <c r="H22" s="274">
        <v>3.1718131821021303E-2</v>
      </c>
      <c r="I22" s="224">
        <v>-6.3641294521786296E-2</v>
      </c>
      <c r="J22" s="267">
        <v>1.0536585365853659E-2</v>
      </c>
      <c r="K22" s="224">
        <v>1.4821155059014325E-2</v>
      </c>
      <c r="L22" s="274">
        <v>1.8347222222222223E-2</v>
      </c>
      <c r="M22" s="267">
        <v>3.7993920972644378E-3</v>
      </c>
      <c r="N22" s="224">
        <v>1.8621805045420881E-2</v>
      </c>
      <c r="O22" s="224">
        <v>-6.737320211960636E-2</v>
      </c>
      <c r="P22" s="224">
        <v>-6.3829787234042548E-2</v>
      </c>
      <c r="Q22" s="282">
        <v>3.060740716931706E-2</v>
      </c>
      <c r="R22" s="274">
        <v>3.7685181041041939E-2</v>
      </c>
      <c r="S22" s="267">
        <v>0.10527697558414283</v>
      </c>
      <c r="T22" s="274">
        <v>4.0639189481379283E-2</v>
      </c>
      <c r="U22" s="224">
        <v>-6.2470308788598577E-2</v>
      </c>
      <c r="V22" s="267">
        <v>3.6229981622473088E-2</v>
      </c>
    </row>
    <row r="23" spans="1:22" s="250" customFormat="1" ht="15" customHeight="1" x14ac:dyDescent="0.3">
      <c r="A23" s="262"/>
      <c r="C23" s="388"/>
      <c r="D23" s="249" t="s">
        <v>7</v>
      </c>
      <c r="E23" s="236">
        <v>1</v>
      </c>
      <c r="F23" s="259">
        <v>1</v>
      </c>
      <c r="G23" s="267">
        <v>-0.13845497305839927</v>
      </c>
      <c r="H23" s="274">
        <v>1</v>
      </c>
      <c r="I23" s="224">
        <v>-0.11122118498761668</v>
      </c>
      <c r="J23" s="267">
        <v>-0.23427703187503224</v>
      </c>
      <c r="K23" s="224">
        <v>1</v>
      </c>
      <c r="L23" s="274">
        <v>1</v>
      </c>
      <c r="M23" s="267">
        <v>-0.18911613658888188</v>
      </c>
      <c r="N23" s="224">
        <v>1</v>
      </c>
      <c r="O23" s="224">
        <v>-8.1125000000000003E-2</v>
      </c>
      <c r="P23" s="224">
        <v>-0.25489909000810884</v>
      </c>
      <c r="Q23" s="282">
        <v>1</v>
      </c>
      <c r="R23" s="274">
        <v>1</v>
      </c>
      <c r="S23" s="267">
        <v>-0.10230861330526247</v>
      </c>
      <c r="T23" s="274">
        <v>1</v>
      </c>
      <c r="U23" s="224">
        <v>-0.13061809067716959</v>
      </c>
      <c r="V23" s="267">
        <v>-0.21956334825266982</v>
      </c>
    </row>
    <row r="24" spans="1:22" s="250" customFormat="1" ht="15" customHeight="1" x14ac:dyDescent="0.3">
      <c r="A24" s="262"/>
      <c r="C24" s="383" t="s">
        <v>197</v>
      </c>
      <c r="D24" s="249" t="s">
        <v>15</v>
      </c>
      <c r="E24" s="236">
        <v>0.98456045087920385</v>
      </c>
      <c r="F24" s="259">
        <v>0.98293441411128957</v>
      </c>
      <c r="G24" s="267">
        <v>-0.17248224210819973</v>
      </c>
      <c r="H24" s="274">
        <v>0.98161848015888886</v>
      </c>
      <c r="I24" s="224">
        <v>-4.5135692335619725E-2</v>
      </c>
      <c r="J24" s="267">
        <v>-0.20983282903066588</v>
      </c>
      <c r="K24" s="224">
        <v>0.99118443256925892</v>
      </c>
      <c r="L24" s="274">
        <v>0.98954859790076766</v>
      </c>
      <c r="M24" s="267">
        <v>-0.21584067108261729</v>
      </c>
      <c r="N24" s="224">
        <v>0.98981080465010263</v>
      </c>
      <c r="O24" s="224">
        <v>-1.7934684277184729E-2</v>
      </c>
      <c r="P24" s="224">
        <v>-0.22990432106975961</v>
      </c>
      <c r="Q24" s="282">
        <v>0.97458401175489451</v>
      </c>
      <c r="R24" s="274">
        <v>0.97418514461647765</v>
      </c>
      <c r="S24" s="267">
        <v>-0.10606739741656819</v>
      </c>
      <c r="T24" s="274">
        <v>0.97008121729639496</v>
      </c>
      <c r="U24" s="224">
        <v>-8.1684747925973203E-2</v>
      </c>
      <c r="V24" s="267">
        <v>-0.17908805672140499</v>
      </c>
    </row>
    <row r="25" spans="1:22" s="250" customFormat="1" ht="15" customHeight="1" x14ac:dyDescent="0.3">
      <c r="A25" s="262"/>
      <c r="C25" s="388"/>
      <c r="D25" s="249" t="s">
        <v>25</v>
      </c>
      <c r="E25" s="236">
        <v>4.6535213053100852E-3</v>
      </c>
      <c r="F25" s="259">
        <v>5.8053580076979942E-3</v>
      </c>
      <c r="G25" s="267">
        <v>3.4052213393870601E-2</v>
      </c>
      <c r="H25" s="274">
        <v>5.9916556697458042E-3</v>
      </c>
      <c r="I25" s="224">
        <v>-1.3172338090010977E-2</v>
      </c>
      <c r="J25" s="267">
        <v>2.043132803632236E-2</v>
      </c>
      <c r="K25" s="224">
        <v>3.9287723245675713E-3</v>
      </c>
      <c r="L25" s="274">
        <v>4.9795224134458298E-3</v>
      </c>
      <c r="M25" s="267">
        <v>-4.4742729306487695E-3</v>
      </c>
      <c r="N25" s="224">
        <v>4.4791429222703445E-3</v>
      </c>
      <c r="O25" s="224">
        <v>-0.11685393258426967</v>
      </c>
      <c r="P25" s="224">
        <v>-0.12080536912751678</v>
      </c>
      <c r="Q25" s="282">
        <v>5.7450723429040415E-3</v>
      </c>
      <c r="R25" s="274">
        <v>6.8977767251842863E-3</v>
      </c>
      <c r="S25" s="267">
        <v>7.3732718894009217E-2</v>
      </c>
      <c r="T25" s="274">
        <v>8.1217296394979297E-3</v>
      </c>
      <c r="U25" s="224">
        <v>8.5836909871244635E-2</v>
      </c>
      <c r="V25" s="267">
        <v>0.16589861751152074</v>
      </c>
    </row>
    <row r="26" spans="1:22" s="250" customFormat="1" ht="15" customHeight="1" x14ac:dyDescent="0.3">
      <c r="A26" s="262"/>
      <c r="C26" s="388"/>
      <c r="D26" s="249" t="s">
        <v>26</v>
      </c>
      <c r="E26" s="236">
        <v>1.0786027815486031E-2</v>
      </c>
      <c r="F26" s="259">
        <v>1.1260227881012465E-2</v>
      </c>
      <c r="G26" s="267">
        <v>-0.13467189030362389</v>
      </c>
      <c r="H26" s="274">
        <v>1.2389864171365351E-2</v>
      </c>
      <c r="I26" s="224">
        <v>5.2065647990945103E-2</v>
      </c>
      <c r="J26" s="267">
        <v>-8.9618021547502452E-2</v>
      </c>
      <c r="K26" s="224">
        <v>4.8867951061735337E-3</v>
      </c>
      <c r="L26" s="274">
        <v>5.4718796857865411E-3</v>
      </c>
      <c r="M26" s="267">
        <v>-0.12050359712230216</v>
      </c>
      <c r="N26" s="224">
        <v>5.7100524276270798E-3</v>
      </c>
      <c r="O26" s="224">
        <v>2.4539877300613498E-2</v>
      </c>
      <c r="P26" s="224">
        <v>-9.8920863309352514E-2</v>
      </c>
      <c r="Q26" s="282">
        <v>1.9670915902201394E-2</v>
      </c>
      <c r="R26" s="274">
        <v>1.891707865833802E-2</v>
      </c>
      <c r="S26" s="267">
        <v>-0.13997308209959622</v>
      </c>
      <c r="T26" s="274">
        <v>2.1797053064107091E-2</v>
      </c>
      <c r="U26" s="224">
        <v>6.2597809076682318E-2</v>
      </c>
      <c r="V26" s="267">
        <v>-8.613728129205922E-2</v>
      </c>
    </row>
    <row r="27" spans="1:22" s="250" customFormat="1" ht="15" customHeight="1" x14ac:dyDescent="0.3">
      <c r="A27" s="262"/>
      <c r="C27" s="388"/>
      <c r="D27" s="249" t="s">
        <v>7</v>
      </c>
      <c r="E27" s="236">
        <v>1</v>
      </c>
      <c r="F27" s="259">
        <v>1</v>
      </c>
      <c r="G27" s="267">
        <v>-0.17111330611296277</v>
      </c>
      <c r="H27" s="274">
        <v>1</v>
      </c>
      <c r="I27" s="224">
        <v>-4.3855624378680125E-2</v>
      </c>
      <c r="J27" s="267">
        <v>-0.2074646496125587</v>
      </c>
      <c r="K27" s="224">
        <v>1</v>
      </c>
      <c r="L27" s="274">
        <v>1</v>
      </c>
      <c r="M27" s="267">
        <v>-0.21454436788074813</v>
      </c>
      <c r="N27" s="224">
        <v>1</v>
      </c>
      <c r="O27" s="224">
        <v>-1.819483920059083E-2</v>
      </c>
      <c r="P27" s="224">
        <v>-0.22883560680635634</v>
      </c>
      <c r="Q27" s="282">
        <v>1</v>
      </c>
      <c r="R27" s="274">
        <v>1</v>
      </c>
      <c r="S27" s="267">
        <v>-0.10570138861310777</v>
      </c>
      <c r="T27" s="274">
        <v>1</v>
      </c>
      <c r="U27" s="224">
        <v>-7.7799816454009893E-2</v>
      </c>
      <c r="V27" s="267">
        <v>-0.17527765643408391</v>
      </c>
    </row>
    <row r="28" spans="1:22" s="250" customFormat="1" ht="15" customHeight="1" x14ac:dyDescent="0.3">
      <c r="A28" s="262"/>
      <c r="C28" s="389" t="s">
        <v>361</v>
      </c>
      <c r="D28" s="389"/>
      <c r="E28" s="236"/>
      <c r="F28" s="259"/>
      <c r="G28" s="267"/>
      <c r="H28" s="274"/>
      <c r="I28" s="224"/>
      <c r="J28" s="267"/>
      <c r="K28" s="244"/>
      <c r="L28" s="273"/>
      <c r="M28" s="266"/>
      <c r="N28" s="244"/>
      <c r="O28" s="244"/>
      <c r="P28" s="224"/>
      <c r="Q28" s="281"/>
      <c r="R28" s="273"/>
      <c r="S28" s="266"/>
      <c r="T28" s="273"/>
      <c r="U28" s="244"/>
      <c r="V28" s="267"/>
    </row>
    <row r="29" spans="1:22" s="250" customFormat="1" ht="15" customHeight="1" x14ac:dyDescent="0.3">
      <c r="A29" s="262"/>
      <c r="B29" s="242" t="s">
        <v>362</v>
      </c>
      <c r="C29" s="242" t="s">
        <v>198</v>
      </c>
      <c r="D29" s="242" t="s">
        <v>22</v>
      </c>
      <c r="E29" s="241"/>
      <c r="F29" s="258"/>
      <c r="G29" s="266"/>
      <c r="H29" s="273"/>
      <c r="I29" s="244"/>
      <c r="J29" s="267"/>
      <c r="K29" s="244"/>
      <c r="L29" s="273"/>
      <c r="M29" s="266"/>
      <c r="N29" s="244"/>
      <c r="O29" s="244"/>
      <c r="P29" s="224"/>
      <c r="Q29" s="281"/>
      <c r="R29" s="273"/>
      <c r="S29" s="266"/>
      <c r="T29" s="273"/>
      <c r="U29" s="244"/>
      <c r="V29" s="267"/>
    </row>
    <row r="30" spans="1:22" s="250" customFormat="1" ht="15" customHeight="1" x14ac:dyDescent="0.3">
      <c r="A30" s="262"/>
      <c r="B30" s="386" t="s">
        <v>196</v>
      </c>
      <c r="C30" s="383" t="s">
        <v>15</v>
      </c>
      <c r="D30" s="249" t="s">
        <v>12</v>
      </c>
      <c r="E30" s="236">
        <v>0.70013949578279311</v>
      </c>
      <c r="F30" s="259">
        <v>0.70368714568834401</v>
      </c>
      <c r="G30" s="267">
        <v>7.276877605953449E-3</v>
      </c>
      <c r="H30" s="274">
        <v>0.70703922397815611</v>
      </c>
      <c r="I30" s="224">
        <v>-0.11299523837593906</v>
      </c>
      <c r="J30" s="267">
        <v>-0.10654061328970285</v>
      </c>
      <c r="K30" s="224">
        <v>0.79811181991142666</v>
      </c>
      <c r="L30" s="274">
        <v>0.79543871169230518</v>
      </c>
      <c r="M30" s="267">
        <v>-5.0781758631396551E-3</v>
      </c>
      <c r="N30" s="224">
        <v>0.80658117905802096</v>
      </c>
      <c r="O30" s="224">
        <v>-0.12866951234244756</v>
      </c>
      <c r="P30" s="224">
        <v>-0.13309428179368785</v>
      </c>
      <c r="Q30" s="282">
        <v>0.56605032822757106</v>
      </c>
      <c r="R30" s="274">
        <v>0.57927312607907222</v>
      </c>
      <c r="S30" s="267">
        <v>3.1118928426464618E-2</v>
      </c>
      <c r="T30" s="274">
        <v>0.58023386953166733</v>
      </c>
      <c r="U30" s="224">
        <v>-8.3809773745477725E-2</v>
      </c>
      <c r="V30" s="267">
        <v>-5.5298915669636815E-2</v>
      </c>
    </row>
    <row r="31" spans="1:22" s="250" customFormat="1" ht="15" customHeight="1" x14ac:dyDescent="0.3">
      <c r="A31" s="262"/>
      <c r="B31" s="387"/>
      <c r="C31" s="388"/>
      <c r="D31" s="249" t="s">
        <v>13</v>
      </c>
      <c r="E31" s="236">
        <v>0.20936376989662531</v>
      </c>
      <c r="F31" s="259">
        <v>0.20931926072728949</v>
      </c>
      <c r="G31" s="267">
        <v>1.9856153201253143E-3</v>
      </c>
      <c r="H31" s="274">
        <v>0.19833873687617795</v>
      </c>
      <c r="I31" s="224">
        <v>-0.16351065703716752</v>
      </c>
      <c r="J31" s="267">
        <v>-0.16184971098265896</v>
      </c>
      <c r="K31" s="224">
        <v>0.17269413401122355</v>
      </c>
      <c r="L31" s="274">
        <v>0.17791907236720933</v>
      </c>
      <c r="M31" s="267">
        <v>2.8468268296069989E-2</v>
      </c>
      <c r="N31" s="224">
        <v>0.16323411552010139</v>
      </c>
      <c r="O31" s="224">
        <v>-0.21163020973985058</v>
      </c>
      <c r="P31" s="224">
        <v>-0.18918668703420821</v>
      </c>
      <c r="Q31" s="282">
        <v>0.25955142231947481</v>
      </c>
      <c r="R31" s="274">
        <v>0.25189753835796425</v>
      </c>
      <c r="S31" s="267">
        <v>-2.2130421953378578E-2</v>
      </c>
      <c r="T31" s="274">
        <v>0.2430581112364219</v>
      </c>
      <c r="U31" s="224">
        <v>-0.11742391585481507</v>
      </c>
      <c r="V31" s="267">
        <v>-0.13695569700290858</v>
      </c>
    </row>
    <row r="32" spans="1:22" s="250" customFormat="1" ht="15" customHeight="1" x14ac:dyDescent="0.3">
      <c r="A32" s="262"/>
      <c r="B32" s="387"/>
      <c r="C32" s="388"/>
      <c r="D32" s="249" t="s">
        <v>14</v>
      </c>
      <c r="E32" s="236">
        <v>9.0496734320581626E-2</v>
      </c>
      <c r="F32" s="259">
        <v>8.6993593584366508E-2</v>
      </c>
      <c r="G32" s="267">
        <v>-3.6596570028583096E-2</v>
      </c>
      <c r="H32" s="274">
        <v>9.4622039145665943E-2</v>
      </c>
      <c r="I32" s="224">
        <v>-3.9788079470198676E-2</v>
      </c>
      <c r="J32" s="267">
        <v>-7.4928542262147818E-2</v>
      </c>
      <c r="K32" s="224">
        <v>2.9194046077349833E-2</v>
      </c>
      <c r="L32" s="274">
        <v>2.6642215940485436E-2</v>
      </c>
      <c r="M32" s="267">
        <v>-8.8992332968236582E-2</v>
      </c>
      <c r="N32" s="224">
        <v>3.0184705421877622E-2</v>
      </c>
      <c r="O32" s="224">
        <v>-2.6450255485422302E-2</v>
      </c>
      <c r="P32" s="224">
        <v>-0.11308871851040525</v>
      </c>
      <c r="Q32" s="282">
        <v>0.17439824945295404</v>
      </c>
      <c r="R32" s="274">
        <v>0.16882933556296353</v>
      </c>
      <c r="S32" s="267">
        <v>-2.4592220828105395E-2</v>
      </c>
      <c r="T32" s="274">
        <v>0.17670801923191073</v>
      </c>
      <c r="U32" s="224">
        <v>-4.2642140468227424E-2</v>
      </c>
      <c r="V32" s="267">
        <v>-6.6185696361355087E-2</v>
      </c>
    </row>
    <row r="33" spans="1:22" s="250" customFormat="1" ht="15" customHeight="1" x14ac:dyDescent="0.3">
      <c r="A33" s="262"/>
      <c r="B33" s="387"/>
      <c r="C33" s="383" t="s">
        <v>138</v>
      </c>
      <c r="D33" s="249" t="s">
        <v>12</v>
      </c>
      <c r="E33" s="236">
        <v>0.33507306889352817</v>
      </c>
      <c r="F33" s="259">
        <v>0.31781838949171903</v>
      </c>
      <c r="G33" s="267">
        <v>-0.13317757009345793</v>
      </c>
      <c r="H33" s="274">
        <v>0.31651108518086346</v>
      </c>
      <c r="I33" s="224">
        <v>-2.5157232704402517E-2</v>
      </c>
      <c r="J33" s="267">
        <v>-0.15498442367601245</v>
      </c>
      <c r="K33" s="224">
        <v>0.44923857868020306</v>
      </c>
      <c r="L33" s="274">
        <v>0.40781250000000002</v>
      </c>
      <c r="M33" s="267">
        <v>-0.26271186440677968</v>
      </c>
      <c r="N33" s="224">
        <v>0.44695898161244696</v>
      </c>
      <c r="O33" s="224">
        <v>0.21072796934865901</v>
      </c>
      <c r="P33" s="224">
        <v>-0.10734463276836158</v>
      </c>
      <c r="Q33" s="282">
        <v>0.30551905387647832</v>
      </c>
      <c r="R33" s="274">
        <v>0.2976939203354298</v>
      </c>
      <c r="S33" s="267">
        <v>-8.387096774193549E-2</v>
      </c>
      <c r="T33" s="274">
        <v>0.28261668504226389</v>
      </c>
      <c r="U33" s="224">
        <v>-9.7417840375586859E-2</v>
      </c>
      <c r="V33" s="267">
        <v>-0.17311827956989248</v>
      </c>
    </row>
    <row r="34" spans="1:22" s="250" customFormat="1" ht="15" customHeight="1" x14ac:dyDescent="0.3">
      <c r="A34" s="262"/>
      <c r="B34" s="387"/>
      <c r="C34" s="388"/>
      <c r="D34" s="249" t="s">
        <v>13</v>
      </c>
      <c r="E34" s="236">
        <v>0.33246346555323592</v>
      </c>
      <c r="F34" s="259">
        <v>0.30154197601370647</v>
      </c>
      <c r="G34" s="267">
        <v>-0.17111459968602827</v>
      </c>
      <c r="H34" s="274">
        <v>0.2966744457409568</v>
      </c>
      <c r="I34" s="224">
        <v>-3.6931818181818184E-2</v>
      </c>
      <c r="J34" s="267">
        <v>-0.20172684458398743</v>
      </c>
      <c r="K34" s="224">
        <v>0.35913705583756345</v>
      </c>
      <c r="L34" s="274">
        <v>0.36875000000000002</v>
      </c>
      <c r="M34" s="267">
        <v>-0.16607773851590105</v>
      </c>
      <c r="N34" s="224">
        <v>0.35077793493635079</v>
      </c>
      <c r="O34" s="224">
        <v>5.0847457627118647E-2</v>
      </c>
      <c r="P34" s="224">
        <v>-0.12367491166077739</v>
      </c>
      <c r="Q34" s="282">
        <v>0.32555847568988172</v>
      </c>
      <c r="R34" s="274">
        <v>0.286512928022362</v>
      </c>
      <c r="S34" s="267">
        <v>-0.17255297679112008</v>
      </c>
      <c r="T34" s="274">
        <v>0.28261668504226389</v>
      </c>
      <c r="U34" s="224">
        <v>-6.2195121951219512E-2</v>
      </c>
      <c r="V34" s="267">
        <v>-0.22401614530776992</v>
      </c>
    </row>
    <row r="35" spans="1:22" s="250" customFormat="1" ht="15" customHeight="1" x14ac:dyDescent="0.3">
      <c r="A35" s="262"/>
      <c r="B35" s="387"/>
      <c r="C35" s="388"/>
      <c r="D35" s="249" t="s">
        <v>14</v>
      </c>
      <c r="E35" s="236">
        <v>0.33246346555323592</v>
      </c>
      <c r="F35" s="259">
        <v>0.38063963449457455</v>
      </c>
      <c r="G35" s="267">
        <v>4.6310832025117737E-2</v>
      </c>
      <c r="H35" s="274">
        <v>0.38681446907817968</v>
      </c>
      <c r="I35" s="224">
        <v>-5.2513128282070517E-3</v>
      </c>
      <c r="J35" s="267">
        <v>4.0816326530612242E-2</v>
      </c>
      <c r="K35" s="224">
        <v>0.19162436548223349</v>
      </c>
      <c r="L35" s="274">
        <v>0.22343750000000001</v>
      </c>
      <c r="M35" s="267">
        <v>-5.2980132450331126E-2</v>
      </c>
      <c r="N35" s="224">
        <v>0.20226308345120225</v>
      </c>
      <c r="O35" s="224">
        <v>0</v>
      </c>
      <c r="P35" s="224">
        <v>-5.2980132450331126E-2</v>
      </c>
      <c r="Q35" s="282">
        <v>0.36892247043363996</v>
      </c>
      <c r="R35" s="274">
        <v>0.41579315164220826</v>
      </c>
      <c r="S35" s="267">
        <v>5.9661620658949241E-2</v>
      </c>
      <c r="T35" s="274">
        <v>0.43476662991547227</v>
      </c>
      <c r="U35" s="224">
        <v>-5.8823529411764705E-3</v>
      </c>
      <c r="V35" s="267">
        <v>5.3428317008014245E-2</v>
      </c>
    </row>
    <row r="36" spans="1:22" s="250" customFormat="1" ht="15" customHeight="1" x14ac:dyDescent="0.3">
      <c r="A36" s="262"/>
      <c r="B36" s="387"/>
      <c r="C36" s="383" t="s">
        <v>7</v>
      </c>
      <c r="D36" s="388"/>
      <c r="E36" s="236">
        <v>1</v>
      </c>
      <c r="F36" s="259">
        <v>1</v>
      </c>
      <c r="G36" s="267">
        <v>6.6265443025335187E-4</v>
      </c>
      <c r="H36" s="274">
        <v>1</v>
      </c>
      <c r="I36" s="224">
        <v>-0.11567455277767698</v>
      </c>
      <c r="J36" s="267">
        <v>-0.11508855060228934</v>
      </c>
      <c r="K36" s="224">
        <v>1</v>
      </c>
      <c r="L36" s="274">
        <v>1</v>
      </c>
      <c r="M36" s="267">
        <v>-2.8995408398341306E-3</v>
      </c>
      <c r="N36" s="224">
        <v>1</v>
      </c>
      <c r="O36" s="224">
        <v>-0.13945521323804744</v>
      </c>
      <c r="P36" s="224">
        <v>-0.14195039799177006</v>
      </c>
      <c r="Q36" s="282">
        <v>1</v>
      </c>
      <c r="R36" s="274">
        <v>1</v>
      </c>
      <c r="S36" s="267">
        <v>5.4106136970056328E-3</v>
      </c>
      <c r="T36" s="274">
        <v>1</v>
      </c>
      <c r="U36" s="224">
        <v>-8.4239903112000428E-2</v>
      </c>
      <c r="V36" s="267">
        <v>-7.9285078988607011E-2</v>
      </c>
    </row>
    <row r="37" spans="1:22" s="250" customFormat="1" ht="15" customHeight="1" x14ac:dyDescent="0.3">
      <c r="A37" s="262"/>
      <c r="B37" s="386" t="s">
        <v>195</v>
      </c>
      <c r="C37" s="383" t="s">
        <v>12</v>
      </c>
      <c r="D37" s="249" t="s">
        <v>12</v>
      </c>
      <c r="E37" s="236">
        <v>0.69129300959566553</v>
      </c>
      <c r="F37" s="259">
        <v>0.69044016601657388</v>
      </c>
      <c r="G37" s="267">
        <v>-8.9144447699970694E-2</v>
      </c>
      <c r="H37" s="274">
        <v>0.70694039979443657</v>
      </c>
      <c r="I37" s="224">
        <v>7.8588661037394453E-2</v>
      </c>
      <c r="J37" s="267">
        <v>-1.7561529446234982E-2</v>
      </c>
      <c r="K37" s="224">
        <v>0.75442251909956282</v>
      </c>
      <c r="L37" s="274">
        <v>0.75678702010968923</v>
      </c>
      <c r="M37" s="267">
        <v>-0.10329795299469295</v>
      </c>
      <c r="N37" s="224">
        <v>0.76841334588432175</v>
      </c>
      <c r="O37" s="224">
        <v>0.10921883020805025</v>
      </c>
      <c r="P37" s="224">
        <v>-5.3612043756092274E-3</v>
      </c>
      <c r="Q37" s="282">
        <v>0.5884154460719041</v>
      </c>
      <c r="R37" s="274">
        <v>0.58777978147873133</v>
      </c>
      <c r="S37" s="267">
        <v>-5.9572301425661917E-2</v>
      </c>
      <c r="T37" s="274">
        <v>0.60230024213075062</v>
      </c>
      <c r="U37" s="224">
        <v>1.7566022980208144E-2</v>
      </c>
      <c r="V37" s="267">
        <v>-4.3052726861280831E-2</v>
      </c>
    </row>
    <row r="38" spans="1:22" s="250" customFormat="1" ht="15" customHeight="1" x14ac:dyDescent="0.3">
      <c r="A38" s="262"/>
      <c r="B38" s="387"/>
      <c r="C38" s="388"/>
      <c r="D38" s="249" t="s">
        <v>13</v>
      </c>
      <c r="E38" s="236">
        <v>0.23497987188900424</v>
      </c>
      <c r="F38" s="259">
        <v>0.23215946474924001</v>
      </c>
      <c r="G38" s="267">
        <v>-9.8965628703803474E-2</v>
      </c>
      <c r="H38" s="274">
        <v>0.21740963776041322</v>
      </c>
      <c r="I38" s="224">
        <v>-1.351270553064275E-2</v>
      </c>
      <c r="J38" s="267">
        <v>-0.1111410408361168</v>
      </c>
      <c r="K38" s="224">
        <v>0.21695877762797727</v>
      </c>
      <c r="L38" s="274">
        <v>0.2136654478976234</v>
      </c>
      <c r="M38" s="267">
        <v>-0.11966858111288955</v>
      </c>
      <c r="N38" s="224">
        <v>0.19857755464909529</v>
      </c>
      <c r="O38" s="224">
        <v>1.5294117647058824E-2</v>
      </c>
      <c r="P38" s="224">
        <v>-0.10620468882402787</v>
      </c>
      <c r="Q38" s="282">
        <v>0.26434753661784288</v>
      </c>
      <c r="R38" s="274">
        <v>0.26077578586330047</v>
      </c>
      <c r="S38" s="267">
        <v>-7.1275657977584686E-2</v>
      </c>
      <c r="T38" s="274">
        <v>0.24946588805013531</v>
      </c>
      <c r="U38" s="224">
        <v>-5.0033898305084742E-2</v>
      </c>
      <c r="V38" s="267">
        <v>-0.11774335725979096</v>
      </c>
    </row>
    <row r="39" spans="1:22" s="250" customFormat="1" ht="15" customHeight="1" x14ac:dyDescent="0.3">
      <c r="A39" s="262"/>
      <c r="B39" s="387"/>
      <c r="C39" s="388"/>
      <c r="D39" s="249" t="s">
        <v>14</v>
      </c>
      <c r="E39" s="236">
        <v>7.3727118515330273E-2</v>
      </c>
      <c r="F39" s="259">
        <v>7.7400369234186084E-2</v>
      </c>
      <c r="G39" s="267">
        <v>-4.2582417582417584E-2</v>
      </c>
      <c r="H39" s="274">
        <v>7.5649962445150154E-2</v>
      </c>
      <c r="I39" s="224">
        <v>2.9591104734576757E-2</v>
      </c>
      <c r="J39" s="267">
        <v>-1.4251373626373626E-2</v>
      </c>
      <c r="K39" s="224">
        <v>2.8618703272459859E-2</v>
      </c>
      <c r="L39" s="274">
        <v>2.9547531992687386E-2</v>
      </c>
      <c r="M39" s="267">
        <v>-7.7087794432548179E-2</v>
      </c>
      <c r="N39" s="224">
        <v>3.3009099466582995E-2</v>
      </c>
      <c r="O39" s="224">
        <v>0.22041763341067286</v>
      </c>
      <c r="P39" s="224">
        <v>0.12633832976445397</v>
      </c>
      <c r="Q39" s="282">
        <v>0.14723701731025299</v>
      </c>
      <c r="R39" s="274">
        <v>0.15144443265796825</v>
      </c>
      <c r="S39" s="267">
        <v>-3.1652724395206874E-2</v>
      </c>
      <c r="T39" s="274">
        <v>0.14823386981911407</v>
      </c>
      <c r="U39" s="224">
        <v>-2.8017744571561989E-2</v>
      </c>
      <c r="V39" s="267">
        <v>-5.8783631019669907E-2</v>
      </c>
    </row>
    <row r="40" spans="1:22" s="250" customFormat="1" ht="15" customHeight="1" x14ac:dyDescent="0.3">
      <c r="A40" s="262"/>
      <c r="B40" s="387"/>
      <c r="C40" s="383" t="s">
        <v>13</v>
      </c>
      <c r="D40" s="249" t="s">
        <v>12</v>
      </c>
      <c r="E40" s="236">
        <v>0.28554589656696627</v>
      </c>
      <c r="F40" s="259">
        <v>0.31062910196894511</v>
      </c>
      <c r="G40" s="267">
        <v>1.2899896800825593E-3</v>
      </c>
      <c r="H40" s="274">
        <v>0.29563683028553095</v>
      </c>
      <c r="I40" s="224">
        <v>-5.0244782272610151E-2</v>
      </c>
      <c r="J40" s="267">
        <v>-4.9019607843137254E-2</v>
      </c>
      <c r="K40" s="224">
        <v>0.35092761954533574</v>
      </c>
      <c r="L40" s="274">
        <v>0.37726420986883197</v>
      </c>
      <c r="M40" s="267">
        <v>-0.10052122114668652</v>
      </c>
      <c r="N40" s="224">
        <v>0.39130434782608697</v>
      </c>
      <c r="O40" s="224">
        <v>3.5596026490066227E-2</v>
      </c>
      <c r="P40" s="224">
        <v>-6.8503350707371555E-2</v>
      </c>
      <c r="Q40" s="282">
        <v>0.25987483328203548</v>
      </c>
      <c r="R40" s="274">
        <v>0.28766681015927681</v>
      </c>
      <c r="S40" s="267">
        <v>5.5270430319778921E-2</v>
      </c>
      <c r="T40" s="274">
        <v>0.26264696365009166</v>
      </c>
      <c r="U40" s="224">
        <v>-8.9038533482977925E-2</v>
      </c>
      <c r="V40" s="267">
        <v>-3.8689301223845243E-2</v>
      </c>
    </row>
    <row r="41" spans="1:22" s="250" customFormat="1" ht="15" customHeight="1" x14ac:dyDescent="0.3">
      <c r="A41" s="262"/>
      <c r="B41" s="387"/>
      <c r="C41" s="388"/>
      <c r="D41" s="249" t="s">
        <v>13</v>
      </c>
      <c r="E41" s="236">
        <v>0.31678208339472519</v>
      </c>
      <c r="F41" s="259">
        <v>0.30926844885545063</v>
      </c>
      <c r="G41" s="267">
        <v>-0.1013953488372093</v>
      </c>
      <c r="H41" s="274">
        <v>0.28432787937119025</v>
      </c>
      <c r="I41" s="224">
        <v>-8.2556935817805377E-2</v>
      </c>
      <c r="J41" s="267">
        <v>-0.17558139534883721</v>
      </c>
      <c r="K41" s="224">
        <v>0.3443950875359289</v>
      </c>
      <c r="L41" s="274">
        <v>0.32667083073079323</v>
      </c>
      <c r="M41" s="267">
        <v>-0.20637329286798178</v>
      </c>
      <c r="N41" s="224">
        <v>0.29840475445730374</v>
      </c>
      <c r="O41" s="224">
        <v>-8.7954110898661564E-2</v>
      </c>
      <c r="P41" s="224">
        <v>-0.27617602427921095</v>
      </c>
      <c r="Q41" s="282">
        <v>0.30594028931979073</v>
      </c>
      <c r="R41" s="274">
        <v>0.30327163151097719</v>
      </c>
      <c r="S41" s="267">
        <v>-5.4996646545942322E-2</v>
      </c>
      <c r="T41" s="274">
        <v>0.27947362744040555</v>
      </c>
      <c r="U41" s="224">
        <v>-8.0553584102200149E-2</v>
      </c>
      <c r="V41" s="267">
        <v>-0.13112005365526491</v>
      </c>
    </row>
    <row r="42" spans="1:22" s="250" customFormat="1" ht="15" customHeight="1" x14ac:dyDescent="0.3">
      <c r="A42" s="262"/>
      <c r="B42" s="387"/>
      <c r="C42" s="388"/>
      <c r="D42" s="249" t="s">
        <v>14</v>
      </c>
      <c r="E42" s="236">
        <v>0.39767202003830854</v>
      </c>
      <c r="F42" s="259">
        <v>0.38010244917560432</v>
      </c>
      <c r="G42" s="267">
        <v>-0.12022971470915154</v>
      </c>
      <c r="H42" s="274">
        <v>0.4200352903432788</v>
      </c>
      <c r="I42" s="224">
        <v>0.10275847546851968</v>
      </c>
      <c r="J42" s="267">
        <v>-2.9825861430159317E-2</v>
      </c>
      <c r="K42" s="224">
        <v>0.3046772929187353</v>
      </c>
      <c r="L42" s="274">
        <v>0.29606495940037475</v>
      </c>
      <c r="M42" s="267">
        <v>-0.18696397941680962</v>
      </c>
      <c r="N42" s="224">
        <v>0.31029089771660934</v>
      </c>
      <c r="O42" s="224">
        <v>4.6413502109704644E-2</v>
      </c>
      <c r="P42" s="224">
        <v>-0.14922813036020582</v>
      </c>
      <c r="Q42" s="282">
        <v>0.4341848773981738</v>
      </c>
      <c r="R42" s="274">
        <v>0.409061558329746</v>
      </c>
      <c r="S42" s="267">
        <v>-0.10184310018903592</v>
      </c>
      <c r="T42" s="274">
        <v>0.45787940890950274</v>
      </c>
      <c r="U42" s="224">
        <v>0.11681136543014996</v>
      </c>
      <c r="V42" s="267">
        <v>3.0718336483931945E-3</v>
      </c>
    </row>
    <row r="43" spans="1:22" s="250" customFormat="1" ht="15" customHeight="1" x14ac:dyDescent="0.3">
      <c r="A43" s="262"/>
      <c r="B43" s="387"/>
      <c r="C43" s="383" t="s">
        <v>14</v>
      </c>
      <c r="D43" s="249" t="s">
        <v>12</v>
      </c>
      <c r="E43" s="236">
        <v>0.51567585159470597</v>
      </c>
      <c r="F43" s="259">
        <v>0.51651723213487832</v>
      </c>
      <c r="G43" s="267">
        <v>-8.8040391290627962E-2</v>
      </c>
      <c r="H43" s="274">
        <v>0.51932028489708937</v>
      </c>
      <c r="I43" s="224">
        <v>6.8050749711649372E-2</v>
      </c>
      <c r="J43" s="267">
        <v>-2.598085621121279E-2</v>
      </c>
      <c r="K43" s="224">
        <v>0.54745992428845169</v>
      </c>
      <c r="L43" s="274">
        <v>0.55155928623047423</v>
      </c>
      <c r="M43" s="267">
        <v>-0.15297934095953561</v>
      </c>
      <c r="N43" s="224">
        <v>0.55156950672645744</v>
      </c>
      <c r="O43" s="224">
        <v>0.128099173553719</v>
      </c>
      <c r="P43" s="224">
        <v>-4.4476694553525695E-2</v>
      </c>
      <c r="Q43" s="282">
        <v>0.47172859450726978</v>
      </c>
      <c r="R43" s="274">
        <v>0.47606212296239253</v>
      </c>
      <c r="S43" s="267">
        <v>1.6164383561643837E-2</v>
      </c>
      <c r="T43" s="274">
        <v>0.47673888997332292</v>
      </c>
      <c r="U43" s="224">
        <v>-1.2267457535723916E-2</v>
      </c>
      <c r="V43" s="267">
        <v>3.6986301369863013E-3</v>
      </c>
    </row>
    <row r="44" spans="1:22" s="250" customFormat="1" ht="15" customHeight="1" x14ac:dyDescent="0.3">
      <c r="A44" s="262"/>
      <c r="B44" s="387"/>
      <c r="C44" s="388"/>
      <c r="D44" s="249" t="s">
        <v>13</v>
      </c>
      <c r="E44" s="236">
        <v>0.37763072249945756</v>
      </c>
      <c r="F44" s="259">
        <v>0.36451103631110182</v>
      </c>
      <c r="G44" s="267">
        <v>-0.12115771330077564</v>
      </c>
      <c r="H44" s="274">
        <v>0.35376591329706691</v>
      </c>
      <c r="I44" s="224">
        <v>3.0971643376644601E-2</v>
      </c>
      <c r="J44" s="267">
        <v>-9.3938523412812405E-2</v>
      </c>
      <c r="K44" s="224">
        <v>0.40426227975884471</v>
      </c>
      <c r="L44" s="274">
        <v>0.39524153649452443</v>
      </c>
      <c r="M44" s="267">
        <v>-0.17803468208092485</v>
      </c>
      <c r="N44" s="224">
        <v>0.38752279111023508</v>
      </c>
      <c r="O44" s="224">
        <v>0.1060478199718706</v>
      </c>
      <c r="P44" s="224">
        <v>-9.0867052023121384E-2</v>
      </c>
      <c r="Q44" s="282">
        <v>0.34080775444264944</v>
      </c>
      <c r="R44" s="274">
        <v>0.32903350019252986</v>
      </c>
      <c r="S44" s="267">
        <v>-2.7872582480091012E-2</v>
      </c>
      <c r="T44" s="274">
        <v>0.30919383173921533</v>
      </c>
      <c r="U44" s="224">
        <v>-7.3142188414277359E-2</v>
      </c>
      <c r="V44" s="267">
        <v>-9.8976109215017066E-2</v>
      </c>
    </row>
    <row r="45" spans="1:22" s="250" customFormat="1" ht="15" customHeight="1" x14ac:dyDescent="0.3">
      <c r="A45" s="262"/>
      <c r="B45" s="387"/>
      <c r="C45" s="388"/>
      <c r="D45" s="249" t="s">
        <v>14</v>
      </c>
      <c r="E45" s="236">
        <v>0.1066934259058364</v>
      </c>
      <c r="F45" s="259">
        <v>0.11897173155401984</v>
      </c>
      <c r="G45" s="267">
        <v>1.5251652262328419E-2</v>
      </c>
      <c r="H45" s="274">
        <v>0.12691380180584375</v>
      </c>
      <c r="I45" s="224">
        <v>0.13319979969954931</v>
      </c>
      <c r="J45" s="267">
        <v>0.15048296898830707</v>
      </c>
      <c r="K45" s="224">
        <v>4.827779595270365E-2</v>
      </c>
      <c r="L45" s="274">
        <v>5.319917727500139E-2</v>
      </c>
      <c r="M45" s="267">
        <v>-7.3572120038722169E-2</v>
      </c>
      <c r="N45" s="224">
        <v>6.0907702163307542E-2</v>
      </c>
      <c r="O45" s="224">
        <v>0.29153605015673983</v>
      </c>
      <c r="P45" s="224">
        <v>0.19651500484027107</v>
      </c>
      <c r="Q45" s="282">
        <v>0.18746365105008078</v>
      </c>
      <c r="R45" s="274">
        <v>0.19490437684507766</v>
      </c>
      <c r="S45" s="267">
        <v>4.6880386073767669E-2</v>
      </c>
      <c r="T45" s="274">
        <v>0.21406727828746178</v>
      </c>
      <c r="U45" s="224">
        <v>8.3305893974316758E-2</v>
      </c>
      <c r="V45" s="267">
        <v>0.13409169251982075</v>
      </c>
    </row>
    <row r="46" spans="1:22" s="250" customFormat="1" ht="15" customHeight="1" x14ac:dyDescent="0.3">
      <c r="A46" s="262"/>
      <c r="B46" s="387"/>
      <c r="C46" s="250" t="s">
        <v>7</v>
      </c>
      <c r="D46" s="249"/>
      <c r="E46" s="236">
        <v>1</v>
      </c>
      <c r="F46" s="259">
        <v>1</v>
      </c>
      <c r="G46" s="267">
        <v>-8.7561804697156978E-2</v>
      </c>
      <c r="H46" s="274">
        <v>1</v>
      </c>
      <c r="I46" s="224">
        <v>5.0065195671684756E-2</v>
      </c>
      <c r="J46" s="267">
        <v>-4.1880407911001234E-2</v>
      </c>
      <c r="K46" s="224">
        <v>1</v>
      </c>
      <c r="L46" s="274">
        <v>1</v>
      </c>
      <c r="M46" s="267">
        <v>-0.12438998085685783</v>
      </c>
      <c r="N46" s="224">
        <v>1</v>
      </c>
      <c r="O46" s="224">
        <v>9.7673630890979357E-2</v>
      </c>
      <c r="P46" s="224">
        <v>-3.8865971042627193E-2</v>
      </c>
      <c r="Q46" s="282">
        <v>1</v>
      </c>
      <c r="R46" s="274">
        <v>1</v>
      </c>
      <c r="S46" s="267">
        <v>-3.8127465527849153E-2</v>
      </c>
      <c r="T46" s="274">
        <v>1</v>
      </c>
      <c r="U46" s="224">
        <v>-8.1083623365628826E-3</v>
      </c>
      <c r="V46" s="267">
        <v>-4.5926676558937424E-2</v>
      </c>
    </row>
    <row r="47" spans="1:22" s="250" customFormat="1" ht="15" customHeight="1" x14ac:dyDescent="0.3">
      <c r="A47" s="262"/>
      <c r="B47" s="387"/>
      <c r="C47" s="383" t="s">
        <v>15</v>
      </c>
      <c r="D47" s="249" t="s">
        <v>15</v>
      </c>
      <c r="E47" s="236">
        <v>0.96964260740826469</v>
      </c>
      <c r="F47" s="259">
        <v>0.96233130487503649</v>
      </c>
      <c r="G47" s="267">
        <v>-0.1474426562158076</v>
      </c>
      <c r="H47" s="274">
        <v>0.95996010529173004</v>
      </c>
      <c r="I47" s="224">
        <v>-0.11286765992696386</v>
      </c>
      <c r="J47" s="267">
        <v>-0.24366880856227743</v>
      </c>
      <c r="K47" s="224">
        <v>0.97945571882220372</v>
      </c>
      <c r="L47" s="274">
        <v>0.97535438596491231</v>
      </c>
      <c r="M47" s="267">
        <v>-0.19243730680735352</v>
      </c>
      <c r="N47" s="224">
        <v>0.9737655738206753</v>
      </c>
      <c r="O47" s="224">
        <v>-8.4525282758223727E-2</v>
      </c>
      <c r="P47" s="224">
        <v>-0.26069677179445466</v>
      </c>
      <c r="Q47" s="282">
        <v>0.96242803588164416</v>
      </c>
      <c r="R47" s="274">
        <v>0.95364981942703164</v>
      </c>
      <c r="S47" s="267">
        <v>-0.11377745317961292</v>
      </c>
      <c r="T47" s="274">
        <v>0.95027018897113325</v>
      </c>
      <c r="U47" s="224">
        <v>-0.13219135075739738</v>
      </c>
      <c r="V47" s="267">
        <v>-0.23092840871546072</v>
      </c>
    </row>
    <row r="48" spans="1:22" s="250" customFormat="1" ht="15" customHeight="1" x14ac:dyDescent="0.3">
      <c r="A48" s="262"/>
      <c r="B48" s="387"/>
      <c r="C48" s="388"/>
      <c r="D48" s="249" t="s">
        <v>138</v>
      </c>
      <c r="E48" s="236">
        <v>3.0357392591735265E-2</v>
      </c>
      <c r="F48" s="259">
        <v>3.7668695124963507E-2</v>
      </c>
      <c r="G48" s="267">
        <v>6.5925337569499601E-2</v>
      </c>
      <c r="H48" s="274">
        <v>4.0039894708269949E-2</v>
      </c>
      <c r="I48" s="224">
        <v>-5.4694485842026824E-2</v>
      </c>
      <c r="J48" s="267">
        <v>7.6250992851469423E-3</v>
      </c>
      <c r="K48" s="224">
        <v>2.0544281177796241E-2</v>
      </c>
      <c r="L48" s="274">
        <v>2.4645614035087721E-2</v>
      </c>
      <c r="M48" s="267">
        <v>-2.7146814404432132E-2</v>
      </c>
      <c r="N48" s="224">
        <v>2.6234426179324699E-2</v>
      </c>
      <c r="O48" s="224">
        <v>-2.3917995444191344E-2</v>
      </c>
      <c r="P48" s="224">
        <v>-5.0415512465373964E-2</v>
      </c>
      <c r="Q48" s="282">
        <v>3.7571964118355873E-2</v>
      </c>
      <c r="R48" s="274">
        <v>4.6350180572968323E-2</v>
      </c>
      <c r="S48" s="267">
        <v>0.10334075723830735</v>
      </c>
      <c r="T48" s="274">
        <v>4.9729811028866713E-2</v>
      </c>
      <c r="U48" s="224">
        <v>-6.5603552684699237E-2</v>
      </c>
      <c r="V48" s="267">
        <v>3.0957683741648107E-2</v>
      </c>
    </row>
    <row r="49" spans="1:23" s="250" customFormat="1" ht="15" customHeight="1" x14ac:dyDescent="0.3">
      <c r="A49" s="262"/>
      <c r="B49" s="387"/>
      <c r="C49" s="383" t="s">
        <v>138</v>
      </c>
      <c r="D49" s="249" t="s">
        <v>15</v>
      </c>
      <c r="E49" s="236">
        <v>0.94927659574468082</v>
      </c>
      <c r="F49" s="259">
        <v>0.94483252731506362</v>
      </c>
      <c r="G49" s="267">
        <v>-5.4150977227900306E-2</v>
      </c>
      <c r="H49" s="274">
        <v>0.93607399794450152</v>
      </c>
      <c r="I49" s="224">
        <v>-0.13668246445497631</v>
      </c>
      <c r="J49" s="267">
        <v>-0.18343195266272189</v>
      </c>
      <c r="K49" s="224">
        <v>0.93569131832797425</v>
      </c>
      <c r="L49" s="274">
        <v>0.92133333333333334</v>
      </c>
      <c r="M49" s="267">
        <v>-0.20847651775486828</v>
      </c>
      <c r="N49" s="224">
        <v>0.93696969696969701</v>
      </c>
      <c r="O49" s="224">
        <v>0.11866859623733719</v>
      </c>
      <c r="P49" s="224">
        <v>-0.11454753722794959</v>
      </c>
      <c r="Q49" s="282">
        <v>0.95184135977337114</v>
      </c>
      <c r="R49" s="274">
        <v>0.94847920546244568</v>
      </c>
      <c r="S49" s="267">
        <v>-2.5510204081632654E-2</v>
      </c>
      <c r="T49" s="274">
        <v>0.93589108910891095</v>
      </c>
      <c r="U49" s="224">
        <v>-0.17517452006980802</v>
      </c>
      <c r="V49" s="267">
        <v>-0.19621598639455781</v>
      </c>
    </row>
    <row r="50" spans="1:23" s="250" customFormat="1" ht="15" customHeight="1" x14ac:dyDescent="0.3">
      <c r="A50" s="262"/>
      <c r="B50" s="387"/>
      <c r="C50" s="388"/>
      <c r="D50" s="249" t="s">
        <v>138</v>
      </c>
      <c r="E50" s="236">
        <v>5.0723404255319147E-2</v>
      </c>
      <c r="F50" s="259">
        <v>5.5167472684936415E-2</v>
      </c>
      <c r="G50" s="267">
        <v>3.3557046979865772E-2</v>
      </c>
      <c r="H50" s="274">
        <v>6.3926002055498463E-2</v>
      </c>
      <c r="I50" s="224">
        <v>9.74025974025974E-3</v>
      </c>
      <c r="J50" s="267">
        <v>4.3624161073825503E-2</v>
      </c>
      <c r="K50" s="224">
        <v>6.4308681672025719E-2</v>
      </c>
      <c r="L50" s="274">
        <v>7.8666666666666663E-2</v>
      </c>
      <c r="M50" s="267">
        <v>-1.6666666666666666E-2</v>
      </c>
      <c r="N50" s="224">
        <v>6.3030303030303034E-2</v>
      </c>
      <c r="O50" s="224">
        <v>-0.11864406779661017</v>
      </c>
      <c r="P50" s="224">
        <v>-0.13333333333333333</v>
      </c>
      <c r="Q50" s="282">
        <v>4.8158640226628892E-2</v>
      </c>
      <c r="R50" s="274">
        <v>5.1520794537554315E-2</v>
      </c>
      <c r="S50" s="267">
        <v>4.6218487394957986E-2</v>
      </c>
      <c r="T50" s="274">
        <v>6.410891089108911E-2</v>
      </c>
      <c r="U50" s="224">
        <v>4.0160642570281124E-2</v>
      </c>
      <c r="V50" s="267">
        <v>8.8235294117647065E-2</v>
      </c>
    </row>
    <row r="51" spans="1:23" s="250" customFormat="1" ht="15" customHeight="1" x14ac:dyDescent="0.3">
      <c r="A51" s="262"/>
      <c r="B51" s="387"/>
      <c r="C51" s="383" t="s">
        <v>7</v>
      </c>
      <c r="D51" s="388"/>
      <c r="E51" s="236">
        <v>1</v>
      </c>
      <c r="F51" s="259">
        <v>1</v>
      </c>
      <c r="G51" s="267">
        <v>-0.13845093276057738</v>
      </c>
      <c r="H51" s="274">
        <v>1</v>
      </c>
      <c r="I51" s="224">
        <v>-0.11122118498761668</v>
      </c>
      <c r="J51" s="267">
        <v>-0.2342734409439218</v>
      </c>
      <c r="K51" s="224">
        <v>1</v>
      </c>
      <c r="L51" s="274">
        <v>1</v>
      </c>
      <c r="M51" s="267">
        <v>-0.18911613658888188</v>
      </c>
      <c r="N51" s="224">
        <v>1</v>
      </c>
      <c r="O51" s="224">
        <v>-8.1125000000000003E-2</v>
      </c>
      <c r="P51" s="224">
        <v>-0.25489909000810884</v>
      </c>
      <c r="Q51" s="282">
        <v>1</v>
      </c>
      <c r="R51" s="274">
        <v>1</v>
      </c>
      <c r="S51" s="267">
        <v>-0.10230139980393102</v>
      </c>
      <c r="T51" s="274">
        <v>1</v>
      </c>
      <c r="U51" s="224">
        <v>-0.13061809067716959</v>
      </c>
      <c r="V51" s="267">
        <v>-0.21955707696510937</v>
      </c>
    </row>
    <row r="52" spans="1:23" s="250" customFormat="1" ht="15" customHeight="1" x14ac:dyDescent="0.3">
      <c r="A52" s="262"/>
      <c r="B52" s="386" t="s">
        <v>197</v>
      </c>
      <c r="C52" s="383" t="s">
        <v>12</v>
      </c>
      <c r="D52" s="249" t="s">
        <v>15</v>
      </c>
      <c r="E52" s="236">
        <v>0.99044606638758992</v>
      </c>
      <c r="F52" s="259">
        <v>0.98830743925768327</v>
      </c>
      <c r="G52" s="267">
        <v>-0.19573709671552758</v>
      </c>
      <c r="H52" s="274">
        <v>0.98740654378562442</v>
      </c>
      <c r="I52" s="224">
        <v>-3.4796215561062972E-2</v>
      </c>
      <c r="J52" s="267">
        <v>-0.22372240206598043</v>
      </c>
      <c r="K52" s="224">
        <v>0.99453956905101848</v>
      </c>
      <c r="L52" s="274">
        <v>0.99286074955116699</v>
      </c>
      <c r="M52" s="267">
        <v>-0.22425205479452054</v>
      </c>
      <c r="N52" s="224">
        <v>0.99286133245590191</v>
      </c>
      <c r="O52" s="224">
        <v>-1.9565739471936936E-2</v>
      </c>
      <c r="P52" s="224">
        <v>-0.23943013698630136</v>
      </c>
      <c r="Q52" s="282">
        <v>0.98246173469387754</v>
      </c>
      <c r="R52" s="274">
        <v>0.98030564456494951</v>
      </c>
      <c r="S52" s="267">
        <v>-0.13943524829600779</v>
      </c>
      <c r="T52" s="274">
        <v>0.9774174111236279</v>
      </c>
      <c r="U52" s="224">
        <v>-6.1904402705488921E-2</v>
      </c>
      <c r="V52" s="267">
        <v>-0.1927079952396408</v>
      </c>
    </row>
    <row r="53" spans="1:23" s="250" customFormat="1" ht="15" customHeight="1" x14ac:dyDescent="0.3">
      <c r="A53" s="262"/>
      <c r="B53" s="387"/>
      <c r="C53" s="388"/>
      <c r="D53" s="249" t="s">
        <v>138</v>
      </c>
      <c r="E53" s="236">
        <v>9.553933612410026E-3</v>
      </c>
      <c r="F53" s="259">
        <v>1.1692560742316701E-2</v>
      </c>
      <c r="G53" s="267">
        <v>-1.3574660633484163E-2</v>
      </c>
      <c r="H53" s="274">
        <v>1.2593456214375602E-2</v>
      </c>
      <c r="I53" s="224">
        <v>4.0519877675840976E-2</v>
      </c>
      <c r="J53" s="267">
        <v>2.6395173453996983E-2</v>
      </c>
      <c r="K53" s="224">
        <v>5.4604309489814824E-3</v>
      </c>
      <c r="L53" s="274">
        <v>7.1392504488330339E-3</v>
      </c>
      <c r="M53" s="267">
        <v>1.5968063872255488E-2</v>
      </c>
      <c r="N53" s="224">
        <v>7.1386675440980813E-3</v>
      </c>
      <c r="O53" s="224">
        <v>-1.9646365422396856E-2</v>
      </c>
      <c r="P53" s="224">
        <v>-3.9920159680638719E-3</v>
      </c>
      <c r="Q53" s="282">
        <v>1.7538265306122448E-2</v>
      </c>
      <c r="R53" s="274">
        <v>1.9694355435050531E-2</v>
      </c>
      <c r="S53" s="267">
        <v>-3.1515151515151517E-2</v>
      </c>
      <c r="T53" s="274">
        <v>2.2582588876372114E-2</v>
      </c>
      <c r="U53" s="224">
        <v>7.8848560700876091E-2</v>
      </c>
      <c r="V53" s="267">
        <v>4.4848484848484846E-2</v>
      </c>
    </row>
    <row r="54" spans="1:23" s="250" customFormat="1" ht="15" customHeight="1" x14ac:dyDescent="0.3">
      <c r="A54" s="262"/>
      <c r="B54" s="387"/>
      <c r="C54" s="383" t="s">
        <v>13</v>
      </c>
      <c r="D54" s="249" t="s">
        <v>15</v>
      </c>
      <c r="E54" s="236">
        <v>0.94933459433898537</v>
      </c>
      <c r="F54" s="259">
        <v>0.95954209328782702</v>
      </c>
      <c r="G54" s="267">
        <v>-3.9706824165658579E-2</v>
      </c>
      <c r="H54" s="274">
        <v>0.95203546956872231</v>
      </c>
      <c r="I54" s="224">
        <v>-0.12486105965172287</v>
      </c>
      <c r="J54" s="267">
        <v>-0.15961004767665268</v>
      </c>
      <c r="K54" s="224">
        <v>0.95821371610845296</v>
      </c>
      <c r="L54" s="274">
        <v>0.9696758452422447</v>
      </c>
      <c r="M54" s="267">
        <v>-7.3901464713715045E-2</v>
      </c>
      <c r="N54" s="224">
        <v>0.96347757046447002</v>
      </c>
      <c r="O54" s="224">
        <v>-0.12760603882099208</v>
      </c>
      <c r="P54" s="224">
        <v>-0.19207723035952065</v>
      </c>
      <c r="Q54" s="282">
        <v>0.94694892012341447</v>
      </c>
      <c r="R54" s="274">
        <v>0.95694506476105401</v>
      </c>
      <c r="S54" s="267">
        <v>-3.0409991854466467E-2</v>
      </c>
      <c r="T54" s="274">
        <v>0.94911996763099338</v>
      </c>
      <c r="U54" s="224">
        <v>-0.12414823112106786</v>
      </c>
      <c r="V54" s="267">
        <v>-0.15078287627839623</v>
      </c>
    </row>
    <row r="55" spans="1:23" s="250" customFormat="1" ht="15" customHeight="1" x14ac:dyDescent="0.3">
      <c r="A55" s="262"/>
      <c r="B55" s="387"/>
      <c r="C55" s="388"/>
      <c r="D55" s="249" t="s">
        <v>138</v>
      </c>
      <c r="E55" s="236">
        <v>5.0665405661014656E-2</v>
      </c>
      <c r="F55" s="259">
        <v>4.0457906712172927E-2</v>
      </c>
      <c r="G55" s="267">
        <v>-0.24133333333333334</v>
      </c>
      <c r="H55" s="274">
        <v>4.7964530431277713E-2</v>
      </c>
      <c r="I55" s="224">
        <v>4.5694200351493852E-2</v>
      </c>
      <c r="J55" s="267">
        <v>-0.20666666666666667</v>
      </c>
      <c r="K55" s="224">
        <v>4.1786283891547052E-2</v>
      </c>
      <c r="L55" s="274">
        <v>3.0324154757755316E-2</v>
      </c>
      <c r="M55" s="267">
        <v>-0.33587786259541985</v>
      </c>
      <c r="N55" s="224">
        <v>3.652242953552997E-2</v>
      </c>
      <c r="O55" s="224">
        <v>5.7471264367816091E-2</v>
      </c>
      <c r="P55" s="224">
        <v>-0.29770992366412213</v>
      </c>
      <c r="Q55" s="282">
        <v>5.3051079876585534E-2</v>
      </c>
      <c r="R55" s="274">
        <v>4.3054935238945956E-2</v>
      </c>
      <c r="S55" s="267">
        <v>-0.22132471728594508</v>
      </c>
      <c r="T55" s="274">
        <v>5.0880032369006678E-2</v>
      </c>
      <c r="U55" s="224">
        <v>4.3568464730290454E-2</v>
      </c>
      <c r="V55" s="267">
        <v>-0.18739903069466882</v>
      </c>
    </row>
    <row r="56" spans="1:23" s="250" customFormat="1" ht="15" customHeight="1" x14ac:dyDescent="0.3">
      <c r="A56" s="262"/>
      <c r="B56" s="387"/>
      <c r="C56" s="383" t="s">
        <v>14</v>
      </c>
      <c r="D56" s="249" t="s">
        <v>15</v>
      </c>
      <c r="E56" s="236">
        <v>0.97629111266620017</v>
      </c>
      <c r="F56" s="259">
        <v>0.97415628831386725</v>
      </c>
      <c r="G56" s="267">
        <v>-0.13432536269281495</v>
      </c>
      <c r="H56" s="274">
        <v>0.97287332995095555</v>
      </c>
      <c r="I56" s="224">
        <v>-4.7361971317855134E-2</v>
      </c>
      <c r="J56" s="267">
        <v>-0.17532542003555249</v>
      </c>
      <c r="K56" s="224">
        <v>0.98035997882477499</v>
      </c>
      <c r="L56" s="274">
        <v>0.97776462074863491</v>
      </c>
      <c r="M56" s="267">
        <v>-0.19741886710945517</v>
      </c>
      <c r="N56" s="224">
        <v>0.98022193211488251</v>
      </c>
      <c r="O56" s="224">
        <v>1.0361299872165781E-2</v>
      </c>
      <c r="P56" s="224">
        <v>-0.18910308331983369</v>
      </c>
      <c r="Q56" s="282">
        <v>0.97172557172557172</v>
      </c>
      <c r="R56" s="274">
        <v>0.97068321408218827</v>
      </c>
      <c r="S56" s="267">
        <v>-6.290115532734275E-2</v>
      </c>
      <c r="T56" s="274">
        <v>0.96497016497016497</v>
      </c>
      <c r="U56" s="224">
        <v>-0.10332681017612524</v>
      </c>
      <c r="V56" s="267">
        <v>-0.15972858976710066</v>
      </c>
    </row>
    <row r="57" spans="1:23" s="250" customFormat="1" ht="15" customHeight="1" x14ac:dyDescent="0.3">
      <c r="A57" s="262"/>
      <c r="B57" s="387"/>
      <c r="C57" s="388"/>
      <c r="D57" s="249" t="s">
        <v>138</v>
      </c>
      <c r="E57" s="236">
        <v>2.3708887333799861E-2</v>
      </c>
      <c r="F57" s="259">
        <v>2.5843711686132798E-2</v>
      </c>
      <c r="G57" s="267">
        <v>-5.4309327036599762E-2</v>
      </c>
      <c r="H57" s="274">
        <v>2.7126670049044479E-2</v>
      </c>
      <c r="I57" s="224">
        <v>1.2484394506866417E-3</v>
      </c>
      <c r="J57" s="267">
        <v>-5.3128689492325853E-2</v>
      </c>
      <c r="K57" s="224">
        <v>1.9640021175224988E-2</v>
      </c>
      <c r="L57" s="274">
        <v>2.2235379251365043E-2</v>
      </c>
      <c r="M57" s="267">
        <v>-8.8948787061994605E-2</v>
      </c>
      <c r="N57" s="224">
        <v>1.9778067885117493E-2</v>
      </c>
      <c r="O57" s="224">
        <v>-0.10355029585798817</v>
      </c>
      <c r="P57" s="224">
        <v>-0.18328840970350405</v>
      </c>
      <c r="Q57" s="282">
        <v>2.8274428274428276E-2</v>
      </c>
      <c r="R57" s="274">
        <v>2.9316785917811689E-2</v>
      </c>
      <c r="S57" s="267">
        <v>-2.7310924369747899E-2</v>
      </c>
      <c r="T57" s="274">
        <v>3.5029835029835033E-2</v>
      </c>
      <c r="U57" s="224">
        <v>7.775377969762419E-2</v>
      </c>
      <c r="V57" s="267">
        <v>4.8319327731092439E-2</v>
      </c>
    </row>
    <row r="58" spans="1:23" s="250" customFormat="1" ht="15" customHeight="1" x14ac:dyDescent="0.3">
      <c r="A58" s="262"/>
      <c r="B58" s="387"/>
      <c r="C58" s="383" t="s">
        <v>7</v>
      </c>
      <c r="D58" s="388"/>
      <c r="E58" s="236">
        <v>1</v>
      </c>
      <c r="F58" s="259">
        <v>1</v>
      </c>
      <c r="G58" s="267">
        <v>-0.17111330611296277</v>
      </c>
      <c r="H58" s="274">
        <v>1</v>
      </c>
      <c r="I58" s="224">
        <v>-4.3855624378680125E-2</v>
      </c>
      <c r="J58" s="267">
        <v>-0.2074646496125587</v>
      </c>
      <c r="K58" s="224">
        <v>1</v>
      </c>
      <c r="L58" s="274">
        <v>1</v>
      </c>
      <c r="M58" s="267">
        <v>-0.21454436788074813</v>
      </c>
      <c r="N58" s="224">
        <v>1</v>
      </c>
      <c r="O58" s="224">
        <v>-1.819483920059083E-2</v>
      </c>
      <c r="P58" s="224">
        <v>-0.22883560680635634</v>
      </c>
      <c r="Q58" s="282">
        <v>1</v>
      </c>
      <c r="R58" s="274">
        <v>1</v>
      </c>
      <c r="S58" s="267">
        <v>-0.10570138861310777</v>
      </c>
      <c r="T58" s="274">
        <v>1</v>
      </c>
      <c r="U58" s="224">
        <v>-7.7799816454009893E-2</v>
      </c>
      <c r="V58" s="267">
        <v>-0.17527765643408391</v>
      </c>
    </row>
    <row r="59" spans="1:23" s="250" customFormat="1" ht="15" customHeight="1" x14ac:dyDescent="0.3">
      <c r="A59" s="262"/>
      <c r="B59" s="383" t="s">
        <v>19</v>
      </c>
      <c r="C59" s="388"/>
      <c r="D59" s="388"/>
      <c r="E59" s="236">
        <v>1</v>
      </c>
      <c r="F59" s="259">
        <v>1</v>
      </c>
      <c r="G59" s="267">
        <v>-9.7173687365666075E-2</v>
      </c>
      <c r="H59" s="274">
        <v>1</v>
      </c>
      <c r="I59" s="224">
        <v>-6.9057458809187636E-2</v>
      </c>
      <c r="J59" s="267">
        <v>-0.15952057826226235</v>
      </c>
      <c r="K59" s="224">
        <v>1</v>
      </c>
      <c r="L59" s="274">
        <v>1</v>
      </c>
      <c r="M59" s="267">
        <v>-0.12615615406777472</v>
      </c>
      <c r="N59" s="224">
        <v>1</v>
      </c>
      <c r="O59" s="224">
        <v>-5.2942580876208664E-2</v>
      </c>
      <c r="P59" s="224">
        <v>-0.17241970255421879</v>
      </c>
      <c r="Q59" s="282">
        <v>1</v>
      </c>
      <c r="R59" s="274">
        <v>1</v>
      </c>
      <c r="S59" s="267">
        <v>-6.3804172207209145E-2</v>
      </c>
      <c r="T59" s="274">
        <v>1</v>
      </c>
      <c r="U59" s="224">
        <v>-8.6375896121667892E-2</v>
      </c>
      <c r="V59" s="267">
        <v>-0.14466892577817814</v>
      </c>
    </row>
    <row r="60" spans="1:23" s="250" customFormat="1" ht="15" customHeight="1" x14ac:dyDescent="0.3">
      <c r="A60" s="262"/>
      <c r="C60" s="249"/>
      <c r="D60" s="249"/>
      <c r="E60" s="241"/>
      <c r="F60" s="258"/>
      <c r="G60" s="266"/>
      <c r="H60" s="273"/>
      <c r="I60" s="244"/>
      <c r="J60" s="267"/>
      <c r="K60" s="244"/>
      <c r="L60" s="273"/>
      <c r="M60" s="266"/>
      <c r="N60" s="244"/>
      <c r="O60" s="244"/>
      <c r="P60" s="224"/>
      <c r="Q60" s="281"/>
      <c r="R60" s="273"/>
      <c r="S60" s="266"/>
      <c r="T60" s="273"/>
      <c r="U60" s="244"/>
      <c r="V60" s="267"/>
    </row>
    <row r="61" spans="1:23" s="250" customFormat="1" ht="15" customHeight="1" x14ac:dyDescent="0.3">
      <c r="A61" s="262"/>
      <c r="C61" s="390" t="s">
        <v>363</v>
      </c>
      <c r="D61" s="390"/>
      <c r="E61" s="241"/>
      <c r="F61" s="258"/>
      <c r="G61" s="266"/>
      <c r="H61" s="273"/>
      <c r="I61" s="244"/>
      <c r="J61" s="267"/>
      <c r="K61" s="244"/>
      <c r="L61" s="273"/>
      <c r="M61" s="266"/>
      <c r="N61" s="244"/>
      <c r="O61" s="244"/>
      <c r="P61" s="224"/>
      <c r="Q61" s="281"/>
      <c r="R61" s="273"/>
      <c r="S61" s="266"/>
      <c r="T61" s="273"/>
      <c r="U61" s="244"/>
      <c r="V61" s="267"/>
    </row>
    <row r="62" spans="1:23" s="250" customFormat="1" ht="15" customHeight="1" x14ac:dyDescent="0.3">
      <c r="A62" s="262"/>
      <c r="C62" s="383" t="s">
        <v>196</v>
      </c>
      <c r="D62" s="249" t="s">
        <v>337</v>
      </c>
      <c r="E62" s="236">
        <v>0.39335348528997938</v>
      </c>
      <c r="F62" s="259">
        <v>0.39932508436445446</v>
      </c>
      <c r="G62" s="267">
        <v>1.5853968107446981E-2</v>
      </c>
      <c r="H62" s="274">
        <v>0.38205560884037976</v>
      </c>
      <c r="I62" s="224">
        <v>-0.1539186733303044</v>
      </c>
      <c r="J62" s="267">
        <v>-0.14050492696097663</v>
      </c>
      <c r="K62" s="224">
        <v>0.3616958739136652</v>
      </c>
      <c r="L62" s="274">
        <v>0.36813340025653896</v>
      </c>
      <c r="M62" s="267">
        <v>1.4847027300081264E-2</v>
      </c>
      <c r="N62" s="224">
        <v>0.34588429170562801</v>
      </c>
      <c r="O62" s="224">
        <v>-0.191464496721276</v>
      </c>
      <c r="P62" s="224">
        <v>-0.17946014803101185</v>
      </c>
      <c r="Q62" s="282">
        <v>0.43554910846639278</v>
      </c>
      <c r="R62" s="274">
        <v>0.44055605286714761</v>
      </c>
      <c r="S62" s="267">
        <v>1.6968518293424092E-2</v>
      </c>
      <c r="T62" s="274">
        <v>0.42698606191637151</v>
      </c>
      <c r="U62" s="224">
        <v>-0.11244711113235963</v>
      </c>
      <c r="V62" s="267">
        <v>-9.7386653701227663E-2</v>
      </c>
      <c r="W62" s="236"/>
    </row>
    <row r="63" spans="1:23" s="250" customFormat="1" ht="15" customHeight="1" x14ac:dyDescent="0.3">
      <c r="A63" s="262"/>
      <c r="C63" s="388"/>
      <c r="D63" s="249" t="s">
        <v>338</v>
      </c>
      <c r="E63" s="236">
        <v>0.60664651471002062</v>
      </c>
      <c r="F63" s="259">
        <v>0.60067491563554554</v>
      </c>
      <c r="G63" s="267">
        <v>-9.1874906479126137E-3</v>
      </c>
      <c r="H63" s="274">
        <v>0.6179443911596203</v>
      </c>
      <c r="I63" s="224">
        <v>-9.0250090612540773E-2</v>
      </c>
      <c r="J63" s="267">
        <v>-9.8608409396977403E-2</v>
      </c>
      <c r="K63" s="224">
        <v>0.6383041260863348</v>
      </c>
      <c r="L63" s="274">
        <v>0.63186659974346104</v>
      </c>
      <c r="M63" s="267">
        <v>-1.2955657054672625E-2</v>
      </c>
      <c r="N63" s="224">
        <v>0.65411570829437193</v>
      </c>
      <c r="O63" s="224">
        <v>-0.10915395284327323</v>
      </c>
      <c r="P63" s="224">
        <v>-0.1206954487187465</v>
      </c>
      <c r="Q63" s="282">
        <v>0.56445089153360717</v>
      </c>
      <c r="R63" s="274">
        <v>0.55944394713285239</v>
      </c>
      <c r="S63" s="267">
        <v>-3.5078504567709018E-3</v>
      </c>
      <c r="T63" s="274">
        <v>0.57301393808362855</v>
      </c>
      <c r="U63" s="224">
        <v>-6.2027032114754715E-2</v>
      </c>
      <c r="V63" s="267">
        <v>-6.5317301018589735E-2</v>
      </c>
      <c r="W63" s="236"/>
    </row>
    <row r="64" spans="1:23" s="250" customFormat="1" ht="15" customHeight="1" x14ac:dyDescent="0.3">
      <c r="A64" s="262"/>
      <c r="C64" s="388"/>
      <c r="D64" s="249" t="s">
        <v>7</v>
      </c>
      <c r="E64" s="236">
        <v>1</v>
      </c>
      <c r="F64" s="259">
        <v>1</v>
      </c>
      <c r="G64" s="267">
        <v>6.6265443025335187E-4</v>
      </c>
      <c r="H64" s="274">
        <v>1</v>
      </c>
      <c r="I64" s="224">
        <v>-0.11567455277767698</v>
      </c>
      <c r="J64" s="267">
        <v>-0.11508855060228934</v>
      </c>
      <c r="K64" s="224">
        <v>1</v>
      </c>
      <c r="L64" s="274">
        <v>1</v>
      </c>
      <c r="M64" s="267">
        <v>-2.8995408398341306E-3</v>
      </c>
      <c r="N64" s="224">
        <v>1</v>
      </c>
      <c r="O64" s="224">
        <v>-0.13945521323804744</v>
      </c>
      <c r="P64" s="224">
        <v>-0.14195039799177006</v>
      </c>
      <c r="Q64" s="282">
        <v>1</v>
      </c>
      <c r="R64" s="274">
        <v>1</v>
      </c>
      <c r="S64" s="267">
        <v>5.4106136970056328E-3</v>
      </c>
      <c r="T64" s="274">
        <v>1</v>
      </c>
      <c r="U64" s="224">
        <v>-8.4239903112000428E-2</v>
      </c>
      <c r="V64" s="267">
        <v>-7.9285078988607011E-2</v>
      </c>
      <c r="W64" s="237"/>
    </row>
    <row r="65" spans="1:32" s="250" customFormat="1" ht="15" customHeight="1" x14ac:dyDescent="0.3">
      <c r="A65" s="262"/>
      <c r="C65" s="383" t="s">
        <v>195</v>
      </c>
      <c r="D65" s="249" t="s">
        <v>337</v>
      </c>
      <c r="E65" s="151">
        <v>0.11959005366538364</v>
      </c>
      <c r="F65" s="260">
        <v>0.1271945954721507</v>
      </c>
      <c r="G65" s="267">
        <v>-6.3224421073180256E-2</v>
      </c>
      <c r="H65" s="275">
        <v>0.12669639158930876</v>
      </c>
      <c r="I65" s="224">
        <v>-5.183641573326387E-2</v>
      </c>
      <c r="J65" s="267">
        <v>-0.11178350943119983</v>
      </c>
      <c r="K65" s="141">
        <v>0.10029453273608639</v>
      </c>
      <c r="L65" s="275">
        <v>0.11117845068674197</v>
      </c>
      <c r="M65" s="267">
        <v>-6.8461303150810643E-2</v>
      </c>
      <c r="N65" s="141">
        <v>0.1072577007580718</v>
      </c>
      <c r="O65" s="224">
        <v>-3.1722054380664652E-2</v>
      </c>
      <c r="P65" s="224">
        <v>-9.8011624349954113E-2</v>
      </c>
      <c r="Q65" s="283">
        <v>0.13708829273992956</v>
      </c>
      <c r="R65" s="275">
        <v>0.14049857463456056</v>
      </c>
      <c r="S65" s="269"/>
      <c r="T65" s="275">
        <v>0.14452741796632565</v>
      </c>
      <c r="U65" s="253"/>
      <c r="V65" s="267">
        <v>-0.1209206039941549</v>
      </c>
    </row>
    <row r="66" spans="1:32" s="250" customFormat="1" ht="15" customHeight="1" x14ac:dyDescent="0.3">
      <c r="A66" s="262"/>
      <c r="C66" s="388"/>
      <c r="D66" s="249" t="s">
        <v>338</v>
      </c>
      <c r="E66" s="151">
        <v>0.88040994633461633</v>
      </c>
      <c r="F66" s="260">
        <v>0.87280540452784927</v>
      </c>
      <c r="G66" s="267">
        <v>-0.12683875928909041</v>
      </c>
      <c r="H66" s="275">
        <v>0.87330360841069121</v>
      </c>
      <c r="I66" s="224">
        <v>-4.7564637419286265E-2</v>
      </c>
      <c r="J66" s="267">
        <v>-0.16837035711207896</v>
      </c>
      <c r="K66" s="141">
        <v>0.89970546726391365</v>
      </c>
      <c r="L66" s="275">
        <v>0.88882154931325807</v>
      </c>
      <c r="M66" s="267">
        <v>-0.16982097186700768</v>
      </c>
      <c r="N66" s="141">
        <v>0.89274229924192816</v>
      </c>
      <c r="O66" s="224">
        <v>8.1002259190798929E-3</v>
      </c>
      <c r="P66" s="224">
        <v>-0.16309633418584826</v>
      </c>
      <c r="Q66" s="283">
        <v>0.86291170726007049</v>
      </c>
      <c r="R66" s="275">
        <v>0.85950142536543939</v>
      </c>
      <c r="S66" s="269"/>
      <c r="T66" s="275">
        <v>0.85547258203367438</v>
      </c>
      <c r="U66" s="253"/>
      <c r="V66" s="267">
        <v>-0.17335706409239521</v>
      </c>
    </row>
    <row r="67" spans="1:32" s="250" customFormat="1" ht="15" customHeight="1" x14ac:dyDescent="0.3">
      <c r="A67" s="262"/>
      <c r="C67" s="388"/>
      <c r="D67" s="249" t="s">
        <v>7</v>
      </c>
      <c r="E67" s="151">
        <v>1</v>
      </c>
      <c r="F67" s="260">
        <v>1</v>
      </c>
      <c r="G67" s="267">
        <v>-0.11923111716796185</v>
      </c>
      <c r="H67" s="275">
        <v>1</v>
      </c>
      <c r="I67" s="224">
        <v>-4.810798453387935E-2</v>
      </c>
      <c r="J67" s="267">
        <v>-0.16160313296116774</v>
      </c>
      <c r="K67" s="141">
        <v>1</v>
      </c>
      <c r="L67" s="275">
        <v>1</v>
      </c>
      <c r="M67" s="267">
        <v>-0.15965515125483218</v>
      </c>
      <c r="N67" s="141">
        <v>1</v>
      </c>
      <c r="O67" s="224">
        <v>3.6728464925411277E-3</v>
      </c>
      <c r="P67" s="224">
        <v>-0.1565686936245935</v>
      </c>
      <c r="Q67" s="283">
        <v>1</v>
      </c>
      <c r="R67" s="275">
        <v>1</v>
      </c>
      <c r="S67" s="269"/>
      <c r="T67" s="275">
        <v>1</v>
      </c>
      <c r="U67" s="253"/>
      <c r="V67" s="267">
        <v>-0.16616863930020198</v>
      </c>
    </row>
    <row r="68" spans="1:32" s="250" customFormat="1" ht="15" customHeight="1" x14ac:dyDescent="0.3">
      <c r="A68" s="262"/>
      <c r="C68" s="239"/>
      <c r="E68" s="240"/>
      <c r="F68" s="261"/>
      <c r="G68" s="268"/>
      <c r="H68" s="261"/>
      <c r="I68" s="220"/>
      <c r="J68" s="267"/>
      <c r="K68" s="220"/>
      <c r="L68" s="261"/>
      <c r="M68" s="268"/>
      <c r="N68" s="240"/>
      <c r="O68" s="240"/>
      <c r="P68" s="224"/>
      <c r="Q68" s="284"/>
      <c r="R68" s="279"/>
      <c r="S68" s="287"/>
      <c r="T68" s="261"/>
      <c r="U68" s="240"/>
      <c r="V68" s="267"/>
      <c r="W68" s="240"/>
      <c r="X68" s="240"/>
      <c r="Y68" s="240"/>
      <c r="Z68" s="220"/>
      <c r="AA68" s="220"/>
      <c r="AB68" s="220"/>
      <c r="AC68" s="220"/>
      <c r="AD68" s="220"/>
      <c r="AE68" s="220"/>
      <c r="AF68" s="220"/>
    </row>
    <row r="69" spans="1:32" s="250" customFormat="1" ht="15" customHeight="1" x14ac:dyDescent="0.3">
      <c r="A69" s="262"/>
      <c r="C69" s="389" t="s">
        <v>364</v>
      </c>
      <c r="D69" s="389"/>
      <c r="E69" s="241"/>
      <c r="F69" s="258"/>
      <c r="G69" s="266"/>
      <c r="H69" s="273"/>
      <c r="I69" s="244"/>
      <c r="J69" s="267"/>
      <c r="K69" s="253"/>
      <c r="L69" s="276"/>
      <c r="M69" s="269"/>
      <c r="N69" s="253"/>
      <c r="O69" s="253"/>
      <c r="P69" s="224"/>
      <c r="Q69" s="285"/>
      <c r="R69" s="276"/>
      <c r="S69" s="269"/>
      <c r="T69" s="276"/>
      <c r="U69" s="253"/>
      <c r="V69" s="267"/>
    </row>
    <row r="70" spans="1:32" s="250" customFormat="1" ht="15" customHeight="1" x14ac:dyDescent="0.3">
      <c r="A70" s="262"/>
      <c r="C70" s="383" t="s">
        <v>196</v>
      </c>
      <c r="D70" s="249" t="s">
        <v>55</v>
      </c>
      <c r="E70" s="236">
        <v>0.75962713502145673</v>
      </c>
      <c r="F70" s="259">
        <v>0.7493795233223447</v>
      </c>
      <c r="G70" s="267">
        <v>-1.34622819160213E-2</v>
      </c>
      <c r="H70" s="274">
        <v>0.73863849438286522</v>
      </c>
      <c r="I70" s="224">
        <v>-0.12855923901020763</v>
      </c>
      <c r="J70" s="267">
        <v>-0.14029082020776434</v>
      </c>
      <c r="K70" s="224">
        <v>0.86748049638223046</v>
      </c>
      <c r="L70" s="274">
        <v>0.85239696883737892</v>
      </c>
      <c r="M70" s="267">
        <v>-1.9850330372869353E-2</v>
      </c>
      <c r="N70" s="224">
        <v>0.84418996675675928</v>
      </c>
      <c r="O70" s="224">
        <v>-0.14767098019453662</v>
      </c>
      <c r="P70" s="224">
        <v>-0.16458999282405898</v>
      </c>
      <c r="Q70" s="282">
        <v>0.60703215253868947</v>
      </c>
      <c r="R70" s="274">
        <v>0.60451545992272893</v>
      </c>
      <c r="S70" s="267">
        <v>-5.4643779088391021E-4</v>
      </c>
      <c r="T70" s="274">
        <v>0.59936128438998937</v>
      </c>
      <c r="U70" s="224">
        <v>-9.0664002111534261E-2</v>
      </c>
      <c r="V70" s="267">
        <v>-9.1160897665391649E-2</v>
      </c>
    </row>
    <row r="71" spans="1:32" s="250" customFormat="1" ht="15" customHeight="1" x14ac:dyDescent="0.3">
      <c r="A71" s="262"/>
      <c r="C71" s="388"/>
      <c r="D71" s="249" t="s">
        <v>365</v>
      </c>
      <c r="E71" s="236">
        <v>0.24037286497854321</v>
      </c>
      <c r="F71" s="259">
        <v>0.25062047667765525</v>
      </c>
      <c r="G71" s="267">
        <v>4.2661779774572396E-2</v>
      </c>
      <c r="H71" s="274">
        <v>0.26136150561713478</v>
      </c>
      <c r="I71" s="224">
        <v>-7.7995955625271673E-2</v>
      </c>
      <c r="J71" s="267">
        <v>-3.8661622132891933E-2</v>
      </c>
      <c r="K71" s="224">
        <v>0.13251950361776951</v>
      </c>
      <c r="L71" s="274">
        <v>0.14760303116262105</v>
      </c>
      <c r="M71" s="267">
        <v>0.11102977061981455</v>
      </c>
      <c r="N71" s="224">
        <v>0.15581003324324069</v>
      </c>
      <c r="O71" s="224">
        <v>-9.1533055128486709E-2</v>
      </c>
      <c r="P71" s="224">
        <v>9.333821376281113E-3</v>
      </c>
      <c r="Q71" s="282">
        <v>0.39296784746131058</v>
      </c>
      <c r="R71" s="274">
        <v>0.39548454007727113</v>
      </c>
      <c r="S71" s="267">
        <v>1.0041914076143904E-2</v>
      </c>
      <c r="T71" s="274">
        <v>0.40063871561001069</v>
      </c>
      <c r="U71" s="224">
        <v>-7.0891328780150434E-2</v>
      </c>
      <c r="V71" s="267">
        <v>-6.156129933636046E-2</v>
      </c>
    </row>
    <row r="72" spans="1:32" s="250" customFormat="1" ht="15" customHeight="1" x14ac:dyDescent="0.3">
      <c r="A72" s="262"/>
      <c r="C72" s="388"/>
      <c r="D72" s="249" t="s">
        <v>7</v>
      </c>
      <c r="E72" s="236">
        <v>1</v>
      </c>
      <c r="F72" s="259">
        <v>1</v>
      </c>
      <c r="G72" s="267">
        <v>2.8419586779208231E-5</v>
      </c>
      <c r="H72" s="274">
        <v>1</v>
      </c>
      <c r="I72" s="224">
        <v>-0.11588704482588762</v>
      </c>
      <c r="J72" s="267">
        <v>-0.11586191870103542</v>
      </c>
      <c r="K72" s="224">
        <v>1</v>
      </c>
      <c r="L72" s="274">
        <v>1</v>
      </c>
      <c r="M72" s="267">
        <v>-2.5061643558753387E-3</v>
      </c>
      <c r="N72" s="224">
        <v>1</v>
      </c>
      <c r="O72" s="224">
        <v>-0.13938485229160757</v>
      </c>
      <c r="P72" s="224">
        <v>-0.14154169529892074</v>
      </c>
      <c r="Q72" s="282">
        <v>1</v>
      </c>
      <c r="R72" s="274">
        <v>1</v>
      </c>
      <c r="S72" s="267">
        <v>3.6144440504649595E-3</v>
      </c>
      <c r="T72" s="274">
        <v>1</v>
      </c>
      <c r="U72" s="224">
        <v>-8.2844215492973799E-2</v>
      </c>
      <c r="V72" s="267">
        <v>-7.9529207224312851E-2</v>
      </c>
    </row>
    <row r="73" spans="1:32" s="250" customFormat="1" ht="15" customHeight="1" x14ac:dyDescent="0.3">
      <c r="A73" s="262"/>
      <c r="C73" s="383" t="s">
        <v>195</v>
      </c>
      <c r="D73" s="249" t="s">
        <v>55</v>
      </c>
      <c r="E73" s="151">
        <v>0.69368429060479264</v>
      </c>
      <c r="F73" s="260">
        <v>0.67944058373870742</v>
      </c>
      <c r="G73" s="267">
        <v>-0.14221229854098491</v>
      </c>
      <c r="H73" s="275">
        <v>0.66305404674352475</v>
      </c>
      <c r="I73" s="224">
        <v>-7.2342144694517316E-2</v>
      </c>
      <c r="J73" s="267">
        <v>-0.2042665005571104</v>
      </c>
      <c r="K73" s="141">
        <v>0.75540875205853142</v>
      </c>
      <c r="L73" s="275">
        <v>0.74829477665138411</v>
      </c>
      <c r="M73" s="267">
        <v>-0.17022657491616811</v>
      </c>
      <c r="N73" s="141">
        <v>0.72612045707623663</v>
      </c>
      <c r="O73" s="224">
        <v>-2.5701192302678418E-2</v>
      </c>
      <c r="P73" s="224">
        <v>-0.19155274128189981</v>
      </c>
      <c r="Q73" s="283">
        <v>0.63575983153523541</v>
      </c>
      <c r="R73" s="275">
        <v>0.62006173438682999</v>
      </c>
      <c r="S73" s="267">
        <v>-0.11097503270520778</v>
      </c>
      <c r="T73" s="275">
        <v>0.60267866724857089</v>
      </c>
      <c r="U73" s="224">
        <v>-0.12088290544771446</v>
      </c>
      <c r="V73" s="267">
        <v>-0.21844295376736159</v>
      </c>
    </row>
    <row r="74" spans="1:32" s="250" customFormat="1" ht="15" customHeight="1" x14ac:dyDescent="0.3">
      <c r="A74" s="262"/>
      <c r="C74" s="388"/>
      <c r="D74" s="249" t="s">
        <v>365</v>
      </c>
      <c r="E74" s="151">
        <v>0.3063157093952073</v>
      </c>
      <c r="F74" s="260">
        <v>0.32055941626129258</v>
      </c>
      <c r="G74" s="267">
        <v>-8.3506352880402923E-2</v>
      </c>
      <c r="H74" s="275">
        <v>0.33694595325647531</v>
      </c>
      <c r="I74" s="224">
        <v>-8.237857289961737E-4</v>
      </c>
      <c r="J74" s="267">
        <v>-8.4261347267615708E-2</v>
      </c>
      <c r="K74" s="141">
        <v>0.24459124794146855</v>
      </c>
      <c r="L74" s="275">
        <v>0.25170522334861595</v>
      </c>
      <c r="M74" s="267">
        <v>-0.13797445583738083</v>
      </c>
      <c r="N74" s="141">
        <v>0.27387954292376332</v>
      </c>
      <c r="O74" s="224">
        <v>9.2505366086334362E-2</v>
      </c>
      <c r="P74" s="224">
        <v>-5.8232467298846145E-2</v>
      </c>
      <c r="Q74" s="283">
        <v>0.36424016846476454</v>
      </c>
      <c r="R74" s="275">
        <v>0.37993826561317001</v>
      </c>
      <c r="S74" s="267">
        <v>-4.9182186234817814E-2</v>
      </c>
      <c r="T74" s="275">
        <v>0.39732133275142911</v>
      </c>
      <c r="U74" s="224">
        <v>-5.4144737962631785E-2</v>
      </c>
      <c r="V74" s="267">
        <v>-0.10066396761133603</v>
      </c>
    </row>
    <row r="75" spans="1:32" s="250" customFormat="1" ht="15" customHeight="1" x14ac:dyDescent="0.3">
      <c r="A75" s="262"/>
      <c r="C75" s="388"/>
      <c r="D75" s="249" t="s">
        <v>7</v>
      </c>
      <c r="E75" s="151">
        <v>1</v>
      </c>
      <c r="F75" s="260">
        <v>1</v>
      </c>
      <c r="G75" s="267">
        <v>-0.12422974515024725</v>
      </c>
      <c r="H75" s="275">
        <v>1</v>
      </c>
      <c r="I75" s="224">
        <v>-4.9416261292564281E-2</v>
      </c>
      <c r="J75" s="267">
        <v>-0.16750703689615823</v>
      </c>
      <c r="K75" s="141">
        <v>1</v>
      </c>
      <c r="L75" s="275">
        <v>1</v>
      </c>
      <c r="M75" s="267">
        <v>-0.16233798886193068</v>
      </c>
      <c r="N75" s="141">
        <v>1</v>
      </c>
      <c r="O75" s="224">
        <v>4.052015877899255E-3</v>
      </c>
      <c r="P75" s="224">
        <v>-0.1589437690924862</v>
      </c>
      <c r="Q75" s="283">
        <v>1</v>
      </c>
      <c r="R75" s="275">
        <v>1</v>
      </c>
      <c r="S75" s="267">
        <v>-8.8467595896915607E-2</v>
      </c>
      <c r="T75" s="275">
        <v>1</v>
      </c>
      <c r="U75" s="224">
        <v>-9.5526521843230891E-2</v>
      </c>
      <c r="V75" s="267">
        <v>-0.17554311600828168</v>
      </c>
    </row>
    <row r="76" spans="1:32" s="250" customFormat="1" ht="15" customHeight="1" x14ac:dyDescent="0.3">
      <c r="A76" s="262"/>
      <c r="C76" s="386" t="s">
        <v>183</v>
      </c>
      <c r="D76" s="249" t="s">
        <v>55</v>
      </c>
      <c r="E76" s="236">
        <v>0.49534611456612171</v>
      </c>
      <c r="F76" s="259">
        <v>0.48432058942120892</v>
      </c>
      <c r="G76" s="267">
        <v>-0.11410037212109021</v>
      </c>
      <c r="H76" s="274">
        <v>0.48141941757688367</v>
      </c>
      <c r="I76" s="224">
        <v>4.9119221963633608E-2</v>
      </c>
      <c r="J76" s="267">
        <v>-7.0585671661805627E-2</v>
      </c>
      <c r="K76" s="224">
        <v>0.5684910414333707</v>
      </c>
      <c r="L76" s="274">
        <v>0.5681938453150307</v>
      </c>
      <c r="M76" s="267">
        <v>-0.1275699899047103</v>
      </c>
      <c r="N76" s="224">
        <v>0.5591197531582931</v>
      </c>
      <c r="O76" s="224">
        <v>8.4217656355836529E-2</v>
      </c>
      <c r="P76" s="224">
        <v>-5.4095979119986211E-2</v>
      </c>
      <c r="Q76" s="282">
        <v>0.38869726717962322</v>
      </c>
      <c r="R76" s="274">
        <v>0.37247941836843795</v>
      </c>
      <c r="S76" s="267">
        <v>-8.5376739301653973E-2</v>
      </c>
      <c r="T76" s="274">
        <v>0.36652606206688759</v>
      </c>
      <c r="U76" s="224">
        <v>-2.2274527814455481E-2</v>
      </c>
      <c r="V76" s="267">
        <v>-0.10574954056182725</v>
      </c>
    </row>
    <row r="77" spans="1:32" s="250" customFormat="1" ht="15" customHeight="1" x14ac:dyDescent="0.3">
      <c r="A77" s="262"/>
      <c r="C77" s="387"/>
      <c r="D77" s="249" t="s">
        <v>365</v>
      </c>
      <c r="E77" s="236">
        <v>0.50465388543387835</v>
      </c>
      <c r="F77" s="259">
        <v>0.51567941057879108</v>
      </c>
      <c r="G77" s="267">
        <v>-7.4137448789878088E-2</v>
      </c>
      <c r="H77" s="274">
        <v>0.51858058242311633</v>
      </c>
      <c r="I77" s="224">
        <v>6.1379347111403339E-2</v>
      </c>
      <c r="J77" s="267">
        <v>-1.7308609881702561E-2</v>
      </c>
      <c r="K77" s="224">
        <v>0.43150895856662935</v>
      </c>
      <c r="L77" s="274">
        <v>0.4318061546849693</v>
      </c>
      <c r="M77" s="267">
        <v>-0.12651247283225744</v>
      </c>
      <c r="N77" s="224">
        <v>0.44088024684170696</v>
      </c>
      <c r="O77" s="224">
        <v>0.12496750473502433</v>
      </c>
      <c r="P77" s="224">
        <v>-1.7354916144937879E-2</v>
      </c>
      <c r="Q77" s="282">
        <v>0.61130273282037673</v>
      </c>
      <c r="R77" s="274">
        <v>0.6275205816315621</v>
      </c>
      <c r="S77" s="267">
        <v>-2.0232371794871796E-2</v>
      </c>
      <c r="T77" s="274">
        <v>0.63347393793311235</v>
      </c>
      <c r="U77" s="224">
        <v>3.0327812989845294E-3</v>
      </c>
      <c r="V77" s="267">
        <v>-1.7260950854700856E-2</v>
      </c>
    </row>
    <row r="78" spans="1:32" s="250" customFormat="1" ht="15" customHeight="1" x14ac:dyDescent="0.3">
      <c r="A78" s="262"/>
      <c r="C78" s="387"/>
      <c r="D78" s="249" t="s">
        <v>7</v>
      </c>
      <c r="E78" s="236">
        <v>1</v>
      </c>
      <c r="F78" s="259">
        <v>1</v>
      </c>
      <c r="G78" s="267">
        <v>-9.3932927588697826E-2</v>
      </c>
      <c r="H78" s="274">
        <v>1</v>
      </c>
      <c r="I78" s="224">
        <v>5.5441516073457715E-2</v>
      </c>
      <c r="J78" s="267">
        <v>-4.3699195429975836E-2</v>
      </c>
      <c r="K78" s="224">
        <v>1</v>
      </c>
      <c r="L78" s="274">
        <v>1</v>
      </c>
      <c r="M78" s="267">
        <v>-0.12711366181410974</v>
      </c>
      <c r="N78" s="224">
        <v>1</v>
      </c>
      <c r="O78" s="224">
        <v>0.10181369168844914</v>
      </c>
      <c r="P78" s="224">
        <v>-3.8241881298992163E-2</v>
      </c>
      <c r="Q78" s="282">
        <v>1</v>
      </c>
      <c r="R78" s="274">
        <v>1</v>
      </c>
      <c r="S78" s="267">
        <v>-4.5553809416903075E-2</v>
      </c>
      <c r="T78" s="274">
        <v>1</v>
      </c>
      <c r="U78" s="224">
        <v>-6.3936704800598735E-3</v>
      </c>
      <c r="V78" s="267">
        <v>-5.1656223850439824E-2</v>
      </c>
    </row>
    <row r="79" spans="1:32" s="250" customFormat="1" ht="15" customHeight="1" x14ac:dyDescent="0.3">
      <c r="A79" s="262"/>
      <c r="C79" s="386" t="s">
        <v>182</v>
      </c>
      <c r="D79" s="249" t="s">
        <v>55</v>
      </c>
      <c r="E79" s="236">
        <v>0.80842315599362113</v>
      </c>
      <c r="F79" s="259">
        <v>0.79860753542725382</v>
      </c>
      <c r="G79" s="267">
        <v>-0.1521770130240517</v>
      </c>
      <c r="H79" s="274">
        <v>0.79511881013105734</v>
      </c>
      <c r="I79" s="224">
        <v>-0.11732963305581252</v>
      </c>
      <c r="J79" s="267">
        <v>-0.25165177298222263</v>
      </c>
      <c r="K79" s="224">
        <v>0.90775092979213723</v>
      </c>
      <c r="L79" s="274">
        <v>0.90668189767022056</v>
      </c>
      <c r="M79" s="267">
        <v>-0.19199929619947717</v>
      </c>
      <c r="N79" s="224">
        <v>0.90237945283337684</v>
      </c>
      <c r="O79" s="224">
        <v>-8.6279572568477708E-2</v>
      </c>
      <c r="P79" s="224">
        <v>-0.26171325155841546</v>
      </c>
      <c r="Q79" s="282">
        <v>0.73619061841472111</v>
      </c>
      <c r="R79" s="274">
        <v>0.7274979585776854</v>
      </c>
      <c r="S79" s="267">
        <v>-0.11646907681211684</v>
      </c>
      <c r="T79" s="274">
        <v>0.72028294303627882</v>
      </c>
      <c r="U79" s="224">
        <v>-0.14279154602619865</v>
      </c>
      <c r="V79" s="267">
        <v>-0.24262982329606925</v>
      </c>
    </row>
    <row r="80" spans="1:32" s="250" customFormat="1" ht="15" customHeight="1" x14ac:dyDescent="0.3">
      <c r="A80" s="262"/>
      <c r="C80" s="387"/>
      <c r="D80" s="249" t="s">
        <v>365</v>
      </c>
      <c r="E80" s="236">
        <v>0.19157684400637884</v>
      </c>
      <c r="F80" s="259">
        <v>0.2013924645727462</v>
      </c>
      <c r="G80" s="267">
        <v>-9.7783572359843543E-2</v>
      </c>
      <c r="H80" s="274">
        <v>0.20488118986894271</v>
      </c>
      <c r="I80" s="224">
        <v>-9.8099155180080042E-2</v>
      </c>
      <c r="J80" s="267">
        <v>-0.1862902417009327</v>
      </c>
      <c r="K80" s="224">
        <v>9.2249070207862729E-2</v>
      </c>
      <c r="L80" s="274">
        <v>9.3318102329779426E-2</v>
      </c>
      <c r="M80" s="267">
        <v>-0.18167202572347266</v>
      </c>
      <c r="N80" s="224">
        <v>9.7620547166623148E-2</v>
      </c>
      <c r="O80" s="224">
        <v>-3.9594982620522898E-2</v>
      </c>
      <c r="P80" s="224">
        <v>-0.21407370764283948</v>
      </c>
      <c r="Q80" s="282">
        <v>0.26380938158527883</v>
      </c>
      <c r="R80" s="274">
        <v>0.2725020414223146</v>
      </c>
      <c r="S80" s="267">
        <v>-7.6451349141455432E-2</v>
      </c>
      <c r="T80" s="274">
        <v>0.27971705696372112</v>
      </c>
      <c r="U80" s="224">
        <v>-0.11128137024551367</v>
      </c>
      <c r="V80" s="267">
        <v>-0.17922510849738976</v>
      </c>
    </row>
    <row r="81" spans="1:23" s="250" customFormat="1" ht="15" customHeight="1" x14ac:dyDescent="0.3">
      <c r="A81" s="262"/>
      <c r="C81" s="387"/>
      <c r="D81" s="249" t="s">
        <v>7</v>
      </c>
      <c r="E81" s="236">
        <v>1</v>
      </c>
      <c r="F81" s="259">
        <v>1</v>
      </c>
      <c r="G81" s="267">
        <v>-0.14175648932695448</v>
      </c>
      <c r="H81" s="274">
        <v>1</v>
      </c>
      <c r="I81" s="224">
        <v>-0.11345675972150708</v>
      </c>
      <c r="J81" s="267">
        <v>-0.2391300170999289</v>
      </c>
      <c r="K81" s="224">
        <v>1</v>
      </c>
      <c r="L81" s="274">
        <v>1</v>
      </c>
      <c r="M81" s="267">
        <v>-0.19104661510028065</v>
      </c>
      <c r="N81" s="224">
        <v>1</v>
      </c>
      <c r="O81" s="224">
        <v>-8.1923055226490668E-2</v>
      </c>
      <c r="P81" s="224">
        <v>-0.25731854792707692</v>
      </c>
      <c r="Q81" s="282">
        <v>1</v>
      </c>
      <c r="R81" s="274">
        <v>1</v>
      </c>
      <c r="S81" s="267">
        <v>-0.10591202482287156</v>
      </c>
      <c r="T81" s="274">
        <v>1</v>
      </c>
      <c r="U81" s="224">
        <v>-0.13420495880038602</v>
      </c>
      <c r="V81" s="267">
        <v>-0.22590306469543864</v>
      </c>
    </row>
    <row r="82" spans="1:23" s="250" customFormat="1" ht="15" customHeight="1" x14ac:dyDescent="0.3">
      <c r="A82" s="262"/>
      <c r="C82" s="383" t="s">
        <v>197</v>
      </c>
      <c r="D82" s="249" t="s">
        <v>55</v>
      </c>
      <c r="E82" s="236">
        <v>0.75494823386114496</v>
      </c>
      <c r="F82" s="259">
        <v>0.72874392636582697</v>
      </c>
      <c r="G82" s="267">
        <v>-0.20276869444964635</v>
      </c>
      <c r="H82" s="274">
        <v>0.73102014974675178</v>
      </c>
      <c r="I82" s="224">
        <v>-4.0294165477115444E-2</v>
      </c>
      <c r="J82" s="267">
        <v>-0.23489246459902907</v>
      </c>
      <c r="K82" s="224">
        <v>0.82999038084719801</v>
      </c>
      <c r="L82" s="274">
        <v>0.81105116701686641</v>
      </c>
      <c r="M82" s="267">
        <v>-0.23371034897197063</v>
      </c>
      <c r="N82" s="224">
        <v>0.80639647027570194</v>
      </c>
      <c r="O82" s="224">
        <v>-2.2294108585752495E-2</v>
      </c>
      <c r="P82" s="224">
        <v>-0.25079409366012789</v>
      </c>
      <c r="Q82" s="282">
        <v>0.63732060088233655</v>
      </c>
      <c r="R82" s="274">
        <v>0.6152315909838505</v>
      </c>
      <c r="S82" s="267">
        <v>-0.13960569550930996</v>
      </c>
      <c r="T82" s="274">
        <v>0.61990703692983506</v>
      </c>
      <c r="U82" s="224">
        <v>-7.301983349033786E-2</v>
      </c>
      <c r="V82" s="267">
        <v>-0.2024315443592552</v>
      </c>
    </row>
    <row r="83" spans="1:23" s="250" customFormat="1" ht="15" customHeight="1" x14ac:dyDescent="0.3">
      <c r="A83" s="262"/>
      <c r="C83" s="388"/>
      <c r="D83" s="249" t="s">
        <v>365</v>
      </c>
      <c r="E83" s="236">
        <v>0.24505176613885504</v>
      </c>
      <c r="F83" s="259">
        <v>0.27125607363417298</v>
      </c>
      <c r="G83" s="267">
        <v>-8.5785292681844399E-2</v>
      </c>
      <c r="H83" s="274">
        <v>0.26897985025324816</v>
      </c>
      <c r="I83" s="224">
        <v>-5.1310679611650485E-2</v>
      </c>
      <c r="J83" s="267">
        <v>-0.13269427062530512</v>
      </c>
      <c r="K83" s="224">
        <v>0.17000961915280202</v>
      </c>
      <c r="L83" s="274">
        <v>0.18894883298313361</v>
      </c>
      <c r="M83" s="267">
        <v>-0.12845766974015088</v>
      </c>
      <c r="N83" s="224">
        <v>0.19360352972429803</v>
      </c>
      <c r="O83" s="224">
        <v>7.5739360423178652E-3</v>
      </c>
      <c r="P83" s="224">
        <v>-0.12185666387259012</v>
      </c>
      <c r="Q83" s="282">
        <v>0.3626793991176635</v>
      </c>
      <c r="R83" s="274">
        <v>0.3847684090161495</v>
      </c>
      <c r="S83" s="267">
        <v>-5.4430672107167601E-2</v>
      </c>
      <c r="T83" s="274">
        <v>0.38009296307016499</v>
      </c>
      <c r="U83" s="224">
        <v>-9.1190359876241661E-2</v>
      </c>
      <c r="V83" s="267">
        <v>-0.14065747940565093</v>
      </c>
    </row>
    <row r="84" spans="1:23" s="250" customFormat="1" ht="15" customHeight="1" x14ac:dyDescent="0.3">
      <c r="A84" s="262"/>
      <c r="C84" s="388"/>
      <c r="D84" s="249" t="s">
        <v>7</v>
      </c>
      <c r="E84" s="236">
        <v>1</v>
      </c>
      <c r="F84" s="259">
        <v>1</v>
      </c>
      <c r="G84" s="267">
        <v>-0.17410170523751523</v>
      </c>
      <c r="H84" s="274">
        <v>1</v>
      </c>
      <c r="I84" s="224">
        <v>-4.328246184638479E-2</v>
      </c>
      <c r="J84" s="267">
        <v>-0.20984861666956672</v>
      </c>
      <c r="K84" s="224">
        <v>1</v>
      </c>
      <c r="L84" s="274">
        <v>1</v>
      </c>
      <c r="M84" s="267">
        <v>-0.21581638106095694</v>
      </c>
      <c r="N84" s="224">
        <v>1</v>
      </c>
      <c r="O84" s="224">
        <v>-1.6650576409790448E-2</v>
      </c>
      <c r="P84" s="224">
        <v>-0.22887349032740745</v>
      </c>
      <c r="Q84" s="282">
        <v>1</v>
      </c>
      <c r="R84" s="274">
        <v>1</v>
      </c>
      <c r="S84" s="267">
        <v>-0.10871446920198805</v>
      </c>
      <c r="T84" s="274">
        <v>1</v>
      </c>
      <c r="U84" s="224">
        <v>-8.0011278018828028E-2</v>
      </c>
      <c r="V84" s="267">
        <v>-0.1800273636008265</v>
      </c>
    </row>
    <row r="85" spans="1:23" s="250" customFormat="1" ht="15" customHeight="1" x14ac:dyDescent="0.3">
      <c r="A85" s="262"/>
      <c r="C85" s="391" t="s">
        <v>366</v>
      </c>
      <c r="D85" s="392"/>
      <c r="E85" s="236">
        <v>1</v>
      </c>
      <c r="F85" s="259">
        <v>1</v>
      </c>
      <c r="G85" s="267">
        <v>-0.10065210992591733</v>
      </c>
      <c r="H85" s="274">
        <v>1</v>
      </c>
      <c r="I85" s="224">
        <v>-6.9548288758385646E-2</v>
      </c>
      <c r="J85" s="267">
        <v>-0.1632002166790345</v>
      </c>
      <c r="K85" s="224">
        <v>1</v>
      </c>
      <c r="L85" s="274">
        <v>1</v>
      </c>
      <c r="M85" s="267">
        <v>-0.12749294419905585</v>
      </c>
      <c r="N85" s="224">
        <v>1</v>
      </c>
      <c r="O85" s="224">
        <v>-5.2579511861141813E-2</v>
      </c>
      <c r="P85" s="224">
        <v>-0.17336893928847152</v>
      </c>
      <c r="Q85" s="282">
        <v>1</v>
      </c>
      <c r="R85" s="274">
        <v>1</v>
      </c>
      <c r="S85" s="267">
        <v>-6.8380880500082175E-2</v>
      </c>
      <c r="T85" s="274">
        <v>1</v>
      </c>
      <c r="U85" s="224">
        <v>-8.8655644737142991E-2</v>
      </c>
      <c r="V85" s="267">
        <v>-0.15097417418879686</v>
      </c>
    </row>
    <row r="86" spans="1:23" s="250" customFormat="1" ht="15" customHeight="1" x14ac:dyDescent="0.3">
      <c r="A86" s="262"/>
      <c r="F86" s="262"/>
      <c r="G86" s="269"/>
      <c r="H86" s="276"/>
      <c r="I86" s="253"/>
      <c r="J86" s="267"/>
      <c r="K86" s="253"/>
      <c r="L86" s="276"/>
      <c r="M86" s="269"/>
      <c r="N86" s="253"/>
      <c r="O86" s="253"/>
      <c r="P86" s="224"/>
      <c r="Q86" s="285"/>
      <c r="R86" s="276"/>
      <c r="S86" s="269"/>
      <c r="T86" s="276"/>
      <c r="U86" s="253"/>
      <c r="V86" s="267"/>
    </row>
    <row r="87" spans="1:23" s="250" customFormat="1" ht="15" customHeight="1" x14ac:dyDescent="0.3">
      <c r="A87" s="262"/>
      <c r="C87" s="393" t="s">
        <v>367</v>
      </c>
      <c r="D87" s="393"/>
      <c r="F87" s="262"/>
      <c r="G87" s="269"/>
      <c r="H87" s="276"/>
      <c r="I87" s="253"/>
      <c r="J87" s="267"/>
      <c r="K87" s="253"/>
      <c r="L87" s="276"/>
      <c r="M87" s="269"/>
      <c r="N87" s="253"/>
      <c r="O87" s="253"/>
      <c r="P87" s="224"/>
      <c r="Q87" s="285"/>
      <c r="R87" s="276"/>
      <c r="S87" s="269"/>
      <c r="T87" s="276"/>
      <c r="U87" s="253"/>
      <c r="V87" s="267"/>
    </row>
    <row r="88" spans="1:23" s="250" customFormat="1" ht="15" customHeight="1" x14ac:dyDescent="0.3">
      <c r="A88" s="262"/>
      <c r="C88" s="383" t="s">
        <v>196</v>
      </c>
      <c r="D88" s="249" t="s">
        <v>29</v>
      </c>
      <c r="E88" s="236">
        <v>0.40641140854914992</v>
      </c>
      <c r="F88" s="259">
        <v>0.38863892013498313</v>
      </c>
      <c r="G88" s="267">
        <v>-4.3096612800553921E-2</v>
      </c>
      <c r="H88" s="274">
        <v>0.39914037616236425</v>
      </c>
      <c r="I88" s="224">
        <v>-9.1779095280332387E-2</v>
      </c>
      <c r="J88" s="267">
        <v>-0.13092033994840468</v>
      </c>
      <c r="K88" s="224">
        <v>0.42756708663669152</v>
      </c>
      <c r="L88" s="274">
        <v>0.39741230271596678</v>
      </c>
      <c r="M88" s="267">
        <v>-7.3221485238652614E-2</v>
      </c>
      <c r="N88" s="224">
        <v>0.4136446538842547</v>
      </c>
      <c r="O88" s="224">
        <v>-0.10430616254360291</v>
      </c>
      <c r="P88" s="224">
        <v>-0.16989019564126862</v>
      </c>
      <c r="Q88" s="282">
        <v>0.37821354453432721</v>
      </c>
      <c r="R88" s="274">
        <v>0.37704175662155759</v>
      </c>
      <c r="S88" s="267">
        <v>2.2956326987681971E-3</v>
      </c>
      <c r="T88" s="274">
        <v>0.38112378674272046</v>
      </c>
      <c r="U88" s="224">
        <v>-7.432545667839785E-2</v>
      </c>
      <c r="V88" s="267">
        <v>-7.2200447928331468E-2</v>
      </c>
      <c r="W88" s="237"/>
    </row>
    <row r="89" spans="1:23" s="250" customFormat="1" ht="15" customHeight="1" x14ac:dyDescent="0.3">
      <c r="A89" s="262"/>
      <c r="C89" s="388"/>
      <c r="D89" s="249" t="s">
        <v>30</v>
      </c>
      <c r="E89" s="236">
        <v>0.57657289652605681</v>
      </c>
      <c r="F89" s="259">
        <v>0.59329982945680182</v>
      </c>
      <c r="G89" s="267">
        <v>2.9692838137821372E-2</v>
      </c>
      <c r="H89" s="274">
        <v>0.58291318106981105</v>
      </c>
      <c r="I89" s="224">
        <v>-0.13115606317753009</v>
      </c>
      <c r="J89" s="267">
        <v>-0.10535762079443299</v>
      </c>
      <c r="K89" s="224">
        <v>0.55559968859725772</v>
      </c>
      <c r="L89" s="274">
        <v>0.58387310085486432</v>
      </c>
      <c r="M89" s="267">
        <v>4.784100657706606E-2</v>
      </c>
      <c r="N89" s="224">
        <v>0.56815383333487635</v>
      </c>
      <c r="O89" s="224">
        <v>-0.16262314766804029</v>
      </c>
      <c r="P89" s="224">
        <v>-0.12256219616814412</v>
      </c>
      <c r="Q89" s="282">
        <v>0.60452755071788578</v>
      </c>
      <c r="R89" s="274">
        <v>0.60576062345321469</v>
      </c>
      <c r="S89" s="267">
        <v>7.4613794794549338E-3</v>
      </c>
      <c r="T89" s="274">
        <v>0.60124660747964487</v>
      </c>
      <c r="U89" s="224">
        <v>-9.1063977746870653E-2</v>
      </c>
      <c r="V89" s="267">
        <v>-8.4282061162293767E-2</v>
      </c>
      <c r="W89" s="237"/>
    </row>
    <row r="90" spans="1:23" s="250" customFormat="1" ht="15" customHeight="1" x14ac:dyDescent="0.3">
      <c r="A90" s="262"/>
      <c r="C90" s="388"/>
      <c r="D90" s="249" t="s">
        <v>31</v>
      </c>
      <c r="E90" s="236">
        <v>1.7015694924793261E-2</v>
      </c>
      <c r="F90" s="259">
        <v>1.8061250408215102E-2</v>
      </c>
      <c r="G90" s="267">
        <v>6.2149906641771141E-2</v>
      </c>
      <c r="H90" s="274">
        <v>1.794644276782463E-2</v>
      </c>
      <c r="I90" s="224">
        <v>-0.12129583124058262</v>
      </c>
      <c r="J90" s="267">
        <v>-6.6684449186449724E-2</v>
      </c>
      <c r="K90" s="224">
        <v>1.6833224766050744E-2</v>
      </c>
      <c r="L90" s="274">
        <v>1.8714596429168957E-2</v>
      </c>
      <c r="M90" s="267">
        <v>0.10854176498348278</v>
      </c>
      <c r="N90" s="224">
        <v>1.820151278086897E-2</v>
      </c>
      <c r="O90" s="224">
        <v>-0.16304810557684121</v>
      </c>
      <c r="P90" s="224">
        <v>-7.2203869749882021E-2</v>
      </c>
      <c r="Q90" s="282">
        <v>1.725890474778705E-2</v>
      </c>
      <c r="R90" s="274">
        <v>1.7197619925227739E-2</v>
      </c>
      <c r="S90" s="267">
        <v>1.8404907975460123E-3</v>
      </c>
      <c r="T90" s="274">
        <v>1.7629605777634665E-2</v>
      </c>
      <c r="U90" s="224">
        <v>-6.12369871402327E-2</v>
      </c>
      <c r="V90" s="267">
        <v>-5.9509202453987733E-2</v>
      </c>
      <c r="W90" s="237"/>
    </row>
    <row r="91" spans="1:23" s="250" customFormat="1" ht="15" customHeight="1" x14ac:dyDescent="0.3">
      <c r="A91" s="262"/>
      <c r="C91" s="388"/>
      <c r="D91" s="249" t="s">
        <v>7</v>
      </c>
      <c r="E91" s="236">
        <v>1</v>
      </c>
      <c r="F91" s="259">
        <v>1</v>
      </c>
      <c r="G91" s="267">
        <v>6.6265443025335187E-4</v>
      </c>
      <c r="H91" s="274">
        <v>1</v>
      </c>
      <c r="I91" s="224">
        <v>-0.11567455277767698</v>
      </c>
      <c r="J91" s="267">
        <v>-0.11508855060228934</v>
      </c>
      <c r="K91" s="224">
        <v>1</v>
      </c>
      <c r="L91" s="274">
        <v>1</v>
      </c>
      <c r="M91" s="267">
        <v>-2.8995408398341306E-3</v>
      </c>
      <c r="N91" s="224">
        <v>1</v>
      </c>
      <c r="O91" s="224">
        <v>-0.13945521323804744</v>
      </c>
      <c r="P91" s="224">
        <v>-0.14195039799177006</v>
      </c>
      <c r="Q91" s="282">
        <v>1</v>
      </c>
      <c r="R91" s="274">
        <v>1</v>
      </c>
      <c r="S91" s="267">
        <v>5.4106136970056328E-3</v>
      </c>
      <c r="T91" s="274">
        <v>1</v>
      </c>
      <c r="U91" s="224">
        <v>-8.4239903112000428E-2</v>
      </c>
      <c r="V91" s="267">
        <v>-7.9285078988607011E-2</v>
      </c>
    </row>
    <row r="92" spans="1:23" s="250" customFormat="1" ht="15" customHeight="1" x14ac:dyDescent="0.3">
      <c r="A92" s="262"/>
      <c r="C92" s="383" t="s">
        <v>195</v>
      </c>
      <c r="D92" s="249" t="s">
        <v>29</v>
      </c>
      <c r="E92" s="151">
        <v>0.40999886190866669</v>
      </c>
      <c r="F92" s="260">
        <v>0.39188128062659655</v>
      </c>
      <c r="G92" s="267">
        <v>-0.15815171746217027</v>
      </c>
      <c r="H92" s="275">
        <v>0.39624644536566178</v>
      </c>
      <c r="I92" s="224">
        <v>-3.7504861428160771E-2</v>
      </c>
      <c r="J92" s="267">
        <v>-0.18972512064228672</v>
      </c>
      <c r="K92" s="141">
        <v>0.41246241639565562</v>
      </c>
      <c r="L92" s="275">
        <v>0.40090251257749121</v>
      </c>
      <c r="M92" s="267">
        <v>-0.18320712893675895</v>
      </c>
      <c r="N92" s="141">
        <v>0.39936997104485866</v>
      </c>
      <c r="O92" s="224">
        <v>-1.6392248287920734E-4</v>
      </c>
      <c r="P92" s="224">
        <v>-0.18334101965218166</v>
      </c>
      <c r="Q92" s="283">
        <v>0.40776477527558441</v>
      </c>
      <c r="R92" s="275">
        <v>0.38438769939952688</v>
      </c>
      <c r="S92" s="267">
        <v>-0.13516832926213512</v>
      </c>
      <c r="T92" s="275">
        <v>0.39338124887385134</v>
      </c>
      <c r="U92" s="224">
        <v>-6.9855145643323763E-2</v>
      </c>
      <c r="V92" s="267">
        <v>-0.1955812715784877</v>
      </c>
    </row>
    <row r="93" spans="1:23" s="250" customFormat="1" ht="15" customHeight="1" x14ac:dyDescent="0.3">
      <c r="A93" s="262"/>
      <c r="C93" s="388"/>
      <c r="D93" s="249" t="s">
        <v>30</v>
      </c>
      <c r="E93" s="151">
        <v>0.56960887594512644</v>
      </c>
      <c r="F93" s="260">
        <v>0.58937250887115211</v>
      </c>
      <c r="G93" s="267">
        <v>-8.8671212594713944E-2</v>
      </c>
      <c r="H93" s="275">
        <v>0.58335334718640031</v>
      </c>
      <c r="I93" s="224">
        <v>-5.7829496584872249E-2</v>
      </c>
      <c r="J93" s="267">
        <v>-0.1413728975936637</v>
      </c>
      <c r="K93" s="141">
        <v>0.56679143400625887</v>
      </c>
      <c r="L93" s="275">
        <v>0.58088659447539626</v>
      </c>
      <c r="M93" s="267">
        <v>-0.13875717224206993</v>
      </c>
      <c r="N93" s="141">
        <v>0.57955388711859968</v>
      </c>
      <c r="O93" s="224">
        <v>1.3701557452264529E-3</v>
      </c>
      <c r="P93" s="224">
        <v>-0.13757713543358233</v>
      </c>
      <c r="Q93" s="283">
        <v>0.57216388717315214</v>
      </c>
      <c r="R93" s="275">
        <v>0.59642142293928546</v>
      </c>
      <c r="S93" s="267">
        <v>-4.3676998336947957E-2</v>
      </c>
      <c r="T93" s="275">
        <v>0.5868385753468538</v>
      </c>
      <c r="U93" s="224">
        <v>-0.1057234674368466</v>
      </c>
      <c r="V93" s="267">
        <v>-0.14478278206237905</v>
      </c>
    </row>
    <row r="94" spans="1:23" s="250" customFormat="1" ht="15" customHeight="1" x14ac:dyDescent="0.3">
      <c r="A94" s="262"/>
      <c r="C94" s="388"/>
      <c r="D94" s="249" t="s">
        <v>31</v>
      </c>
      <c r="E94" s="151">
        <v>2.0392262146206801E-2</v>
      </c>
      <c r="F94" s="260">
        <v>1.8746210502251334E-2</v>
      </c>
      <c r="G94" s="267">
        <v>-0.19032627361190613</v>
      </c>
      <c r="H94" s="275">
        <v>2.0400207447937878E-2</v>
      </c>
      <c r="I94" s="224">
        <v>3.587840226228349E-2</v>
      </c>
      <c r="J94" s="267">
        <v>-0.16127647395535202</v>
      </c>
      <c r="K94" s="141">
        <v>2.0746149598085538E-2</v>
      </c>
      <c r="L94" s="275">
        <v>1.8210892947112471E-2</v>
      </c>
      <c r="M94" s="267">
        <v>-0.26234841762792072</v>
      </c>
      <c r="N94" s="141">
        <v>2.1076141836541679E-2</v>
      </c>
      <c r="O94" s="224">
        <v>0.1615878107457899</v>
      </c>
      <c r="P94" s="224">
        <v>-0.14315291333924873</v>
      </c>
      <c r="Q94" s="283">
        <v>2.0071337551263432E-2</v>
      </c>
      <c r="R94" s="275">
        <v>1.9190877661187603E-2</v>
      </c>
      <c r="S94" s="267">
        <v>-0.12281674521763238</v>
      </c>
      <c r="T94" s="275">
        <v>1.9780175779294879E-2</v>
      </c>
      <c r="U94" s="224">
        <v>-6.3211125158027806E-2</v>
      </c>
      <c r="V94" s="267">
        <v>-0.17826448572220682</v>
      </c>
    </row>
    <row r="95" spans="1:23" s="250" customFormat="1" ht="15" customHeight="1" x14ac:dyDescent="0.3">
      <c r="A95" s="262"/>
      <c r="C95" s="388"/>
      <c r="D95" s="249" t="s">
        <v>7</v>
      </c>
      <c r="E95" s="151">
        <v>1</v>
      </c>
      <c r="F95" s="260">
        <v>1</v>
      </c>
      <c r="G95" s="267">
        <v>-0.11923111716796185</v>
      </c>
      <c r="H95" s="275">
        <v>1</v>
      </c>
      <c r="I95" s="224">
        <v>-4.810798453387935E-2</v>
      </c>
      <c r="J95" s="267">
        <v>-0.16160313296116774</v>
      </c>
      <c r="K95" s="141">
        <v>1</v>
      </c>
      <c r="L95" s="275">
        <v>1</v>
      </c>
      <c r="M95" s="267">
        <v>-0.15965515125483218</v>
      </c>
      <c r="N95" s="141">
        <v>1</v>
      </c>
      <c r="O95" s="224">
        <v>3.6728464925411277E-3</v>
      </c>
      <c r="P95" s="224">
        <v>-0.1565686936245935</v>
      </c>
      <c r="Q95" s="283">
        <v>1</v>
      </c>
      <c r="R95" s="275">
        <v>1</v>
      </c>
      <c r="S95" s="267">
        <v>-8.25723809046848E-2</v>
      </c>
      <c r="T95" s="275">
        <v>1</v>
      </c>
      <c r="U95" s="224">
        <v>-9.1120276581549101E-2</v>
      </c>
      <c r="V95" s="267">
        <v>-0.16616863930020198</v>
      </c>
    </row>
    <row r="96" spans="1:23" s="250" customFormat="1" ht="15" customHeight="1" x14ac:dyDescent="0.3">
      <c r="A96" s="262"/>
      <c r="C96" s="386" t="s">
        <v>183</v>
      </c>
      <c r="D96" s="249" t="s">
        <v>29</v>
      </c>
      <c r="E96" s="236">
        <v>0.41905902348578494</v>
      </c>
      <c r="F96" s="259">
        <v>0.41919970196264372</v>
      </c>
      <c r="G96" s="267">
        <v>-8.7255498405324192E-2</v>
      </c>
      <c r="H96" s="274">
        <v>0.41048549012651286</v>
      </c>
      <c r="I96" s="224">
        <v>2.8236719854574835E-2</v>
      </c>
      <c r="J96" s="267">
        <v>-6.1482587614991799E-2</v>
      </c>
      <c r="K96" s="224">
        <v>0.42247027420528999</v>
      </c>
      <c r="L96" s="274">
        <v>0.42452002278640821</v>
      </c>
      <c r="M96" s="267">
        <v>-0.12014168102623013</v>
      </c>
      <c r="N96" s="224">
        <v>0.41366154709306402</v>
      </c>
      <c r="O96" s="224">
        <v>6.95970695970696E-2</v>
      </c>
      <c r="P96" s="224">
        <v>-5.8906120365052016E-2</v>
      </c>
      <c r="Q96" s="282">
        <v>0.4144801129166516</v>
      </c>
      <c r="R96" s="274">
        <v>0.41269871131596275</v>
      </c>
      <c r="S96" s="267">
        <v>-4.2261514953067014E-2</v>
      </c>
      <c r="T96" s="274">
        <v>0.40619072907973597</v>
      </c>
      <c r="U96" s="224">
        <v>-2.3749829055932897E-2</v>
      </c>
      <c r="V96" s="267">
        <v>-6.5007640253219826E-2</v>
      </c>
    </row>
    <row r="97" spans="1:22" s="250" customFormat="1" ht="15" customHeight="1" x14ac:dyDescent="0.3">
      <c r="A97" s="262"/>
      <c r="C97" s="387"/>
      <c r="D97" s="249" t="s">
        <v>30</v>
      </c>
      <c r="E97" s="236">
        <v>0.56532756489493197</v>
      </c>
      <c r="F97" s="259">
        <v>0.56571215687602661</v>
      </c>
      <c r="G97" s="267">
        <v>-8.6941073576035865E-2</v>
      </c>
      <c r="H97" s="274">
        <v>0.57341213846265493</v>
      </c>
      <c r="I97" s="224">
        <v>6.4357769329781184E-2</v>
      </c>
      <c r="J97" s="267">
        <v>-2.8178637804744725E-2</v>
      </c>
      <c r="K97" s="224">
        <v>0.56035482218447519</v>
      </c>
      <c r="L97" s="274">
        <v>0.5590214161444782</v>
      </c>
      <c r="M97" s="267">
        <v>-0.12647356012125294</v>
      </c>
      <c r="N97" s="224">
        <v>0.56907216494845358</v>
      </c>
      <c r="O97" s="224">
        <v>0.11740890688259109</v>
      </c>
      <c r="P97" s="224">
        <v>-2.3913775682047826E-2</v>
      </c>
      <c r="Q97" s="282">
        <v>0.57200246100394481</v>
      </c>
      <c r="R97" s="274">
        <v>0.57388768695324988</v>
      </c>
      <c r="S97" s="267">
        <v>-3.4957291996203732E-2</v>
      </c>
      <c r="T97" s="274">
        <v>0.57928078294514829</v>
      </c>
      <c r="U97" s="224">
        <v>1.212915915423701E-3</v>
      </c>
      <c r="V97" s="267">
        <v>-3.3786776336602341E-2</v>
      </c>
    </row>
    <row r="98" spans="1:22" s="250" customFormat="1" ht="15" customHeight="1" x14ac:dyDescent="0.3">
      <c r="A98" s="262"/>
      <c r="C98" s="387"/>
      <c r="D98" s="249" t="s">
        <v>31</v>
      </c>
      <c r="E98" s="236">
        <v>1.5613411619283065E-2</v>
      </c>
      <c r="F98" s="259">
        <v>1.5088141161329654E-2</v>
      </c>
      <c r="G98" s="267">
        <v>-0.11825828797624938</v>
      </c>
      <c r="H98" s="274">
        <v>1.6102371410832213E-2</v>
      </c>
      <c r="I98" s="224">
        <v>0.12065095398428732</v>
      </c>
      <c r="J98" s="267">
        <v>-1.1875309252845126E-2</v>
      </c>
      <c r="K98" s="224">
        <v>1.717490361023484E-2</v>
      </c>
      <c r="L98" s="274">
        <v>1.6458561069113638E-2</v>
      </c>
      <c r="M98" s="267">
        <v>-0.1609105180533752</v>
      </c>
      <c r="N98" s="224">
        <v>1.7266287958482361E-2</v>
      </c>
      <c r="O98" s="224">
        <v>0.15154349859681945</v>
      </c>
      <c r="P98" s="224">
        <v>-3.3751962323390894E-2</v>
      </c>
      <c r="Q98" s="282">
        <v>1.3517426079403568E-2</v>
      </c>
      <c r="R98" s="274">
        <v>1.341360173078732E-2</v>
      </c>
      <c r="S98" s="267">
        <v>-4.5515394912985271E-2</v>
      </c>
      <c r="T98" s="274">
        <v>1.4528487975115696E-2</v>
      </c>
      <c r="U98" s="224">
        <v>7.4333800841514724E-2</v>
      </c>
      <c r="V98" s="267">
        <v>2.5435073627844713E-2</v>
      </c>
    </row>
    <row r="99" spans="1:22" s="250" customFormat="1" ht="15" customHeight="1" x14ac:dyDescent="0.3">
      <c r="A99" s="262"/>
      <c r="C99" s="387"/>
      <c r="D99" s="249" t="s">
        <v>7</v>
      </c>
      <c r="E99" s="236">
        <v>1</v>
      </c>
      <c r="F99" s="259">
        <v>1</v>
      </c>
      <c r="G99" s="267">
        <v>-8.7561804697156978E-2</v>
      </c>
      <c r="H99" s="274">
        <v>1</v>
      </c>
      <c r="I99" s="224">
        <v>5.0065195671684756E-2</v>
      </c>
      <c r="J99" s="267">
        <v>-4.1880407911001234E-2</v>
      </c>
      <c r="K99" s="224">
        <v>1</v>
      </c>
      <c r="L99" s="274">
        <v>1</v>
      </c>
      <c r="M99" s="267">
        <v>-0.12438998085685783</v>
      </c>
      <c r="N99" s="224">
        <v>1</v>
      </c>
      <c r="O99" s="224">
        <v>9.7673630890979357E-2</v>
      </c>
      <c r="P99" s="224">
        <v>-3.8865971042627193E-2</v>
      </c>
      <c r="Q99" s="282">
        <v>1</v>
      </c>
      <c r="R99" s="274">
        <v>1</v>
      </c>
      <c r="S99" s="267">
        <v>-3.8127465527849153E-2</v>
      </c>
      <c r="T99" s="274">
        <v>1</v>
      </c>
      <c r="U99" s="224">
        <v>-8.1083623365628826E-3</v>
      </c>
      <c r="V99" s="267">
        <v>-4.5926676558937424E-2</v>
      </c>
    </row>
    <row r="100" spans="1:22" s="250" customFormat="1" ht="15" customHeight="1" x14ac:dyDescent="0.3">
      <c r="A100" s="262"/>
      <c r="C100" s="386" t="s">
        <v>182</v>
      </c>
      <c r="D100" s="249" t="s">
        <v>29</v>
      </c>
      <c r="E100" s="236">
        <v>0.40449917697982074</v>
      </c>
      <c r="F100" s="259">
        <v>0.37431891788912175</v>
      </c>
      <c r="G100" s="267">
        <v>-0.20273607327111473</v>
      </c>
      <c r="H100" s="274">
        <v>0.38543133964552123</v>
      </c>
      <c r="I100" s="224">
        <v>-8.4835970218706369E-2</v>
      </c>
      <c r="J100" s="267">
        <v>-0.27037273201553536</v>
      </c>
      <c r="K100" s="224">
        <v>0.40410172087575458</v>
      </c>
      <c r="L100" s="274">
        <v>0.3795972222222222</v>
      </c>
      <c r="M100" s="267">
        <v>-0.23828767314177421</v>
      </c>
      <c r="N100" s="224">
        <v>0.38396892335132032</v>
      </c>
      <c r="O100" s="224">
        <v>-7.0542607295744755E-2</v>
      </c>
      <c r="P100" s="224">
        <v>-0.29202084668766198</v>
      </c>
      <c r="Q100" s="282">
        <v>0.40478275892548637</v>
      </c>
      <c r="R100" s="274">
        <v>0.37091706574766148</v>
      </c>
      <c r="S100" s="267">
        <v>-0.17741295112558067</v>
      </c>
      <c r="T100" s="274">
        <v>0.38642751974300626</v>
      </c>
      <c r="U100" s="224">
        <v>-9.4263580857687573E-2</v>
      </c>
      <c r="V100" s="267">
        <v>-0.25495295191964107</v>
      </c>
    </row>
    <row r="101" spans="1:22" s="250" customFormat="1" ht="15" customHeight="1" x14ac:dyDescent="0.3">
      <c r="A101" s="262"/>
      <c r="C101" s="387"/>
      <c r="D101" s="249" t="s">
        <v>30</v>
      </c>
      <c r="E101" s="236">
        <v>0.57220771059702957</v>
      </c>
      <c r="F101" s="259">
        <v>0.60458318591296301</v>
      </c>
      <c r="G101" s="267">
        <v>-8.9708811067310296E-2</v>
      </c>
      <c r="H101" s="274">
        <v>0.59090408005781414</v>
      </c>
      <c r="I101" s="224">
        <v>-0.1313304102781104</v>
      </c>
      <c r="J101" s="267">
        <v>-0.20925772638238935</v>
      </c>
      <c r="K101" s="224">
        <v>0.57216866384358955</v>
      </c>
      <c r="L101" s="274">
        <v>0.6006111111111111</v>
      </c>
      <c r="M101" s="267">
        <v>-0.14880718053696559</v>
      </c>
      <c r="N101" s="224">
        <v>0.59084931755316739</v>
      </c>
      <c r="O101" s="224">
        <v>-9.6059568957543237E-2</v>
      </c>
      <c r="P101" s="224">
        <v>-0.23057239587434061</v>
      </c>
      <c r="Q101" s="282">
        <v>0.57223557016239845</v>
      </c>
      <c r="R101" s="274">
        <v>0.60714317683390773</v>
      </c>
      <c r="S101" s="267">
        <v>-4.754749835002036E-2</v>
      </c>
      <c r="T101" s="274">
        <v>0.59094138360635484</v>
      </c>
      <c r="U101" s="224">
        <v>-0.15381780117062527</v>
      </c>
      <c r="V101" s="267">
        <v>-0.19405164787328155</v>
      </c>
    </row>
    <row r="102" spans="1:22" s="250" customFormat="1" ht="15" customHeight="1" x14ac:dyDescent="0.3">
      <c r="A102" s="262"/>
      <c r="C102" s="387"/>
      <c r="D102" s="249" t="s">
        <v>31</v>
      </c>
      <c r="E102" s="236">
        <v>2.329311242314961E-2</v>
      </c>
      <c r="F102" s="259">
        <v>2.1097896197915248E-2</v>
      </c>
      <c r="G102" s="267">
        <v>-0.21964968794040668</v>
      </c>
      <c r="H102" s="274">
        <v>2.3664580296664666E-2</v>
      </c>
      <c r="I102" s="224">
        <v>-3.0959752321981426E-3</v>
      </c>
      <c r="J102" s="267">
        <v>-0.22206563317898129</v>
      </c>
      <c r="K102" s="224">
        <v>2.3729615280655914E-2</v>
      </c>
      <c r="L102" s="274">
        <v>1.9791666666666666E-2</v>
      </c>
      <c r="M102" s="267">
        <v>-0.32368296155671572</v>
      </c>
      <c r="N102" s="224">
        <v>2.5181759095512325E-2</v>
      </c>
      <c r="O102" s="224">
        <v>0.16912280701754387</v>
      </c>
      <c r="P102" s="224">
        <v>-0.20930232558139536</v>
      </c>
      <c r="Q102" s="282">
        <v>2.2981670912115199E-2</v>
      </c>
      <c r="R102" s="274">
        <v>2.1939757418430829E-2</v>
      </c>
      <c r="S102" s="267">
        <v>-0.14300699300699302</v>
      </c>
      <c r="T102" s="274">
        <v>2.2631096650638879E-2</v>
      </c>
      <c r="U102" s="224">
        <v>-0.10322317421460628</v>
      </c>
      <c r="V102" s="267">
        <v>-0.23146853146853147</v>
      </c>
    </row>
    <row r="103" spans="1:22" s="250" customFormat="1" ht="15" customHeight="1" x14ac:dyDescent="0.3">
      <c r="A103" s="262"/>
      <c r="C103" s="387"/>
      <c r="D103" s="249" t="s">
        <v>7</v>
      </c>
      <c r="E103" s="236">
        <v>1</v>
      </c>
      <c r="F103" s="259">
        <v>1</v>
      </c>
      <c r="G103" s="267">
        <v>-0.13845497305839927</v>
      </c>
      <c r="H103" s="274">
        <v>1</v>
      </c>
      <c r="I103" s="224">
        <v>-0.11122118498761668</v>
      </c>
      <c r="J103" s="267">
        <v>-0.23427703187503224</v>
      </c>
      <c r="K103" s="224">
        <v>1</v>
      </c>
      <c r="L103" s="274">
        <v>1</v>
      </c>
      <c r="M103" s="267">
        <v>-0.18911613658888188</v>
      </c>
      <c r="N103" s="224">
        <v>1</v>
      </c>
      <c r="O103" s="224">
        <v>-8.1125000000000003E-2</v>
      </c>
      <c r="P103" s="224">
        <v>-0.25489909000810884</v>
      </c>
      <c r="Q103" s="282">
        <v>1</v>
      </c>
      <c r="R103" s="274">
        <v>1</v>
      </c>
      <c r="S103" s="267">
        <v>-0.10230861330526247</v>
      </c>
      <c r="T103" s="274">
        <v>1</v>
      </c>
      <c r="U103" s="224">
        <v>-0.13061809067716959</v>
      </c>
      <c r="V103" s="267">
        <v>-0.21956334825266982</v>
      </c>
    </row>
    <row r="104" spans="1:22" s="250" customFormat="1" ht="15" customHeight="1" x14ac:dyDescent="0.3">
      <c r="A104" s="262"/>
      <c r="C104" s="383" t="s">
        <v>197</v>
      </c>
      <c r="D104" s="249" t="s">
        <v>29</v>
      </c>
      <c r="E104" s="236">
        <v>0.41691536507165156</v>
      </c>
      <c r="F104" s="259">
        <v>0.39875353674390152</v>
      </c>
      <c r="G104" s="267">
        <v>-0.2072215887495249</v>
      </c>
      <c r="H104" s="274">
        <v>0.40165420348968955</v>
      </c>
      <c r="I104" s="224">
        <v>-3.6900310032921019E-2</v>
      </c>
      <c r="J104" s="267">
        <v>-0.236475357912074</v>
      </c>
      <c r="K104" s="224">
        <v>0.41092145971030797</v>
      </c>
      <c r="L104" s="274">
        <v>0.40230065125439207</v>
      </c>
      <c r="M104" s="267">
        <v>-0.23102260817487646</v>
      </c>
      <c r="N104" s="224">
        <v>0.39735582402552999</v>
      </c>
      <c r="O104" s="224">
        <v>-3.0262572318647086E-2</v>
      </c>
      <c r="P104" s="224">
        <v>-0.25429384210638889</v>
      </c>
      <c r="Q104" s="282">
        <v>0.42594284050143627</v>
      </c>
      <c r="R104" s="274">
        <v>0.39406139909411175</v>
      </c>
      <c r="S104" s="267">
        <v>-0.17263884140845945</v>
      </c>
      <c r="T104" s="274">
        <v>0.40770761773297809</v>
      </c>
      <c r="U104" s="224">
        <v>-4.5864322740590491E-2</v>
      </c>
      <c r="V104" s="267">
        <v>-0.21058520060913075</v>
      </c>
    </row>
    <row r="105" spans="1:22" s="250" customFormat="1" ht="15" customHeight="1" x14ac:dyDescent="0.3">
      <c r="A105" s="262"/>
      <c r="C105" s="388"/>
      <c r="D105" s="249" t="s">
        <v>30</v>
      </c>
      <c r="E105" s="236">
        <v>0.56411664967594377</v>
      </c>
      <c r="F105" s="259">
        <v>0.58204608600341567</v>
      </c>
      <c r="G105" s="267">
        <v>-0.14476862862600423</v>
      </c>
      <c r="H105" s="274">
        <v>0.57807147332080355</v>
      </c>
      <c r="I105" s="224">
        <v>-5.0384838564875134E-2</v>
      </c>
      <c r="J105" s="267">
        <v>-0.18785932320829979</v>
      </c>
      <c r="K105" s="224">
        <v>0.56899521867529179</v>
      </c>
      <c r="L105" s="274">
        <v>0.57750151064163102</v>
      </c>
      <c r="M105" s="267">
        <v>-0.20280206370292564</v>
      </c>
      <c r="N105" s="224">
        <v>0.5811602461819011</v>
      </c>
      <c r="O105" s="224">
        <v>-1.1974655583328489E-2</v>
      </c>
      <c r="P105" s="224">
        <v>-0.21234823442182335</v>
      </c>
      <c r="Q105" s="282">
        <v>0.55676899249434098</v>
      </c>
      <c r="R105" s="274">
        <v>0.5880576689659256</v>
      </c>
      <c r="S105" s="267">
        <v>-5.5444602948169282E-2</v>
      </c>
      <c r="T105" s="274">
        <v>0.57372154986998813</v>
      </c>
      <c r="U105" s="224">
        <v>-0.10028191703584374</v>
      </c>
      <c r="V105" s="267">
        <v>-0.1501664289110794</v>
      </c>
    </row>
    <row r="106" spans="1:22" s="250" customFormat="1" ht="15" customHeight="1" x14ac:dyDescent="0.3">
      <c r="A106" s="262"/>
      <c r="C106" s="388"/>
      <c r="D106" s="249" t="s">
        <v>31</v>
      </c>
      <c r="E106" s="236">
        <v>1.896798525240467E-2</v>
      </c>
      <c r="F106" s="259">
        <v>1.9200377252682827E-2</v>
      </c>
      <c r="G106" s="267">
        <v>-0.16095795043163463</v>
      </c>
      <c r="H106" s="274">
        <v>2.0274323189506938E-2</v>
      </c>
      <c r="I106" s="224">
        <v>9.6249585131098579E-3</v>
      </c>
      <c r="J106" s="267">
        <v>-0.15288220551378445</v>
      </c>
      <c r="K106" s="224">
        <v>2.0083321614400226E-2</v>
      </c>
      <c r="L106" s="274">
        <v>2.0197838103976903E-2</v>
      </c>
      <c r="M106" s="267">
        <v>-0.21006564551422319</v>
      </c>
      <c r="N106" s="224">
        <v>2.1483929792568954E-2</v>
      </c>
      <c r="O106" s="224">
        <v>4.4321329639889197E-2</v>
      </c>
      <c r="P106" s="224">
        <v>-0.17505470459518599</v>
      </c>
      <c r="Q106" s="282">
        <v>1.7288167004222761E-2</v>
      </c>
      <c r="R106" s="274">
        <v>1.7880931939962697E-2</v>
      </c>
      <c r="S106" s="267">
        <v>-7.5038284839203676E-2</v>
      </c>
      <c r="T106" s="274">
        <v>1.8570832397033804E-2</v>
      </c>
      <c r="U106" s="224">
        <v>-4.2218543046357616E-2</v>
      </c>
      <c r="V106" s="267">
        <v>-0.11408882082695253</v>
      </c>
    </row>
    <row r="107" spans="1:22" s="250" customFormat="1" ht="15" customHeight="1" x14ac:dyDescent="0.3">
      <c r="A107" s="262"/>
      <c r="C107" s="388"/>
      <c r="D107" s="249" t="s">
        <v>7</v>
      </c>
      <c r="E107" s="236">
        <v>1</v>
      </c>
      <c r="F107" s="259">
        <v>1</v>
      </c>
      <c r="G107" s="267">
        <v>-0.17111330611296277</v>
      </c>
      <c r="H107" s="274">
        <v>1</v>
      </c>
      <c r="I107" s="224">
        <v>-4.3855624378680125E-2</v>
      </c>
      <c r="J107" s="267">
        <v>-0.2074646496125587</v>
      </c>
      <c r="K107" s="224">
        <v>1</v>
      </c>
      <c r="L107" s="274">
        <v>1</v>
      </c>
      <c r="M107" s="267">
        <v>-0.21454436788074813</v>
      </c>
      <c r="N107" s="224">
        <v>1</v>
      </c>
      <c r="O107" s="224">
        <v>-1.819483920059083E-2</v>
      </c>
      <c r="P107" s="224">
        <v>-0.22883560680635634</v>
      </c>
      <c r="Q107" s="282">
        <v>1</v>
      </c>
      <c r="R107" s="274">
        <v>1</v>
      </c>
      <c r="S107" s="267">
        <v>-0.10570138861310777</v>
      </c>
      <c r="T107" s="274">
        <v>1</v>
      </c>
      <c r="U107" s="224">
        <v>-7.7799816454009893E-2</v>
      </c>
      <c r="V107" s="267">
        <v>-0.17527765643408391</v>
      </c>
    </row>
    <row r="108" spans="1:22" s="250" customFormat="1" ht="15" customHeight="1" x14ac:dyDescent="0.3">
      <c r="A108" s="262"/>
      <c r="C108" s="391" t="s">
        <v>366</v>
      </c>
      <c r="D108" s="392"/>
      <c r="E108" s="236">
        <v>1</v>
      </c>
      <c r="F108" s="259">
        <v>1</v>
      </c>
      <c r="G108" s="267">
        <v>-9.7174887415528419E-2</v>
      </c>
      <c r="H108" s="274">
        <v>1</v>
      </c>
      <c r="I108" s="224">
        <v>-6.9057458809187636E-2</v>
      </c>
      <c r="J108" s="267">
        <v>-0.15952169543973074</v>
      </c>
      <c r="K108" s="224">
        <v>1</v>
      </c>
      <c r="L108" s="274">
        <v>1</v>
      </c>
      <c r="M108" s="267">
        <v>-0.12615615406777472</v>
      </c>
      <c r="N108" s="224">
        <v>1</v>
      </c>
      <c r="O108" s="224">
        <v>-5.2942580876208664E-2</v>
      </c>
      <c r="P108" s="224">
        <v>-0.17241970255421879</v>
      </c>
      <c r="Q108" s="282">
        <v>1</v>
      </c>
      <c r="R108" s="274">
        <v>1</v>
      </c>
      <c r="S108" s="267">
        <v>-6.3806849377745237E-2</v>
      </c>
      <c r="T108" s="274">
        <v>1</v>
      </c>
      <c r="U108" s="224">
        <v>-8.6375896121667892E-2</v>
      </c>
      <c r="V108" s="267">
        <v>-0.14467137170571009</v>
      </c>
    </row>
    <row r="109" spans="1:22" s="250" customFormat="1" ht="15" customHeight="1" x14ac:dyDescent="0.3">
      <c r="A109" s="262"/>
      <c r="F109" s="262"/>
      <c r="G109" s="269"/>
      <c r="H109" s="276"/>
      <c r="I109" s="253"/>
      <c r="J109" s="267"/>
      <c r="K109" s="253"/>
      <c r="L109" s="276"/>
      <c r="M109" s="269"/>
      <c r="N109" s="253"/>
      <c r="O109" s="253"/>
      <c r="P109" s="224"/>
      <c r="Q109" s="285"/>
      <c r="R109" s="276"/>
      <c r="S109" s="269"/>
      <c r="T109" s="276"/>
      <c r="U109" s="253"/>
      <c r="V109" s="267"/>
    </row>
    <row r="110" spans="1:22" s="250" customFormat="1" ht="15" customHeight="1" x14ac:dyDescent="0.3">
      <c r="A110" s="262"/>
      <c r="C110" s="393" t="s">
        <v>368</v>
      </c>
      <c r="D110" s="393"/>
      <c r="F110" s="262"/>
      <c r="G110" s="269"/>
      <c r="H110" s="276"/>
      <c r="I110" s="253"/>
      <c r="J110" s="267"/>
      <c r="K110" s="253"/>
      <c r="L110" s="276"/>
      <c r="M110" s="269"/>
      <c r="N110" s="253"/>
      <c r="O110" s="253"/>
      <c r="P110" s="224"/>
      <c r="Q110" s="285"/>
      <c r="R110" s="276"/>
      <c r="S110" s="269"/>
      <c r="T110" s="276"/>
      <c r="U110" s="253"/>
      <c r="V110" s="267"/>
    </row>
    <row r="111" spans="1:22" s="250" customFormat="1" ht="15" customHeight="1" x14ac:dyDescent="0.3">
      <c r="A111" s="262"/>
      <c r="B111" s="141"/>
      <c r="C111" s="383" t="s">
        <v>196</v>
      </c>
      <c r="D111" s="249" t="s">
        <v>33</v>
      </c>
      <c r="E111" s="236">
        <v>0.22262465619128019</v>
      </c>
      <c r="F111" s="259">
        <v>0.23240139337421531</v>
      </c>
      <c r="G111" s="267">
        <v>4.4607543323139653E-2</v>
      </c>
      <c r="H111" s="274">
        <v>0.24380798998815195</v>
      </c>
      <c r="I111" s="224">
        <v>-7.2270580428588152E-2</v>
      </c>
      <c r="J111" s="267">
        <v>-3.0886850152905199E-2</v>
      </c>
      <c r="K111" s="224">
        <v>0.33598925978297134</v>
      </c>
      <c r="L111" s="274">
        <v>0.35341826206808641</v>
      </c>
      <c r="M111" s="267">
        <v>4.8823738030500059E-2</v>
      </c>
      <c r="N111" s="224">
        <v>0.36748354364752389</v>
      </c>
      <c r="O111" s="224">
        <v>-0.10520739404869252</v>
      </c>
      <c r="P111" s="224">
        <v>-6.152027426409741E-2</v>
      </c>
      <c r="Q111" s="282">
        <v>7.152386599466351E-2</v>
      </c>
      <c r="R111" s="274">
        <v>7.2434310989416037E-2</v>
      </c>
      <c r="S111" s="267">
        <v>1.8208734270910437E-2</v>
      </c>
      <c r="T111" s="274">
        <v>9.0183541101246614E-2</v>
      </c>
      <c r="U111" s="224">
        <v>0.14015702239022973</v>
      </c>
      <c r="V111" s="267">
        <v>0.1609178386380459</v>
      </c>
    </row>
    <row r="112" spans="1:22" s="250" customFormat="1" ht="15" customHeight="1" x14ac:dyDescent="0.3">
      <c r="A112" s="262"/>
      <c r="C112" s="388"/>
      <c r="D112" s="249" t="s">
        <v>34</v>
      </c>
      <c r="E112" s="236">
        <v>0.34315514283380083</v>
      </c>
      <c r="F112" s="259">
        <v>0.3302505533582496</v>
      </c>
      <c r="G112" s="267">
        <v>-3.6967965505383171E-2</v>
      </c>
      <c r="H112" s="274">
        <v>0.3321553682893178</v>
      </c>
      <c r="I112" s="224">
        <v>-0.11057395173806156</v>
      </c>
      <c r="J112" s="267">
        <v>-0.14345422320979817</v>
      </c>
      <c r="K112" s="224">
        <v>0.38854641648527988</v>
      </c>
      <c r="L112" s="274">
        <v>0.3691372483408622</v>
      </c>
      <c r="M112" s="267">
        <v>-5.2707979800044977E-2</v>
      </c>
      <c r="N112" s="224">
        <v>0.36615037078870138</v>
      </c>
      <c r="O112" s="224">
        <v>-0.14641831955625581</v>
      </c>
      <c r="P112" s="224">
        <v>-0.19140888552677313</v>
      </c>
      <c r="Q112" s="282">
        <v>0.28265427131421794</v>
      </c>
      <c r="R112" s="274">
        <v>0.27884787530935706</v>
      </c>
      <c r="S112" s="267">
        <v>-8.1288630829743393E-3</v>
      </c>
      <c r="T112" s="274">
        <v>0.28992823956943742</v>
      </c>
      <c r="U112" s="224">
        <v>-4.7851046151522018E-2</v>
      </c>
      <c r="V112" s="267">
        <v>-5.5590934631953547E-2</v>
      </c>
    </row>
    <row r="113" spans="1:22" s="250" customFormat="1" ht="15" customHeight="1" x14ac:dyDescent="0.3">
      <c r="A113" s="262"/>
      <c r="C113" s="388"/>
      <c r="D113" s="249" t="s">
        <v>35</v>
      </c>
      <c r="E113" s="236">
        <v>0.17702858491508039</v>
      </c>
      <c r="F113" s="259">
        <v>0.17302423890562066</v>
      </c>
      <c r="G113" s="267">
        <v>-2.1972105425084605E-2</v>
      </c>
      <c r="H113" s="274">
        <v>0.16338494837640855</v>
      </c>
      <c r="I113" s="224">
        <v>-0.16494088657037251</v>
      </c>
      <c r="J113" s="267">
        <v>-0.18328889344682597</v>
      </c>
      <c r="K113" s="224">
        <v>0.12958167172431326</v>
      </c>
      <c r="L113" s="274">
        <v>0.12719392592238501</v>
      </c>
      <c r="M113" s="267">
        <v>-2.1272682687591957E-2</v>
      </c>
      <c r="N113" s="224">
        <v>0.11819873533741308</v>
      </c>
      <c r="O113" s="224">
        <v>-0.2003131850923896</v>
      </c>
      <c r="P113" s="224">
        <v>-0.21732466895537028</v>
      </c>
      <c r="Q113" s="282">
        <v>0.24026936597348694</v>
      </c>
      <c r="R113" s="274">
        <v>0.23360539202780264</v>
      </c>
      <c r="S113" s="267">
        <v>-2.2474881015335801E-2</v>
      </c>
      <c r="T113" s="274">
        <v>0.21951331707990249</v>
      </c>
      <c r="U113" s="224">
        <v>-0.13948246325849789</v>
      </c>
      <c r="V113" s="267">
        <v>-0.15882249250837299</v>
      </c>
    </row>
    <row r="114" spans="1:22" s="250" customFormat="1" ht="15" customHeight="1" x14ac:dyDescent="0.3">
      <c r="A114" s="262"/>
      <c r="C114" s="388"/>
      <c r="D114" s="249" t="s">
        <v>75</v>
      </c>
      <c r="E114" s="236">
        <v>0.25679220791009688</v>
      </c>
      <c r="F114" s="259">
        <v>0.26306741899198083</v>
      </c>
      <c r="G114" s="267">
        <v>2.5115769380324508E-2</v>
      </c>
      <c r="H114" s="274">
        <v>0.26049269371028216</v>
      </c>
      <c r="I114" s="224">
        <v>-0.12432972982292798</v>
      </c>
      <c r="J114" s="267">
        <v>-0.10233659726395419</v>
      </c>
      <c r="K114" s="224">
        <v>0.14562844568723091</v>
      </c>
      <c r="L114" s="274">
        <v>0.14975660667479307</v>
      </c>
      <c r="M114" s="267">
        <v>2.5365481125900067E-2</v>
      </c>
      <c r="N114" s="224">
        <v>0.14800996176386175</v>
      </c>
      <c r="O114" s="224">
        <v>-0.14949194020322393</v>
      </c>
      <c r="P114" s="224">
        <v>-0.12791839406502292</v>
      </c>
      <c r="Q114" s="282">
        <v>0.40495955275083645</v>
      </c>
      <c r="R114" s="274">
        <v>0.41284819124848615</v>
      </c>
      <c r="S114" s="267">
        <v>2.4996078021230977E-2</v>
      </c>
      <c r="T114" s="274">
        <v>0.40021390128340772</v>
      </c>
      <c r="U114" s="224">
        <v>-0.11226468037345033</v>
      </c>
      <c r="V114" s="267">
        <v>-9.0074779061862675E-2</v>
      </c>
    </row>
    <row r="115" spans="1:22" s="250" customFormat="1" ht="15" customHeight="1" x14ac:dyDescent="0.3">
      <c r="A115" s="262"/>
      <c r="C115" s="388"/>
      <c r="D115" s="249" t="s">
        <v>37</v>
      </c>
      <c r="E115" s="236">
        <v>3.267884861523379E-4</v>
      </c>
      <c r="F115" s="259">
        <v>1.1747523495046991E-3</v>
      </c>
      <c r="G115" s="267">
        <v>2.5972222222222223</v>
      </c>
      <c r="H115" s="274">
        <v>1.2822551277382558E-4</v>
      </c>
      <c r="I115" s="224">
        <v>-0.90347490347490345</v>
      </c>
      <c r="J115" s="267">
        <v>-0.65277777777777779</v>
      </c>
      <c r="K115" s="224">
        <v>1.8271079264708218E-4</v>
      </c>
      <c r="L115" s="274">
        <v>4.2225355927882278E-4</v>
      </c>
      <c r="M115" s="267">
        <v>1.3043478260869565</v>
      </c>
      <c r="N115" s="224">
        <v>1.2035588308814679E-4</v>
      </c>
      <c r="O115" s="224">
        <v>-0.75471698113207553</v>
      </c>
      <c r="P115" s="224">
        <v>-0.43478260869565216</v>
      </c>
      <c r="Q115" s="282">
        <v>5.1882597094574567E-4</v>
      </c>
      <c r="R115" s="274">
        <v>2.1694486862197885E-3</v>
      </c>
      <c r="S115" s="267">
        <v>3.204081632653061</v>
      </c>
      <c r="T115" s="274">
        <v>1.3800082800496802E-4</v>
      </c>
      <c r="U115" s="224">
        <v>-0.94174757281553401</v>
      </c>
      <c r="V115" s="267">
        <v>-0.75510204081632648</v>
      </c>
    </row>
    <row r="116" spans="1:22" s="250" customFormat="1" ht="15" customHeight="1" x14ac:dyDescent="0.3">
      <c r="A116" s="262"/>
      <c r="C116" s="388"/>
      <c r="D116" s="249" t="s">
        <v>7</v>
      </c>
      <c r="E116" s="236">
        <v>1</v>
      </c>
      <c r="F116" s="259">
        <v>1</v>
      </c>
      <c r="G116" s="267">
        <v>6.6265443025335187E-4</v>
      </c>
      <c r="H116" s="274">
        <v>1</v>
      </c>
      <c r="I116" s="224">
        <v>-0.11567455277767698</v>
      </c>
      <c r="J116" s="267">
        <v>-0.11508855060228934</v>
      </c>
      <c r="K116" s="224">
        <v>1</v>
      </c>
      <c r="L116" s="274">
        <v>1</v>
      </c>
      <c r="M116" s="267">
        <v>-2.8995408398341306E-3</v>
      </c>
      <c r="N116" s="224">
        <v>1</v>
      </c>
      <c r="O116" s="224">
        <v>-0.13945521323804744</v>
      </c>
      <c r="P116" s="224">
        <v>-0.14195039799177006</v>
      </c>
      <c r="Q116" s="282">
        <v>1</v>
      </c>
      <c r="R116" s="274">
        <v>1</v>
      </c>
      <c r="S116" s="267">
        <v>5.4106136970056328E-3</v>
      </c>
      <c r="T116" s="274">
        <v>1</v>
      </c>
      <c r="U116" s="224">
        <v>-8.4239903112000428E-2</v>
      </c>
      <c r="V116" s="267">
        <v>-7.9285078988607011E-2</v>
      </c>
    </row>
    <row r="117" spans="1:22" s="250" customFormat="1" ht="15" customHeight="1" x14ac:dyDescent="0.3">
      <c r="A117" s="262"/>
      <c r="C117" s="383" t="s">
        <v>195</v>
      </c>
      <c r="D117" s="249" t="s">
        <v>33</v>
      </c>
      <c r="E117" s="151">
        <v>0.26470253502549035</v>
      </c>
      <c r="F117" s="260">
        <v>0.24602661842615325</v>
      </c>
      <c r="G117" s="270">
        <v>-0.18137319751289854</v>
      </c>
      <c r="H117" s="275">
        <v>0.28048631922617745</v>
      </c>
      <c r="I117" s="141">
        <v>8.5218702865761692E-2</v>
      </c>
      <c r="J117" s="267">
        <v>-0.11161088327380166</v>
      </c>
      <c r="K117" s="141">
        <v>0.45367245505307724</v>
      </c>
      <c r="L117" s="275">
        <v>0.44057363582595233</v>
      </c>
      <c r="M117" s="270">
        <v>-0.18391830662068032</v>
      </c>
      <c r="N117" s="141">
        <v>0.47328560827622329</v>
      </c>
      <c r="O117" s="141">
        <v>7.8194142897392974E-2</v>
      </c>
      <c r="P117" s="224">
        <v>-0.12010549807263136</v>
      </c>
      <c r="Q117" s="283">
        <v>9.3334223661586224E-2</v>
      </c>
      <c r="R117" s="275">
        <v>8.4424091708618906E-2</v>
      </c>
      <c r="S117" s="270">
        <v>-0.17015441483336313</v>
      </c>
      <c r="T117" s="275">
        <v>0.10363237168578616</v>
      </c>
      <c r="U117" s="141">
        <v>0.11566922911128673</v>
      </c>
      <c r="V117" s="267">
        <v>-7.4166815715733622E-2</v>
      </c>
    </row>
    <row r="118" spans="1:22" s="250" customFormat="1" ht="15" customHeight="1" x14ac:dyDescent="0.3">
      <c r="A118" s="262"/>
      <c r="C118" s="388"/>
      <c r="D118" s="249" t="s">
        <v>34</v>
      </c>
      <c r="E118" s="151">
        <v>0.25945564216073935</v>
      </c>
      <c r="F118" s="260">
        <v>0.24902839762640772</v>
      </c>
      <c r="G118" s="270">
        <v>-0.15462827578450117</v>
      </c>
      <c r="H118" s="275">
        <v>0.25497996874358253</v>
      </c>
      <c r="I118" s="141">
        <v>-2.5358558846225485E-2</v>
      </c>
      <c r="J118" s="267">
        <v>-0.17606568439995501</v>
      </c>
      <c r="K118" s="141">
        <v>0.27640670061974598</v>
      </c>
      <c r="L118" s="275">
        <v>0.27221414958634838</v>
      </c>
      <c r="M118" s="270">
        <v>-0.17240154508724415</v>
      </c>
      <c r="N118" s="141">
        <v>0.26792963464140729</v>
      </c>
      <c r="O118" s="141">
        <v>-1.2124463519313304E-2</v>
      </c>
      <c r="P118" s="224">
        <v>-0.18243573236247393</v>
      </c>
      <c r="Q118" s="283">
        <v>0.2440834905319155</v>
      </c>
      <c r="R118" s="275">
        <v>0.22976890883726572</v>
      </c>
      <c r="S118" s="270">
        <v>-0.13637607149370781</v>
      </c>
      <c r="T118" s="275">
        <v>0.24310129665592237</v>
      </c>
      <c r="U118" s="141">
        <v>-3.8382345177128976E-2</v>
      </c>
      <c r="V118" s="267">
        <v>-0.16952398322086448</v>
      </c>
    </row>
    <row r="119" spans="1:22" s="250" customFormat="1" ht="15" customHeight="1" x14ac:dyDescent="0.3">
      <c r="A119" s="262"/>
      <c r="C119" s="388"/>
      <c r="D119" s="249" t="s">
        <v>35</v>
      </c>
      <c r="E119" s="151">
        <v>0.1790918031160357</v>
      </c>
      <c r="F119" s="260">
        <v>0.18324768654268589</v>
      </c>
      <c r="G119" s="270">
        <v>-9.8792589333724395E-2</v>
      </c>
      <c r="H119" s="275">
        <v>0.1625786196358523</v>
      </c>
      <c r="I119" s="141">
        <v>-0.15547479568959283</v>
      </c>
      <c r="J119" s="267">
        <v>-0.23890762738101057</v>
      </c>
      <c r="K119" s="141">
        <v>0.11239491931030252</v>
      </c>
      <c r="L119" s="275">
        <v>0.11601229636877423</v>
      </c>
      <c r="M119" s="270">
        <v>-0.132609051700606</v>
      </c>
      <c r="N119" s="141">
        <v>0.10210688666753968</v>
      </c>
      <c r="O119" s="141">
        <v>-0.11662890231621349</v>
      </c>
      <c r="P119" s="224">
        <v>-0.2337719058797838</v>
      </c>
      <c r="Q119" s="283">
        <v>0.23957620375162067</v>
      </c>
      <c r="R119" s="275">
        <v>0.23909747073451809</v>
      </c>
      <c r="S119" s="270">
        <v>-8.4405630138895335E-2</v>
      </c>
      <c r="T119" s="275">
        <v>0.2180490767249261</v>
      </c>
      <c r="U119" s="141">
        <v>-0.17113140537798072</v>
      </c>
      <c r="V119" s="267">
        <v>-0.24109258140939285</v>
      </c>
    </row>
    <row r="120" spans="1:22" s="250" customFormat="1" ht="15" customHeight="1" x14ac:dyDescent="0.3">
      <c r="A120" s="262"/>
      <c r="C120" s="388"/>
      <c r="D120" s="249" t="s">
        <v>75</v>
      </c>
      <c r="E120" s="151">
        <v>0.29641151048065389</v>
      </c>
      <c r="F120" s="260">
        <v>0.32088555799629581</v>
      </c>
      <c r="G120" s="270">
        <v>-4.650796463661961E-2</v>
      </c>
      <c r="H120" s="275">
        <v>0.30162790940511869</v>
      </c>
      <c r="I120" s="141">
        <v>-0.10523489932885906</v>
      </c>
      <c r="J120" s="267">
        <v>-0.14684860298895386</v>
      </c>
      <c r="K120" s="141">
        <v>0.15718843959010861</v>
      </c>
      <c r="L120" s="275">
        <v>0.17048433381282357</v>
      </c>
      <c r="M120" s="270">
        <v>-8.8573993832220796E-2</v>
      </c>
      <c r="N120" s="141">
        <v>0.15630683719644389</v>
      </c>
      <c r="O120" s="141">
        <v>-7.9792701730340934E-2</v>
      </c>
      <c r="P120" s="224">
        <v>-0.16129913729164227</v>
      </c>
      <c r="Q120" s="283">
        <v>0.42266664440846036</v>
      </c>
      <c r="R120" s="275">
        <v>0.44581791714684299</v>
      </c>
      <c r="S120" s="270">
        <v>-3.2320918414366025E-2</v>
      </c>
      <c r="T120" s="275">
        <v>0.43493029556814616</v>
      </c>
      <c r="U120" s="141">
        <v>-0.11331664444504912</v>
      </c>
      <c r="V120" s="267">
        <v>-0.14197506483931699</v>
      </c>
    </row>
    <row r="121" spans="1:22" s="250" customFormat="1" ht="15" customHeight="1" x14ac:dyDescent="0.3">
      <c r="A121" s="262"/>
      <c r="C121" s="388"/>
      <c r="D121" s="249" t="s">
        <v>37</v>
      </c>
      <c r="E121" s="151">
        <v>2.363728153753221E-4</v>
      </c>
      <c r="F121" s="260">
        <v>6.7589730336855289E-4</v>
      </c>
      <c r="G121" s="270">
        <v>1.5185185185185186</v>
      </c>
      <c r="H121" s="275">
        <v>2.8193427798719811E-4</v>
      </c>
      <c r="I121" s="141">
        <v>-0.6029411764705882</v>
      </c>
      <c r="J121" s="267">
        <v>0</v>
      </c>
      <c r="K121" s="141">
        <v>2.0862735472786402E-4</v>
      </c>
      <c r="L121" s="275">
        <v>5.1113171864389456E-4</v>
      </c>
      <c r="M121" s="270">
        <v>1.0588235294117647</v>
      </c>
      <c r="N121" s="141">
        <v>2.7645612350313557E-4</v>
      </c>
      <c r="O121" s="141">
        <v>-0.45714285714285713</v>
      </c>
      <c r="P121" s="224">
        <v>0.11764705882352941</v>
      </c>
      <c r="Q121" s="283">
        <v>2.6153392428871121E-4</v>
      </c>
      <c r="R121" s="275">
        <v>8.1276156972159884E-4</v>
      </c>
      <c r="S121" s="270">
        <v>1.8510638297872339</v>
      </c>
      <c r="T121" s="275">
        <v>2.8695936521919022E-4</v>
      </c>
      <c r="U121" s="141">
        <v>-0.67910447761194026</v>
      </c>
      <c r="V121" s="267">
        <v>-8.5106382978723402E-2</v>
      </c>
    </row>
    <row r="122" spans="1:22" s="250" customFormat="1" ht="15" customHeight="1" x14ac:dyDescent="0.3">
      <c r="A122" s="262"/>
      <c r="C122" s="388"/>
      <c r="D122" s="249" t="s">
        <v>7</v>
      </c>
      <c r="E122" s="151">
        <v>1</v>
      </c>
      <c r="F122" s="260">
        <v>1</v>
      </c>
      <c r="G122" s="270">
        <v>-0.11923111716796185</v>
      </c>
      <c r="H122" s="275">
        <v>1</v>
      </c>
      <c r="I122" s="141">
        <v>-4.810798453387935E-2</v>
      </c>
      <c r="J122" s="267">
        <v>-0.16160313296116774</v>
      </c>
      <c r="K122" s="141">
        <v>1</v>
      </c>
      <c r="L122" s="275">
        <v>1</v>
      </c>
      <c r="M122" s="270">
        <v>-0.15965515125483218</v>
      </c>
      <c r="N122" s="141">
        <v>1</v>
      </c>
      <c r="O122" s="141">
        <v>3.6728464925411277E-3</v>
      </c>
      <c r="P122" s="224">
        <v>-0.1565686936245935</v>
      </c>
      <c r="Q122" s="283">
        <v>1</v>
      </c>
      <c r="R122" s="275">
        <v>1</v>
      </c>
      <c r="S122" s="270">
        <v>-8.25723809046848E-2</v>
      </c>
      <c r="T122" s="275">
        <v>1</v>
      </c>
      <c r="U122" s="141">
        <v>-9.1120276581549101E-2</v>
      </c>
      <c r="V122" s="267">
        <v>-0.16616863930020198</v>
      </c>
    </row>
    <row r="123" spans="1:22" s="250" customFormat="1" ht="15" customHeight="1" x14ac:dyDescent="0.3">
      <c r="A123" s="262"/>
      <c r="C123" s="386" t="s">
        <v>183</v>
      </c>
      <c r="D123" s="249" t="s">
        <v>33</v>
      </c>
      <c r="E123" s="236">
        <v>0.36335754017305316</v>
      </c>
      <c r="F123" s="259">
        <v>0.35061724213841805</v>
      </c>
      <c r="G123" s="267">
        <v>-0.11955435545255459</v>
      </c>
      <c r="H123" s="274">
        <v>0.38029656746143736</v>
      </c>
      <c r="I123" s="224">
        <v>0.13895194397488531</v>
      </c>
      <c r="J123" s="267">
        <v>2.7852784215338165E-3</v>
      </c>
      <c r="K123" s="224">
        <v>0.54971824530184155</v>
      </c>
      <c r="L123" s="274">
        <v>0.54487228834044121</v>
      </c>
      <c r="M123" s="267">
        <v>-0.13210878681609731</v>
      </c>
      <c r="N123" s="224">
        <v>0.55978680131846548</v>
      </c>
      <c r="O123" s="224">
        <v>0.12771969482904774</v>
      </c>
      <c r="P123" s="224">
        <v>-2.126198592343723E-2</v>
      </c>
      <c r="Q123" s="282">
        <v>0.11320618146284969</v>
      </c>
      <c r="R123" s="274">
        <v>0.11325369203273446</v>
      </c>
      <c r="S123" s="267">
        <v>-3.7723785166240406E-2</v>
      </c>
      <c r="T123" s="274">
        <v>0.13758440179045595</v>
      </c>
      <c r="U123" s="224">
        <v>0.20498338870431893</v>
      </c>
      <c r="V123" s="267">
        <v>0.15952685421994886</v>
      </c>
    </row>
    <row r="124" spans="1:22" s="250" customFormat="1" ht="15" customHeight="1" x14ac:dyDescent="0.3">
      <c r="A124" s="262"/>
      <c r="C124" s="387"/>
      <c r="D124" s="249" t="s">
        <v>34</v>
      </c>
      <c r="E124" s="236">
        <v>0.27122991347342396</v>
      </c>
      <c r="F124" s="259">
        <v>0.26495690312092529</v>
      </c>
      <c r="G124" s="267">
        <v>-0.1086646918081349</v>
      </c>
      <c r="H124" s="274">
        <v>0.27785258710358895</v>
      </c>
      <c r="I124" s="224">
        <v>0.10117278624612533</v>
      </c>
      <c r="J124" s="267">
        <v>-1.8485815198815085E-2</v>
      </c>
      <c r="K124" s="224">
        <v>0.28744371646579847</v>
      </c>
      <c r="L124" s="274">
        <v>0.28409108404797462</v>
      </c>
      <c r="M124" s="267">
        <v>-0.1346027577150361</v>
      </c>
      <c r="N124" s="224">
        <v>0.28595273160810714</v>
      </c>
      <c r="O124" s="224">
        <v>0.10486668111857793</v>
      </c>
      <c r="P124" s="224">
        <v>-4.3851421067442081E-2</v>
      </c>
      <c r="Q124" s="282">
        <v>0.24946617929137563</v>
      </c>
      <c r="R124" s="274">
        <v>0.2415765214937447</v>
      </c>
      <c r="S124" s="267">
        <v>-6.854780211809082E-2</v>
      </c>
      <c r="T124" s="274">
        <v>0.26689932478567635</v>
      </c>
      <c r="U124" s="224">
        <v>9.586480803675726E-2</v>
      </c>
      <c r="V124" s="267">
        <v>2.0745684027274044E-2</v>
      </c>
    </row>
    <row r="125" spans="1:22" s="250" customFormat="1" ht="15" customHeight="1" x14ac:dyDescent="0.3">
      <c r="A125" s="262"/>
      <c r="C125" s="387"/>
      <c r="D125" s="249" t="s">
        <v>35</v>
      </c>
      <c r="E125" s="236">
        <v>0.12905593325092707</v>
      </c>
      <c r="F125" s="259">
        <v>0.13392207000491085</v>
      </c>
      <c r="G125" s="267">
        <v>-5.315773720442981E-2</v>
      </c>
      <c r="H125" s="274">
        <v>0.11787709947669309</v>
      </c>
      <c r="I125" s="224">
        <v>-7.5741291015995443E-2</v>
      </c>
      <c r="J125" s="267">
        <v>-0.12487279257707273</v>
      </c>
      <c r="K125" s="224">
        <v>7.092399363692739E-2</v>
      </c>
      <c r="L125" s="274">
        <v>7.3917260704223178E-2</v>
      </c>
      <c r="M125" s="267">
        <v>-8.7435848697966168E-2</v>
      </c>
      <c r="N125" s="224">
        <v>6.5221965074689664E-2</v>
      </c>
      <c r="O125" s="224">
        <v>-3.1451780878983544E-2</v>
      </c>
      <c r="P125" s="224">
        <v>-0.11613761642273332</v>
      </c>
      <c r="Q125" s="282">
        <v>0.207086243711773</v>
      </c>
      <c r="R125" s="274">
        <v>0.2072429686765121</v>
      </c>
      <c r="S125" s="267">
        <v>-3.7399510660608176E-2</v>
      </c>
      <c r="T125" s="274">
        <v>0.1890789773158334</v>
      </c>
      <c r="U125" s="224">
        <v>-9.5043572984749455E-2</v>
      </c>
      <c r="V125" s="267">
        <v>-0.12888850052429221</v>
      </c>
    </row>
    <row r="126" spans="1:22" s="250" customFormat="1" ht="15" customHeight="1" x14ac:dyDescent="0.3">
      <c r="A126" s="262"/>
      <c r="C126" s="387"/>
      <c r="D126" s="249" t="s">
        <v>75</v>
      </c>
      <c r="E126" s="236">
        <v>0.2357849196538937</v>
      </c>
      <c r="F126" s="259">
        <v>0.24890352733984725</v>
      </c>
      <c r="G126" s="267">
        <v>-3.679554390563565E-2</v>
      </c>
      <c r="H126" s="274">
        <v>0.22361896161072095</v>
      </c>
      <c r="I126" s="224">
        <v>-5.66044154165391E-2</v>
      </c>
      <c r="J126" s="267">
        <v>-9.1317169069462648E-2</v>
      </c>
      <c r="K126" s="224">
        <v>9.1361320067944674E-2</v>
      </c>
      <c r="L126" s="274">
        <v>9.5933857831288202E-2</v>
      </c>
      <c r="M126" s="267">
        <v>-8.0566622399291715E-2</v>
      </c>
      <c r="N126" s="224">
        <v>8.8631741356336349E-2</v>
      </c>
      <c r="O126" s="224">
        <v>1.4122933718504253E-2</v>
      </c>
      <c r="P126" s="224">
        <v>-6.7581525748856425E-2</v>
      </c>
      <c r="Q126" s="282">
        <v>0.42964424016503205</v>
      </c>
      <c r="R126" s="274">
        <v>0.43581977236384162</v>
      </c>
      <c r="S126" s="267">
        <v>-2.4301899507223182E-2</v>
      </c>
      <c r="T126" s="274">
        <v>0.40615279569076701</v>
      </c>
      <c r="U126" s="224">
        <v>-7.5628075628075622E-2</v>
      </c>
      <c r="V126" s="267">
        <v>-9.8092069241460647E-2</v>
      </c>
    </row>
    <row r="127" spans="1:22" s="250" customFormat="1" ht="15" customHeight="1" x14ac:dyDescent="0.3">
      <c r="A127" s="262"/>
      <c r="C127" s="387"/>
      <c r="D127" s="249" t="s">
        <v>37</v>
      </c>
      <c r="E127" s="236">
        <v>3.8627935723114956E-4</v>
      </c>
      <c r="F127" s="259">
        <v>1.4478519296225424E-3</v>
      </c>
      <c r="G127" s="267">
        <v>2.42</v>
      </c>
      <c r="H127" s="274">
        <v>2.8221482192244734E-4</v>
      </c>
      <c r="I127" s="224">
        <v>-0.79532163742690054</v>
      </c>
      <c r="J127" s="267">
        <v>-0.3</v>
      </c>
      <c r="K127" s="224">
        <v>3.2354606487098599E-4</v>
      </c>
      <c r="L127" s="274">
        <v>9.6996197133223511E-4</v>
      </c>
      <c r="M127" s="267">
        <v>1.625</v>
      </c>
      <c r="N127" s="224">
        <v>2.8052458096640718E-4</v>
      </c>
      <c r="O127" s="224">
        <v>-0.68253968253968256</v>
      </c>
      <c r="P127" s="224">
        <v>-0.16666666666666666</v>
      </c>
      <c r="Q127" s="282">
        <v>4.7048604827910678E-4</v>
      </c>
      <c r="R127" s="274">
        <v>2.0317938105540402E-3</v>
      </c>
      <c r="S127" s="267">
        <v>3.1538461538461537</v>
      </c>
      <c r="T127" s="274">
        <v>2.8450041726727865E-4</v>
      </c>
      <c r="U127" s="224">
        <v>-0.86111111111111116</v>
      </c>
      <c r="V127" s="267">
        <v>-0.42307692307692307</v>
      </c>
    </row>
    <row r="128" spans="1:22" s="250" customFormat="1" ht="15" customHeight="1" x14ac:dyDescent="0.3">
      <c r="A128" s="262"/>
      <c r="C128" s="387"/>
      <c r="D128" s="249" t="s">
        <v>7</v>
      </c>
      <c r="E128" s="236">
        <v>1</v>
      </c>
      <c r="F128" s="259">
        <v>1</v>
      </c>
      <c r="G128" s="267">
        <v>-8.7561804697156978E-2</v>
      </c>
      <c r="H128" s="274">
        <v>1</v>
      </c>
      <c r="I128" s="224">
        <v>5.0065195671684756E-2</v>
      </c>
      <c r="J128" s="267">
        <v>-4.1880407911001234E-2</v>
      </c>
      <c r="K128" s="224">
        <v>1</v>
      </c>
      <c r="L128" s="274">
        <v>1</v>
      </c>
      <c r="M128" s="267">
        <v>-0.12438998085685783</v>
      </c>
      <c r="N128" s="224">
        <v>1</v>
      </c>
      <c r="O128" s="224">
        <v>9.7673630890979357E-2</v>
      </c>
      <c r="P128" s="224">
        <v>-3.8865971042627193E-2</v>
      </c>
      <c r="Q128" s="282">
        <v>1</v>
      </c>
      <c r="R128" s="274">
        <v>1</v>
      </c>
      <c r="S128" s="267">
        <v>-3.8127465527849153E-2</v>
      </c>
      <c r="T128" s="274">
        <v>1</v>
      </c>
      <c r="U128" s="224">
        <v>-8.1083623365628826E-3</v>
      </c>
      <c r="V128" s="267">
        <v>-4.5926676558937424E-2</v>
      </c>
    </row>
    <row r="129" spans="1:23" s="250" customFormat="1" ht="15" customHeight="1" x14ac:dyDescent="0.3">
      <c r="A129" s="262"/>
      <c r="C129" s="386" t="s">
        <v>182</v>
      </c>
      <c r="D129" s="249" t="s">
        <v>33</v>
      </c>
      <c r="E129" s="236">
        <v>0.2048171300747049</v>
      </c>
      <c r="F129" s="259">
        <v>0.17878779631494435</v>
      </c>
      <c r="G129" s="267">
        <v>-0.24794504865483685</v>
      </c>
      <c r="H129" s="274">
        <v>0.20467657182053134</v>
      </c>
      <c r="I129" s="224">
        <v>1.747549168848566E-2</v>
      </c>
      <c r="J129" s="267">
        <v>-0.23480251860331997</v>
      </c>
      <c r="K129" s="224">
        <v>0.37343454365258133</v>
      </c>
      <c r="L129" s="274">
        <v>0.34648611111111111</v>
      </c>
      <c r="M129" s="267">
        <v>-0.24763254719826286</v>
      </c>
      <c r="N129" s="224">
        <v>0.38006922716486041</v>
      </c>
      <c r="O129" s="224">
        <v>7.9368260712710942E-3</v>
      </c>
      <c r="P129" s="224">
        <v>-0.24166113758369021</v>
      </c>
      <c r="Q129" s="282">
        <v>8.4509871672278164E-2</v>
      </c>
      <c r="R129" s="274">
        <v>7.0706709036387233E-2</v>
      </c>
      <c r="S129" s="267">
        <v>-0.24893030331843682</v>
      </c>
      <c r="T129" s="274">
        <v>8.520123966516685E-2</v>
      </c>
      <c r="U129" s="224">
        <v>4.7600962147107226E-2</v>
      </c>
      <c r="V129" s="267">
        <v>-0.21317866311685843</v>
      </c>
    </row>
    <row r="130" spans="1:23" s="250" customFormat="1" ht="15" customHeight="1" x14ac:dyDescent="0.3">
      <c r="A130" s="262"/>
      <c r="C130" s="387"/>
      <c r="D130" s="249" t="s">
        <v>34</v>
      </c>
      <c r="E130" s="236">
        <v>0.25230844263947966</v>
      </c>
      <c r="F130" s="259">
        <v>0.23878834063631169</v>
      </c>
      <c r="G130" s="267">
        <v>-0.18462138953942234</v>
      </c>
      <c r="H130" s="274">
        <v>0.23760732965054324</v>
      </c>
      <c r="I130" s="224">
        <v>-0.11561695046616062</v>
      </c>
      <c r="J130" s="267">
        <v>-0.27889297795620982</v>
      </c>
      <c r="K130" s="224">
        <v>0.26718623299396344</v>
      </c>
      <c r="L130" s="274">
        <v>0.26150000000000001</v>
      </c>
      <c r="M130" s="267">
        <v>-0.20637329286798178</v>
      </c>
      <c r="N130" s="224">
        <v>0.24850738372708173</v>
      </c>
      <c r="O130" s="224">
        <v>-0.12677926492458041</v>
      </c>
      <c r="P130" s="224">
        <v>-0.3069887034226943</v>
      </c>
      <c r="Q130" s="282">
        <v>0.24169325094216815</v>
      </c>
      <c r="R130" s="274">
        <v>0.22415074072416416</v>
      </c>
      <c r="S130" s="267">
        <v>-0.16746459206064232</v>
      </c>
      <c r="T130" s="274">
        <v>0.23018234609721694</v>
      </c>
      <c r="U130" s="224">
        <v>-0.10722415239008026</v>
      </c>
      <c r="V130" s="267">
        <v>-0.25673249551166966</v>
      </c>
    </row>
    <row r="131" spans="1:23" s="250" customFormat="1" ht="15" customHeight="1" x14ac:dyDescent="0.3">
      <c r="A131" s="262"/>
      <c r="C131" s="387"/>
      <c r="D131" s="249" t="s">
        <v>35</v>
      </c>
      <c r="E131" s="236">
        <v>0.20946449758252478</v>
      </c>
      <c r="F131" s="259">
        <v>0.21495795117437336</v>
      </c>
      <c r="G131" s="267">
        <v>-0.11585993820803296</v>
      </c>
      <c r="H131" s="274">
        <v>0.196531154689433</v>
      </c>
      <c r="I131" s="224">
        <v>-0.18740978957230761</v>
      </c>
      <c r="J131" s="267">
        <v>-0.28155644114091255</v>
      </c>
      <c r="K131" s="224">
        <v>0.14704027389854943</v>
      </c>
      <c r="L131" s="274">
        <v>0.1539861111111111</v>
      </c>
      <c r="M131" s="267">
        <v>-0.15081188725490197</v>
      </c>
      <c r="N131" s="224">
        <v>0.14185522755785304</v>
      </c>
      <c r="O131" s="224">
        <v>-0.15351312347794716</v>
      </c>
      <c r="P131" s="224">
        <v>-0.28117340686274511</v>
      </c>
      <c r="Q131" s="282">
        <v>0.25400371242376274</v>
      </c>
      <c r="R131" s="274">
        <v>0.2542541288099181</v>
      </c>
      <c r="S131" s="267">
        <v>-0.10142360012654224</v>
      </c>
      <c r="T131" s="274">
        <v>0.23377572768551219</v>
      </c>
      <c r="U131" s="224">
        <v>-0.20064075482326432</v>
      </c>
      <c r="V131" s="267">
        <v>-0.28171464726352419</v>
      </c>
    </row>
    <row r="132" spans="1:23" s="250" customFormat="1" ht="15" customHeight="1" x14ac:dyDescent="0.3">
      <c r="A132" s="262"/>
      <c r="C132" s="387"/>
      <c r="D132" s="249" t="s">
        <v>75</v>
      </c>
      <c r="E132" s="236">
        <v>0.33321296760911467</v>
      </c>
      <c r="F132" s="259">
        <v>0.36716109190866286</v>
      </c>
      <c r="G132" s="267">
        <v>-5.0679764686013457E-2</v>
      </c>
      <c r="H132" s="274">
        <v>0.36087872515035335</v>
      </c>
      <c r="I132" s="224">
        <v>-0.12642877262686611</v>
      </c>
      <c r="J132" s="267">
        <v>-0.1707011568666085</v>
      </c>
      <c r="K132" s="224">
        <v>0.21218127759257591</v>
      </c>
      <c r="L132" s="274">
        <v>0.23773611111111112</v>
      </c>
      <c r="M132" s="267">
        <v>-9.1454352441613582E-2</v>
      </c>
      <c r="N132" s="224">
        <v>0.22923562931725086</v>
      </c>
      <c r="O132" s="224">
        <v>-0.11398025354910322</v>
      </c>
      <c r="P132" s="224">
        <v>-0.19501061571125267</v>
      </c>
      <c r="Q132" s="282">
        <v>0.41956816958223181</v>
      </c>
      <c r="R132" s="274">
        <v>0.45057512419997314</v>
      </c>
      <c r="S132" s="267">
        <v>-3.5967365074501094E-2</v>
      </c>
      <c r="T132" s="274">
        <v>0.45055239232725514</v>
      </c>
      <c r="U132" s="224">
        <v>-0.13066195168467895</v>
      </c>
      <c r="V132" s="267">
        <v>-0.16192975064159038</v>
      </c>
    </row>
    <row r="133" spans="1:23" s="250" customFormat="1" ht="15" customHeight="1" x14ac:dyDescent="0.3">
      <c r="A133" s="262"/>
      <c r="C133" s="387"/>
      <c r="D133" s="249" t="s">
        <v>37</v>
      </c>
      <c r="E133" s="236">
        <v>1.4537678379658505E-4</v>
      </c>
      <c r="F133" s="259">
        <v>1.7962605122064066E-4</v>
      </c>
      <c r="G133" s="267">
        <v>6.4516129032258063E-2</v>
      </c>
      <c r="H133" s="274">
        <v>2.8172119400791268E-4</v>
      </c>
      <c r="I133" s="224">
        <v>0.39393939393939392</v>
      </c>
      <c r="J133" s="267">
        <v>0.4838709677419355</v>
      </c>
      <c r="K133" s="224">
        <v>1.1262275880709974E-4</v>
      </c>
      <c r="L133" s="274">
        <v>9.7222222222222217E-5</v>
      </c>
      <c r="M133" s="267">
        <v>-0.3</v>
      </c>
      <c r="N133" s="224">
        <v>2.7207182696231805E-4</v>
      </c>
      <c r="O133" s="224">
        <v>1.5714285714285714</v>
      </c>
      <c r="P133" s="224">
        <v>0.8</v>
      </c>
      <c r="Q133" s="282">
        <v>1.6874653466937732E-4</v>
      </c>
      <c r="R133" s="274">
        <v>2.327350848140357E-4</v>
      </c>
      <c r="S133" s="267">
        <v>0.23809523809523808</v>
      </c>
      <c r="T133" s="274">
        <v>2.8829422484890293E-4</v>
      </c>
      <c r="U133" s="224">
        <v>7.6923076923076927E-2</v>
      </c>
      <c r="V133" s="267">
        <v>0.33333333333333331</v>
      </c>
    </row>
    <row r="134" spans="1:23" s="250" customFormat="1" ht="15" customHeight="1" x14ac:dyDescent="0.3">
      <c r="A134" s="262"/>
      <c r="C134" s="387"/>
      <c r="D134" s="249" t="s">
        <v>7</v>
      </c>
      <c r="E134" s="236">
        <v>1</v>
      </c>
      <c r="F134" s="259">
        <v>1</v>
      </c>
      <c r="G134" s="267">
        <v>-0.13845497305839927</v>
      </c>
      <c r="H134" s="274">
        <v>1</v>
      </c>
      <c r="I134" s="224">
        <v>-0.11122118498761668</v>
      </c>
      <c r="J134" s="267">
        <v>-0.23427703187503224</v>
      </c>
      <c r="K134" s="224">
        <v>1</v>
      </c>
      <c r="L134" s="274">
        <v>1</v>
      </c>
      <c r="M134" s="267">
        <v>-0.18911613658888188</v>
      </c>
      <c r="N134" s="224">
        <v>1</v>
      </c>
      <c r="O134" s="224">
        <v>-8.1125000000000003E-2</v>
      </c>
      <c r="P134" s="224">
        <v>-0.25489909000810884</v>
      </c>
      <c r="Q134" s="282">
        <v>1</v>
      </c>
      <c r="R134" s="274">
        <v>1</v>
      </c>
      <c r="S134" s="267">
        <v>-0.10230861330526247</v>
      </c>
      <c r="T134" s="274">
        <v>1</v>
      </c>
      <c r="U134" s="224">
        <v>-0.13061809067716959</v>
      </c>
      <c r="V134" s="267">
        <v>-0.21956334825266982</v>
      </c>
    </row>
    <row r="135" spans="1:23" s="250" customFormat="1" ht="15" customHeight="1" x14ac:dyDescent="0.3">
      <c r="A135" s="336"/>
      <c r="C135" s="383" t="s">
        <v>201</v>
      </c>
      <c r="D135" s="249" t="s">
        <v>33</v>
      </c>
      <c r="E135" s="236">
        <v>0.37530834200476443</v>
      </c>
      <c r="F135" s="259">
        <v>0.35649104024878286</v>
      </c>
      <c r="G135" s="267">
        <v>-0.21267223058843399</v>
      </c>
      <c r="H135" s="274">
        <v>0.39146372349075592</v>
      </c>
      <c r="I135" s="224">
        <v>4.9944585463515781E-2</v>
      </c>
      <c r="J135" s="267">
        <v>-0.17334947152125879</v>
      </c>
      <c r="K135" s="224">
        <v>0.50815637744339759</v>
      </c>
      <c r="L135" s="274">
        <v>0.51483785779826785</v>
      </c>
      <c r="M135" s="267">
        <v>-0.20421682579216827</v>
      </c>
      <c r="N135" s="224">
        <v>0.53541144289947573</v>
      </c>
      <c r="O135" s="224">
        <v>2.1039361863983135E-2</v>
      </c>
      <c r="P135" s="224">
        <v>-0.18747405562474057</v>
      </c>
      <c r="Q135" s="282">
        <v>0.17522470645857327</v>
      </c>
      <c r="R135" s="274">
        <v>0.14702921933745819</v>
      </c>
      <c r="S135" s="267">
        <v>-0.24960338445267055</v>
      </c>
      <c r="T135" s="274">
        <v>0.18874193444833232</v>
      </c>
      <c r="U135" s="224">
        <v>0.18383167220376523</v>
      </c>
      <c r="V135" s="267">
        <v>-0.11165671980055904</v>
      </c>
    </row>
    <row r="136" spans="1:23" s="250" customFormat="1" ht="15" customHeight="1" x14ac:dyDescent="0.3">
      <c r="A136" s="336"/>
      <c r="C136" s="388"/>
      <c r="D136" s="249" t="s">
        <v>34</v>
      </c>
      <c r="E136" s="236">
        <v>0.29786762025998448</v>
      </c>
      <c r="F136" s="259">
        <v>0.2805880553643802</v>
      </c>
      <c r="G136" s="267">
        <v>-0.21919775854731169</v>
      </c>
      <c r="H136" s="274">
        <v>0.28562669119313261</v>
      </c>
      <c r="I136" s="224">
        <v>-2.6685744134814109E-2</v>
      </c>
      <c r="J136" s="267">
        <v>-0.24003404738260747</v>
      </c>
      <c r="K136" s="224">
        <v>0.30339438897482773</v>
      </c>
      <c r="L136" s="274">
        <v>0.29002081328469442</v>
      </c>
      <c r="M136" s="267">
        <v>-0.24916712535125582</v>
      </c>
      <c r="N136" s="224">
        <v>0.28780487804878047</v>
      </c>
      <c r="O136" s="224">
        <v>-2.5696427193456287E-2</v>
      </c>
      <c r="P136" s="224">
        <v>-0.26846084764912076</v>
      </c>
      <c r="Q136" s="282">
        <v>0.28954370358603709</v>
      </c>
      <c r="R136" s="274">
        <v>0.26811036442760294</v>
      </c>
      <c r="S136" s="267">
        <v>-0.17190143098797606</v>
      </c>
      <c r="T136" s="274">
        <v>0.28255914737889637</v>
      </c>
      <c r="U136" s="224">
        <v>-2.8101363661458621E-2</v>
      </c>
      <c r="V136" s="267">
        <v>-0.19517213002331643</v>
      </c>
    </row>
    <row r="137" spans="1:23" s="250" customFormat="1" ht="15" customHeight="1" x14ac:dyDescent="0.3">
      <c r="A137" s="336"/>
      <c r="C137" s="388"/>
      <c r="D137" s="249" t="s">
        <v>35</v>
      </c>
      <c r="E137" s="236">
        <v>0.13142896381240129</v>
      </c>
      <c r="F137" s="259">
        <v>0.14067956463001199</v>
      </c>
      <c r="G137" s="267">
        <v>-0.11277228518607829</v>
      </c>
      <c r="H137" s="274">
        <v>0.12138601191666333</v>
      </c>
      <c r="I137" s="224">
        <v>-0.17498641058162712</v>
      </c>
      <c r="J137" s="267">
        <v>-0.26802507836990597</v>
      </c>
      <c r="K137" s="224">
        <v>8.3822598790606107E-2</v>
      </c>
      <c r="L137" s="274">
        <v>8.3577646979835732E-2</v>
      </c>
      <c r="M137" s="267">
        <v>-0.21683967704728951</v>
      </c>
      <c r="N137" s="224">
        <v>7.510827444723045E-2</v>
      </c>
      <c r="O137" s="224">
        <v>-0.11768643727406614</v>
      </c>
      <c r="P137" s="224">
        <v>-0.30900702527000107</v>
      </c>
      <c r="Q137" s="282">
        <v>0.20312934355267862</v>
      </c>
      <c r="R137" s="274">
        <v>0.2162142159329761</v>
      </c>
      <c r="S137" s="267">
        <v>-4.8093841642228741E-2</v>
      </c>
      <c r="T137" s="274">
        <v>0.18655901897210361</v>
      </c>
      <c r="U137" s="224">
        <v>-0.20428561648524679</v>
      </c>
      <c r="V137" s="267">
        <v>-0.24255457803844901</v>
      </c>
    </row>
    <row r="138" spans="1:23" s="250" customFormat="1" ht="15" customHeight="1" x14ac:dyDescent="0.3">
      <c r="A138" s="336"/>
      <c r="C138" s="388"/>
      <c r="D138" s="249" t="s">
        <v>75</v>
      </c>
      <c r="E138" s="236">
        <v>0.19499363508152906</v>
      </c>
      <c r="F138" s="259">
        <v>0.22187810659937293</v>
      </c>
      <c r="G138" s="267">
        <v>-5.6831726080832159E-2</v>
      </c>
      <c r="H138" s="274">
        <v>0.2009170765518988</v>
      </c>
      <c r="I138" s="224">
        <v>-0.13418346832098341</v>
      </c>
      <c r="J138" s="267">
        <v>-0.18338931628562141</v>
      </c>
      <c r="K138" s="224">
        <v>0.10417838559977499</v>
      </c>
      <c r="L138" s="274">
        <v>0.1110825146028691</v>
      </c>
      <c r="M138" s="267">
        <v>-0.1624905087319666</v>
      </c>
      <c r="N138" s="224">
        <v>0.10085479826760885</v>
      </c>
      <c r="O138" s="224">
        <v>-0.10859272690641684</v>
      </c>
      <c r="P138" s="224">
        <v>-0.25343794819876825</v>
      </c>
      <c r="Q138" s="282">
        <v>0.33177130905576957</v>
      </c>
      <c r="R138" s="274">
        <v>0.3684389709582877</v>
      </c>
      <c r="S138" s="267">
        <v>-6.8627059809280612E-3</v>
      </c>
      <c r="T138" s="274">
        <v>0.34183493306795931</v>
      </c>
      <c r="U138" s="224">
        <v>-0.14438953838736893</v>
      </c>
      <c r="V138" s="267">
        <v>-0.15026134141962255</v>
      </c>
      <c r="W138" s="237"/>
    </row>
    <row r="139" spans="1:23" s="250" customFormat="1" ht="15" customHeight="1" x14ac:dyDescent="0.3">
      <c r="A139" s="336"/>
      <c r="C139" s="388"/>
      <c r="D139" s="249" t="s">
        <v>37</v>
      </c>
      <c r="E139" s="236">
        <v>2.7466868090365995E-4</v>
      </c>
      <c r="F139" s="259">
        <v>1.1470520761642578E-4</v>
      </c>
      <c r="G139" s="267">
        <v>-0.65384615384615385</v>
      </c>
      <c r="H139" s="274">
        <v>4.5987123605390493E-4</v>
      </c>
      <c r="I139" s="224">
        <v>2.8333333333333335</v>
      </c>
      <c r="J139" s="267">
        <v>0.32692307692307693</v>
      </c>
      <c r="K139" s="224">
        <v>2.7246519476866826E-4</v>
      </c>
      <c r="L139" s="274">
        <v>1.0070944206969094E-4</v>
      </c>
      <c r="M139" s="267">
        <v>-0.70967741935483875</v>
      </c>
      <c r="N139" s="224">
        <v>5.6986551173922957E-4</v>
      </c>
      <c r="O139" s="224">
        <v>4.5555555555555554</v>
      </c>
      <c r="P139" s="224">
        <v>0.61290322580645162</v>
      </c>
      <c r="Q139" s="282">
        <v>2.7798737143084072E-4</v>
      </c>
      <c r="R139" s="274">
        <v>1.3321886379111283E-4</v>
      </c>
      <c r="S139" s="267">
        <v>-0.5714285714285714</v>
      </c>
      <c r="T139" s="274">
        <v>3.0496613270842026E-4</v>
      </c>
      <c r="U139" s="224">
        <v>1.1111111111111112</v>
      </c>
      <c r="V139" s="267">
        <v>-9.5238095238095233E-2</v>
      </c>
    </row>
    <row r="140" spans="1:23" s="250" customFormat="1" ht="15" customHeight="1" x14ac:dyDescent="0.3">
      <c r="A140" s="262"/>
      <c r="C140" s="388"/>
      <c r="D140" s="249" t="s">
        <v>7</v>
      </c>
      <c r="E140" s="236">
        <v>1</v>
      </c>
      <c r="F140" s="259">
        <v>1</v>
      </c>
      <c r="G140" s="267">
        <v>-0.17111330611296277</v>
      </c>
      <c r="H140" s="274">
        <v>1</v>
      </c>
      <c r="I140" s="224">
        <v>-4.3855624378680125E-2</v>
      </c>
      <c r="J140" s="267">
        <v>-0.2074646496125587</v>
      </c>
      <c r="K140" s="224">
        <v>1</v>
      </c>
      <c r="L140" s="274">
        <v>1</v>
      </c>
      <c r="M140" s="267">
        <v>-0.21454436788074813</v>
      </c>
      <c r="N140" s="224">
        <v>1</v>
      </c>
      <c r="O140" s="224">
        <v>-1.819483920059083E-2</v>
      </c>
      <c r="P140" s="224">
        <v>-0.22883560680635634</v>
      </c>
      <c r="Q140" s="282">
        <v>1</v>
      </c>
      <c r="R140" s="274">
        <v>1</v>
      </c>
      <c r="S140" s="267">
        <v>-0.10570138861310777</v>
      </c>
      <c r="T140" s="274">
        <v>1</v>
      </c>
      <c r="U140" s="224">
        <v>-7.7799816454009893E-2</v>
      </c>
      <c r="V140" s="267">
        <v>-0.17527765643408391</v>
      </c>
    </row>
    <row r="141" spans="1:23" s="250" customFormat="1" ht="15" customHeight="1" x14ac:dyDescent="0.3">
      <c r="A141" s="262"/>
      <c r="C141" s="391" t="s">
        <v>366</v>
      </c>
      <c r="D141" s="392"/>
      <c r="E141" s="236">
        <v>1</v>
      </c>
      <c r="F141" s="259">
        <v>1</v>
      </c>
      <c r="G141" s="267">
        <v>-9.7174887415528419E-2</v>
      </c>
      <c r="H141" s="274">
        <v>1</v>
      </c>
      <c r="I141" s="224">
        <v>-6.9057458809187636E-2</v>
      </c>
      <c r="J141" s="267">
        <v>-0.15952169543973074</v>
      </c>
      <c r="K141" s="224">
        <v>1</v>
      </c>
      <c r="L141" s="274">
        <v>1</v>
      </c>
      <c r="M141" s="267">
        <v>-0.12615615406777472</v>
      </c>
      <c r="N141" s="224">
        <v>1</v>
      </c>
      <c r="O141" s="224">
        <v>-5.2942580876208664E-2</v>
      </c>
      <c r="P141" s="224">
        <v>-0.17241970255421879</v>
      </c>
      <c r="Q141" s="282">
        <v>1</v>
      </c>
      <c r="R141" s="274">
        <v>1</v>
      </c>
      <c r="S141" s="267">
        <v>-6.3806849377745237E-2</v>
      </c>
      <c r="T141" s="274">
        <v>1</v>
      </c>
      <c r="U141" s="224">
        <v>-8.6375896121667892E-2</v>
      </c>
      <c r="V141" s="267">
        <v>-0.14467137170571009</v>
      </c>
    </row>
    <row r="142" spans="1:23" s="250" customFormat="1" ht="15" customHeight="1" x14ac:dyDescent="0.3">
      <c r="A142" s="262"/>
      <c r="F142" s="262"/>
      <c r="G142" s="269"/>
      <c r="H142" s="276"/>
      <c r="I142" s="253"/>
      <c r="J142" s="267"/>
      <c r="K142" s="253"/>
      <c r="L142" s="276"/>
      <c r="M142" s="269"/>
      <c r="N142" s="253"/>
      <c r="O142" s="253"/>
      <c r="P142" s="224"/>
      <c r="Q142" s="285"/>
      <c r="R142" s="276"/>
      <c r="S142" s="269"/>
      <c r="T142" s="276"/>
      <c r="U142" s="253"/>
      <c r="V142" s="267"/>
    </row>
    <row r="143" spans="1:23" s="250" customFormat="1" ht="15" customHeight="1" x14ac:dyDescent="0.3">
      <c r="A143" s="262"/>
      <c r="C143" s="393" t="s">
        <v>369</v>
      </c>
      <c r="D143" s="393"/>
      <c r="F143" s="262"/>
      <c r="G143" s="269"/>
      <c r="H143" s="276"/>
      <c r="I143" s="253"/>
      <c r="J143" s="267"/>
      <c r="K143" s="253"/>
      <c r="L143" s="276"/>
      <c r="M143" s="269"/>
      <c r="N143" s="253"/>
      <c r="O143" s="253"/>
      <c r="P143" s="224"/>
      <c r="Q143" s="285"/>
      <c r="R143" s="276"/>
      <c r="S143" s="269"/>
      <c r="T143" s="276"/>
      <c r="U143" s="253"/>
      <c r="V143" s="267"/>
    </row>
    <row r="144" spans="1:23" s="250" customFormat="1" ht="15" customHeight="1" x14ac:dyDescent="0.3">
      <c r="A144" s="262"/>
      <c r="C144" s="243" t="s">
        <v>196</v>
      </c>
      <c r="D144" s="249" t="s">
        <v>39</v>
      </c>
      <c r="E144" s="236">
        <v>0.47242268275192217</v>
      </c>
      <c r="F144" s="259">
        <v>0.46370060597264051</v>
      </c>
      <c r="G144" s="267">
        <v>-1.7812022634911179E-2</v>
      </c>
      <c r="H144" s="274">
        <v>0.45115890218444982</v>
      </c>
      <c r="I144" s="224">
        <v>-0.13959289074956227</v>
      </c>
      <c r="J144" s="267">
        <v>-0.15491848165476957</v>
      </c>
      <c r="K144" s="224">
        <v>0.49130932142800399</v>
      </c>
      <c r="L144" s="274">
        <v>0.48812511452631913</v>
      </c>
      <c r="M144" s="267">
        <v>-9.361812214011998E-3</v>
      </c>
      <c r="N144" s="224">
        <v>0.47268384361141713</v>
      </c>
      <c r="O144" s="224">
        <v>-0.16667754782268068</v>
      </c>
      <c r="P144" s="224">
        <v>-0.17447895613368475</v>
      </c>
      <c r="Q144" s="282">
        <v>0.44724916352547539</v>
      </c>
      <c r="R144" s="274">
        <v>0.43141488073297879</v>
      </c>
      <c r="S144" s="267">
        <v>-3.0184659090909092E-2</v>
      </c>
      <c r="T144" s="274">
        <v>0.42442154652927916</v>
      </c>
      <c r="U144" s="224">
        <v>-9.9084584401318204E-2</v>
      </c>
      <c r="V144" s="267">
        <v>-0.12627840909090909</v>
      </c>
      <c r="W144" s="236"/>
    </row>
    <row r="145" spans="1:23" s="250" customFormat="1" ht="15" customHeight="1" x14ac:dyDescent="0.3">
      <c r="A145" s="262"/>
      <c r="D145" s="249" t="s">
        <v>40</v>
      </c>
      <c r="E145" s="236">
        <v>6.1490700144331584E-2</v>
      </c>
      <c r="F145" s="259">
        <v>6.3359519576182008E-2</v>
      </c>
      <c r="G145" s="267">
        <v>3.1074697372305875E-2</v>
      </c>
      <c r="H145" s="274">
        <v>6.3707563766547501E-2</v>
      </c>
      <c r="I145" s="224">
        <v>-0.11081680864771995</v>
      </c>
      <c r="J145" s="267">
        <v>-8.3185710067906704E-2</v>
      </c>
      <c r="K145" s="224">
        <v>7.7548815557426792E-2</v>
      </c>
      <c r="L145" s="274">
        <v>7.9925428428021708E-2</v>
      </c>
      <c r="M145" s="267">
        <v>2.7658266748617086E-2</v>
      </c>
      <c r="N145" s="224">
        <v>8.0814346421264102E-2</v>
      </c>
      <c r="O145" s="224">
        <v>-0.12988437001594896</v>
      </c>
      <c r="P145" s="224">
        <v>-0.10581847981970907</v>
      </c>
      <c r="Q145" s="282">
        <v>4.0087247469399859E-2</v>
      </c>
      <c r="R145" s="274">
        <v>4.1461745037122848E-2</v>
      </c>
      <c r="S145" s="267">
        <v>3.98837823560486E-2</v>
      </c>
      <c r="T145" s="274">
        <v>4.2458254749528496E-2</v>
      </c>
      <c r="U145" s="224">
        <v>-6.223012446024892E-2</v>
      </c>
      <c r="V145" s="267">
        <v>-2.4828314844162706E-2</v>
      </c>
      <c r="W145" s="236"/>
    </row>
    <row r="146" spans="1:23" s="250" customFormat="1" ht="15" customHeight="1" x14ac:dyDescent="0.3">
      <c r="A146" s="262"/>
      <c r="D146" s="249" t="s">
        <v>41</v>
      </c>
      <c r="E146" s="236">
        <v>0.13712861850167479</v>
      </c>
      <c r="F146" s="259">
        <v>0.13221633586124315</v>
      </c>
      <c r="G146" s="267">
        <v>-3.51835302684275E-2</v>
      </c>
      <c r="H146" s="274">
        <v>0.13298524380798998</v>
      </c>
      <c r="I146" s="224">
        <v>-0.11053173241852488</v>
      </c>
      <c r="J146" s="267">
        <v>-0.14182636613378347</v>
      </c>
      <c r="K146" s="224">
        <v>0.11421013329943916</v>
      </c>
      <c r="L146" s="274">
        <v>0.10886971485934176</v>
      </c>
      <c r="M146" s="267">
        <v>-4.9523544550323435E-2</v>
      </c>
      <c r="N146" s="224">
        <v>0.1099312119837427</v>
      </c>
      <c r="O146" s="224">
        <v>-0.13106476399560921</v>
      </c>
      <c r="P146" s="224">
        <v>-0.17409751686721847</v>
      </c>
      <c r="Q146" s="282">
        <v>0.1676760831815679</v>
      </c>
      <c r="R146" s="274">
        <v>0.16307724711705546</v>
      </c>
      <c r="S146" s="267">
        <v>-2.2164688052538521E-2</v>
      </c>
      <c r="T146" s="274">
        <v>0.16162196973181839</v>
      </c>
      <c r="U146" s="224">
        <v>-9.2412011624152399E-2</v>
      </c>
      <c r="V146" s="267">
        <v>-0.11252841626673403</v>
      </c>
      <c r="W146" s="236"/>
    </row>
    <row r="147" spans="1:23" s="250" customFormat="1" ht="15" customHeight="1" x14ac:dyDescent="0.3">
      <c r="A147" s="262"/>
      <c r="D147" s="249" t="s">
        <v>264</v>
      </c>
      <c r="E147" s="236">
        <v>0.18808492869656782</v>
      </c>
      <c r="F147" s="259">
        <v>0.19394299502884721</v>
      </c>
      <c r="G147" s="267">
        <v>3.1829150579150582E-2</v>
      </c>
      <c r="H147" s="274">
        <v>0.19684154916935512</v>
      </c>
      <c r="I147" s="224">
        <v>-0.10245796206646554</v>
      </c>
      <c r="J147" s="267">
        <v>-7.3889961389961387E-2</v>
      </c>
      <c r="K147" s="224">
        <v>0.20553375383295466</v>
      </c>
      <c r="L147" s="274">
        <v>0.20708748615725359</v>
      </c>
      <c r="M147" s="267">
        <v>4.6380396552390523E-3</v>
      </c>
      <c r="N147" s="224">
        <v>0.20802125670058233</v>
      </c>
      <c r="O147" s="224">
        <v>-0.13557496248990114</v>
      </c>
      <c r="P147" s="224">
        <v>-0.13156572488694779</v>
      </c>
      <c r="Q147" s="282">
        <v>0.16482783448392699</v>
      </c>
      <c r="R147" s="274">
        <v>0.17656784792796587</v>
      </c>
      <c r="S147" s="267">
        <v>7.7021905312520081E-2</v>
      </c>
      <c r="T147" s="274">
        <v>0.18295459772758638</v>
      </c>
      <c r="U147" s="224">
        <v>-5.1115352499105329E-2</v>
      </c>
      <c r="V147" s="267">
        <v>2.1969550973212564E-2</v>
      </c>
      <c r="W147" s="236"/>
    </row>
    <row r="148" spans="1:23" s="250" customFormat="1" ht="15" customHeight="1" x14ac:dyDescent="0.3">
      <c r="A148" s="262"/>
      <c r="D148" s="249" t="s">
        <v>351</v>
      </c>
      <c r="E148" s="236">
        <v>0.14087306990550366</v>
      </c>
      <c r="F148" s="259">
        <v>0.14678054356108711</v>
      </c>
      <c r="G148" s="267">
        <v>4.2625169147496617E-2</v>
      </c>
      <c r="H148" s="259">
        <v>0.15530674107165754</v>
      </c>
      <c r="I148" s="224">
        <v>-6.4305800191588644E-2</v>
      </c>
      <c r="J148" s="267">
        <v>-2.4421676654423609E-2</v>
      </c>
      <c r="K148" s="236">
        <v>0.11139797588217537</v>
      </c>
      <c r="L148" s="259">
        <v>0.11599225602906379</v>
      </c>
      <c r="M148" s="267">
        <v>3.8222919489410256E-2</v>
      </c>
      <c r="N148" s="236">
        <v>0.12854934128299372</v>
      </c>
      <c r="O148" s="224">
        <v>-4.6294388350848273E-2</v>
      </c>
      <c r="P148" s="224">
        <v>-9.8409755401839827E-3</v>
      </c>
      <c r="Q148" s="282">
        <v>0.18015967133962985</v>
      </c>
      <c r="R148" s="274">
        <v>0.18747827918487703</v>
      </c>
      <c r="S148" s="267">
        <v>4.6253305906553042E-2</v>
      </c>
      <c r="T148" s="274">
        <v>0.18854363126178758</v>
      </c>
      <c r="U148" s="224">
        <v>-7.9036063363667003E-2</v>
      </c>
      <c r="V148" s="267">
        <v>-3.643843667352336E-2</v>
      </c>
    </row>
    <row r="149" spans="1:23" s="250" customFormat="1" ht="15" customHeight="1" x14ac:dyDescent="0.3">
      <c r="A149" s="262"/>
      <c r="D149" s="249" t="s">
        <v>7</v>
      </c>
      <c r="E149" s="236">
        <v>1</v>
      </c>
      <c r="F149" s="259">
        <v>1</v>
      </c>
      <c r="G149" s="267">
        <v>6.6265443025335187E-4</v>
      </c>
      <c r="H149" s="274">
        <v>1</v>
      </c>
      <c r="I149" s="224">
        <v>-0.11567455277767698</v>
      </c>
      <c r="J149" s="267">
        <v>-0.11508855060228934</v>
      </c>
      <c r="K149" s="224">
        <v>1</v>
      </c>
      <c r="L149" s="274">
        <v>1</v>
      </c>
      <c r="M149" s="267">
        <v>-2.8995408398341306E-3</v>
      </c>
      <c r="N149" s="224">
        <v>1</v>
      </c>
      <c r="O149" s="224">
        <v>-0.13945521323804744</v>
      </c>
      <c r="P149" s="224">
        <v>-0.14195039799177006</v>
      </c>
      <c r="Q149" s="282">
        <v>1</v>
      </c>
      <c r="R149" s="274">
        <v>1</v>
      </c>
      <c r="S149" s="267">
        <v>5.4106136970056328E-3</v>
      </c>
      <c r="T149" s="274">
        <v>1</v>
      </c>
      <c r="U149" s="224">
        <v>-8.4239903112000428E-2</v>
      </c>
      <c r="V149" s="267">
        <v>-7.9285078988607011E-2</v>
      </c>
    </row>
    <row r="150" spans="1:23" s="250" customFormat="1" ht="15" customHeight="1" x14ac:dyDescent="0.3">
      <c r="A150" s="262"/>
      <c r="C150" s="243" t="s">
        <v>195</v>
      </c>
      <c r="D150" s="249" t="s">
        <v>39</v>
      </c>
      <c r="E150" s="151">
        <v>0.42106461148771884</v>
      </c>
      <c r="F150" s="260">
        <v>0.41318861179308264</v>
      </c>
      <c r="G150" s="270">
        <v>-0.13570587012266963</v>
      </c>
      <c r="H150" s="275">
        <v>0.40591922756969173</v>
      </c>
      <c r="I150" s="141">
        <v>-6.485498239902493E-2</v>
      </c>
      <c r="J150" s="267">
        <v>-0.19175965070344445</v>
      </c>
      <c r="K150" s="141">
        <v>0.44018531017978768</v>
      </c>
      <c r="L150" s="275">
        <v>0.42315864798358538</v>
      </c>
      <c r="M150" s="270">
        <v>-0.19216025203172701</v>
      </c>
      <c r="N150" s="141">
        <v>0.42467298150654037</v>
      </c>
      <c r="O150" s="141">
        <v>7.2646327995582547E-3</v>
      </c>
      <c r="P150" s="224">
        <v>-0.18629159290184982</v>
      </c>
      <c r="Q150" s="283">
        <v>0.40372491082806095</v>
      </c>
      <c r="R150" s="275">
        <v>0.40490689634257293</v>
      </c>
      <c r="S150" s="270">
        <v>-7.9886427852742137E-2</v>
      </c>
      <c r="T150" s="275">
        <v>0.38871649082063703</v>
      </c>
      <c r="U150" s="141">
        <v>-0.12746228859894843</v>
      </c>
      <c r="V150" s="267">
        <v>-0.19716620952958527</v>
      </c>
    </row>
    <row r="151" spans="1:23" s="250" customFormat="1" ht="15" customHeight="1" x14ac:dyDescent="0.3">
      <c r="A151" s="262"/>
      <c r="D151" s="249" t="s">
        <v>40</v>
      </c>
      <c r="E151" s="151">
        <v>5.4193574744877862E-2</v>
      </c>
      <c r="F151" s="260">
        <v>5.4741055128702108E-2</v>
      </c>
      <c r="G151" s="270">
        <v>-0.11033331538420117</v>
      </c>
      <c r="H151" s="275">
        <v>5.1513917459389283E-2</v>
      </c>
      <c r="I151" s="141">
        <v>-0.10422467013678731</v>
      </c>
      <c r="J151" s="267">
        <v>-0.20305853211997199</v>
      </c>
      <c r="K151" s="141">
        <v>7.5633552187519174E-2</v>
      </c>
      <c r="L151" s="275">
        <v>8.1160415038955533E-2</v>
      </c>
      <c r="M151" s="270">
        <v>-9.8247606685055985E-2</v>
      </c>
      <c r="N151" s="141">
        <v>7.0459935687575484E-2</v>
      </c>
      <c r="O151" s="141">
        <v>-0.12865497076023391</v>
      </c>
      <c r="P151" s="224">
        <v>-0.21426253447996105</v>
      </c>
      <c r="Q151" s="283">
        <v>3.4750624620914924E-2</v>
      </c>
      <c r="R151" s="275">
        <v>3.279553587675138E-2</v>
      </c>
      <c r="S151" s="270">
        <v>-0.13418734987990391</v>
      </c>
      <c r="T151" s="275">
        <v>3.4134817513864144E-2</v>
      </c>
      <c r="U151" s="141">
        <v>-5.400406879970409E-2</v>
      </c>
      <c r="V151" s="267">
        <v>-0.18094475580464373</v>
      </c>
    </row>
    <row r="152" spans="1:23" s="250" customFormat="1" ht="15" customHeight="1" x14ac:dyDescent="0.3">
      <c r="A152" s="262"/>
      <c r="D152" s="249" t="s">
        <v>41</v>
      </c>
      <c r="E152" s="151">
        <v>0.15579886716139593</v>
      </c>
      <c r="F152" s="260">
        <v>0.15615878285473841</v>
      </c>
      <c r="G152" s="270">
        <v>-0.11719642623012232</v>
      </c>
      <c r="H152" s="275">
        <v>0.15595142376810384</v>
      </c>
      <c r="I152" s="141">
        <v>-4.9371976576423664E-2</v>
      </c>
      <c r="J152" s="267">
        <v>-0.16078218359587182</v>
      </c>
      <c r="K152" s="141">
        <v>0.12024912560593974</v>
      </c>
      <c r="L152" s="275">
        <v>0.11988959554877292</v>
      </c>
      <c r="M152" s="270">
        <v>-0.16216767872633567</v>
      </c>
      <c r="N152" s="141">
        <v>0.11905073697382397</v>
      </c>
      <c r="O152" s="141">
        <v>-3.3497776965710456E-3</v>
      </c>
      <c r="P152" s="224">
        <v>-0.16497423074960454</v>
      </c>
      <c r="Q152" s="283">
        <v>0.18803732701200274</v>
      </c>
      <c r="R152" s="275">
        <v>0.18628616485716018</v>
      </c>
      <c r="S152" s="270">
        <v>-9.1116240530303025E-2</v>
      </c>
      <c r="T152" s="275">
        <v>0.18980026293486021</v>
      </c>
      <c r="U152" s="141">
        <v>-7.3975189659102006E-2</v>
      </c>
      <c r="V152" s="267">
        <v>-0.15835108901515152</v>
      </c>
    </row>
    <row r="153" spans="1:23" s="250" customFormat="1" ht="15" customHeight="1" x14ac:dyDescent="0.3">
      <c r="A153" s="262"/>
      <c r="D153" s="249" t="s">
        <v>264</v>
      </c>
      <c r="E153" s="151">
        <v>0.19508928180600504</v>
      </c>
      <c r="F153" s="260">
        <v>0.19506263646333422</v>
      </c>
      <c r="G153" s="270">
        <v>-0.11935141280122059</v>
      </c>
      <c r="H153" s="275">
        <v>0.19209818274214152</v>
      </c>
      <c r="I153" s="141">
        <v>-6.2574311240955263E-2</v>
      </c>
      <c r="J153" s="267">
        <v>-0.17445739159050455</v>
      </c>
      <c r="K153" s="141">
        <v>0.21000184082960055</v>
      </c>
      <c r="L153" s="275">
        <v>0.21035990974874225</v>
      </c>
      <c r="M153" s="270">
        <v>-0.15822230014025246</v>
      </c>
      <c r="N153" s="141">
        <v>0.19955039504125016</v>
      </c>
      <c r="O153" s="141">
        <v>-4.7901697386233469E-2</v>
      </c>
      <c r="P153" s="224">
        <v>-0.19854488078541374</v>
      </c>
      <c r="Q153" s="283">
        <v>0.18156575352375229</v>
      </c>
      <c r="R153" s="275">
        <v>0.1823557954752229</v>
      </c>
      <c r="S153" s="270">
        <v>-7.8580403935149715E-2</v>
      </c>
      <c r="T153" s="275">
        <v>0.18526230088023116</v>
      </c>
      <c r="U153" s="141">
        <v>-7.6633959753866623E-2</v>
      </c>
      <c r="V153" s="267">
        <v>-0.14919243617640748</v>
      </c>
    </row>
    <row r="154" spans="1:23" s="250" customFormat="1" ht="15" customHeight="1" x14ac:dyDescent="0.3">
      <c r="A154" s="262"/>
      <c r="D154" s="249" t="s">
        <v>351</v>
      </c>
      <c r="E154" s="236">
        <v>0.17385366480000236</v>
      </c>
      <c r="F154" s="259">
        <v>0.18084891376014262</v>
      </c>
      <c r="G154" s="267">
        <v>-8.3792131059487046E-2</v>
      </c>
      <c r="H154" s="259">
        <v>0.19451724846067367</v>
      </c>
      <c r="I154" s="224">
        <v>2.3834823391470028E-2</v>
      </c>
      <c r="J154" s="267">
        <v>-6.1954478313414794E-2</v>
      </c>
      <c r="K154" s="236">
        <v>0.15393017119715285</v>
      </c>
      <c r="L154" s="259">
        <v>0.16543143167994392</v>
      </c>
      <c r="M154" s="267">
        <v>-9.6866778282707483E-2</v>
      </c>
      <c r="N154" s="236">
        <v>0.18626595079081004</v>
      </c>
      <c r="O154" s="224">
        <v>0.13007591807909605</v>
      </c>
      <c r="P154" s="224">
        <v>2.0609104679901138E-2</v>
      </c>
      <c r="Q154" s="282">
        <v>0.19192138401526912</v>
      </c>
      <c r="R154" s="274">
        <v>0.19365560744829258</v>
      </c>
      <c r="S154" s="267">
        <v>-7.4282400695853873E-2</v>
      </c>
      <c r="T154" s="274">
        <v>0.20208612785040742</v>
      </c>
      <c r="U154" s="224">
        <v>-5.1553495364570281E-2</v>
      </c>
      <c r="V154" s="267">
        <v>-0.12200637866048129</v>
      </c>
    </row>
    <row r="155" spans="1:23" s="250" customFormat="1" ht="15" customHeight="1" x14ac:dyDescent="0.3">
      <c r="A155" s="262"/>
      <c r="D155" s="249" t="s">
        <v>7</v>
      </c>
      <c r="E155" s="151">
        <v>1</v>
      </c>
      <c r="F155" s="260">
        <v>1</v>
      </c>
      <c r="G155" s="270">
        <v>-0.11923111716796185</v>
      </c>
      <c r="H155" s="275">
        <v>1</v>
      </c>
      <c r="I155" s="141">
        <v>-4.810798453387935E-2</v>
      </c>
      <c r="J155" s="267">
        <v>-0.16160313296116774</v>
      </c>
      <c r="K155" s="141">
        <v>1</v>
      </c>
      <c r="L155" s="275">
        <v>1</v>
      </c>
      <c r="M155" s="270">
        <v>-0.15965515125483218</v>
      </c>
      <c r="N155" s="141">
        <v>1</v>
      </c>
      <c r="O155" s="141">
        <v>3.6728464925411277E-3</v>
      </c>
      <c r="P155" s="224">
        <v>-0.1565686936245935</v>
      </c>
      <c r="Q155" s="283">
        <v>1</v>
      </c>
      <c r="R155" s="275">
        <v>1</v>
      </c>
      <c r="S155" s="270">
        <v>-8.25723809046848E-2</v>
      </c>
      <c r="T155" s="275">
        <v>1</v>
      </c>
      <c r="U155" s="141">
        <v>-9.1120276581549101E-2</v>
      </c>
      <c r="V155" s="267">
        <v>-0.16616863930020198</v>
      </c>
    </row>
    <row r="156" spans="1:23" s="250" customFormat="1" ht="15" customHeight="1" x14ac:dyDescent="0.3">
      <c r="A156" s="262"/>
      <c r="C156" s="243" t="s">
        <v>183</v>
      </c>
      <c r="D156" s="249" t="s">
        <v>39</v>
      </c>
      <c r="E156" s="236">
        <v>0.52500000000000002</v>
      </c>
      <c r="F156" s="259">
        <v>0.4968248861192488</v>
      </c>
      <c r="G156" s="267">
        <v>-0.13652951910059449</v>
      </c>
      <c r="H156" s="274">
        <v>0.49211814318773739</v>
      </c>
      <c r="I156" s="224">
        <v>4.0117250076689731E-2</v>
      </c>
      <c r="J156" s="267">
        <v>-0.10188945788451351</v>
      </c>
      <c r="K156" s="224">
        <v>0.57093747472296363</v>
      </c>
      <c r="L156" s="274">
        <v>0.53395636710751182</v>
      </c>
      <c r="M156" s="267">
        <v>-0.18110552289202145</v>
      </c>
      <c r="N156" s="224">
        <v>0.53013535311031634</v>
      </c>
      <c r="O156" s="224">
        <v>8.9818632680718546E-2</v>
      </c>
      <c r="P156" s="224">
        <v>-0.10755354064839083</v>
      </c>
      <c r="Q156" s="282">
        <v>0.4633382794687127</v>
      </c>
      <c r="R156" s="274">
        <v>0.45145329696171571</v>
      </c>
      <c r="S156" s="267">
        <v>-6.2800234329232568E-2</v>
      </c>
      <c r="T156" s="274">
        <v>0.44071011304149915</v>
      </c>
      <c r="U156" s="224">
        <v>-3.1712297370504648E-2</v>
      </c>
      <c r="V156" s="267">
        <v>-9.2520991993751217E-2</v>
      </c>
    </row>
    <row r="157" spans="1:23" s="250" customFormat="1" ht="15" customHeight="1" x14ac:dyDescent="0.3">
      <c r="A157" s="262"/>
      <c r="D157" s="249" t="s">
        <v>40</v>
      </c>
      <c r="E157" s="236">
        <v>4.7883189122373299E-2</v>
      </c>
      <c r="F157" s="259">
        <v>4.956564442111324E-2</v>
      </c>
      <c r="G157" s="267">
        <v>-5.5501774766053565E-2</v>
      </c>
      <c r="H157" s="274">
        <v>4.8452253283771035E-2</v>
      </c>
      <c r="I157" s="224">
        <v>2.6477622138708575E-2</v>
      </c>
      <c r="J157" s="267">
        <v>-3.0493707647628269E-2</v>
      </c>
      <c r="K157" s="224">
        <v>6.030089784033002E-2</v>
      </c>
      <c r="L157" s="274">
        <v>6.4848886083355151E-2</v>
      </c>
      <c r="M157" s="267">
        <v>-5.8350100603621731E-2</v>
      </c>
      <c r="N157" s="224">
        <v>6.0761624237323793E-2</v>
      </c>
      <c r="O157" s="224">
        <v>2.8490028490028491E-2</v>
      </c>
      <c r="P157" s="224">
        <v>-3.1522468142186455E-2</v>
      </c>
      <c r="Q157" s="282">
        <v>3.1214939741594585E-2</v>
      </c>
      <c r="R157" s="274">
        <v>3.0890791082682719E-2</v>
      </c>
      <c r="S157" s="267">
        <v>-4.811594202898551E-2</v>
      </c>
      <c r="T157" s="274">
        <v>3.1807146650481753E-2</v>
      </c>
      <c r="U157" s="224">
        <v>2.1315468940316686E-2</v>
      </c>
      <c r="V157" s="267">
        <v>-2.782608695652174E-2</v>
      </c>
    </row>
    <row r="158" spans="1:23" s="250" customFormat="1" ht="15" customHeight="1" x14ac:dyDescent="0.3">
      <c r="A158" s="262"/>
      <c r="D158" s="249" t="s">
        <v>41</v>
      </c>
      <c r="E158" s="236">
        <v>0.15015451174289246</v>
      </c>
      <c r="F158" s="259">
        <v>0.1488662726703131</v>
      </c>
      <c r="G158" s="267">
        <v>-9.5389997941963373E-2</v>
      </c>
      <c r="H158" s="274">
        <v>0.14688878317032067</v>
      </c>
      <c r="I158" s="224">
        <v>3.6116482766465702E-2</v>
      </c>
      <c r="J158" s="267">
        <v>-6.2718666392261785E-2</v>
      </c>
      <c r="K158" s="224">
        <v>0.11936153576532126</v>
      </c>
      <c r="L158" s="274">
        <v>0.12343150990746871</v>
      </c>
      <c r="M158" s="267">
        <v>-9.4533544160831262E-2</v>
      </c>
      <c r="N158" s="224">
        <v>0.1200785468826706</v>
      </c>
      <c r="O158" s="224">
        <v>6.7855806411375827E-2</v>
      </c>
      <c r="P158" s="224">
        <v>-3.3092387621414053E-2</v>
      </c>
      <c r="Q158" s="282">
        <v>0.19148782164959646</v>
      </c>
      <c r="R158" s="274">
        <v>0.17994544257360548</v>
      </c>
      <c r="S158" s="267">
        <v>-9.6106596106596109E-2</v>
      </c>
      <c r="T158" s="274">
        <v>0.1831424019421895</v>
      </c>
      <c r="U158" s="224">
        <v>9.5138525875588086E-3</v>
      </c>
      <c r="V158" s="267">
        <v>-8.7507087507087508E-2</v>
      </c>
    </row>
    <row r="159" spans="1:23" s="250" customFormat="1" ht="15" customHeight="1" x14ac:dyDescent="0.3">
      <c r="A159" s="262"/>
      <c r="D159" s="249" t="s">
        <v>264</v>
      </c>
      <c r="E159" s="236">
        <v>0.1175061804697157</v>
      </c>
      <c r="F159" s="259">
        <v>0.13221174199447955</v>
      </c>
      <c r="G159" s="267">
        <v>2.6627218934911243E-2</v>
      </c>
      <c r="H159" s="274">
        <v>0.13645489803981647</v>
      </c>
      <c r="I159" s="224">
        <v>8.3765609990393855E-2</v>
      </c>
      <c r="J159" s="267">
        <v>0.1126232741617357</v>
      </c>
      <c r="K159" s="224">
        <v>0.12178813125185364</v>
      </c>
      <c r="L159" s="274">
        <v>0.13776539237271174</v>
      </c>
      <c r="M159" s="267">
        <v>-9.5195926499889311E-3</v>
      </c>
      <c r="N159" s="224">
        <v>0.13843888070692195</v>
      </c>
      <c r="O159" s="224">
        <v>0.10303978542691104</v>
      </c>
      <c r="P159" s="224">
        <v>9.2539295992915646E-2</v>
      </c>
      <c r="Q159" s="282">
        <v>0.11175853208352937</v>
      </c>
      <c r="R159" s="274">
        <v>0.12542564199040543</v>
      </c>
      <c r="S159" s="267">
        <v>7.950129533678757E-2</v>
      </c>
      <c r="T159" s="274">
        <v>0.13377209619907443</v>
      </c>
      <c r="U159" s="224">
        <v>5.7897105144742764E-2</v>
      </c>
      <c r="V159" s="267">
        <v>0.14200129533678757</v>
      </c>
    </row>
    <row r="160" spans="1:23" s="250" customFormat="1" ht="15" customHeight="1" x14ac:dyDescent="0.3">
      <c r="A160" s="262"/>
      <c r="D160" s="249" t="s">
        <v>351</v>
      </c>
      <c r="E160" s="236">
        <v>0.15945611866501852</v>
      </c>
      <c r="F160" s="259">
        <v>0.17253145479484533</v>
      </c>
      <c r="G160" s="267">
        <v>-1.2742248062015503E-2</v>
      </c>
      <c r="H160" s="259">
        <v>0.17608592231835446</v>
      </c>
      <c r="I160" s="224">
        <v>7.1698483584433426E-2</v>
      </c>
      <c r="J160" s="267">
        <v>5.804263565891473E-2</v>
      </c>
      <c r="K160" s="236">
        <v>0.12761196041953141</v>
      </c>
      <c r="L160" s="259">
        <v>0.13999784452895259</v>
      </c>
      <c r="M160" s="267">
        <v>-3.9404183393196707E-2</v>
      </c>
      <c r="N160" s="236">
        <v>0.15058559506276736</v>
      </c>
      <c r="O160" s="224">
        <v>0.18068844165841857</v>
      </c>
      <c r="P160" s="224">
        <v>0.1341643777730826</v>
      </c>
      <c r="Q160" s="282">
        <v>0.20220042705656691</v>
      </c>
      <c r="R160" s="274">
        <v>0.21228482739159063</v>
      </c>
      <c r="S160" s="267">
        <v>9.844281367460175E-3</v>
      </c>
      <c r="T160" s="274">
        <v>0.21056824216675518</v>
      </c>
      <c r="U160" s="224">
        <v>-1.6129032258064516E-2</v>
      </c>
      <c r="V160" s="267">
        <v>-6.4435296223375694E-3</v>
      </c>
    </row>
    <row r="161" spans="1:22" s="250" customFormat="1" ht="15" customHeight="1" x14ac:dyDescent="0.3">
      <c r="A161" s="262"/>
      <c r="D161" s="249" t="s">
        <v>7</v>
      </c>
      <c r="E161" s="236">
        <v>1</v>
      </c>
      <c r="F161" s="259">
        <v>1</v>
      </c>
      <c r="G161" s="267">
        <v>-8.7561804697156978E-2</v>
      </c>
      <c r="H161" s="274">
        <v>1</v>
      </c>
      <c r="I161" s="224">
        <v>5.0065195671684756E-2</v>
      </c>
      <c r="J161" s="267">
        <v>-4.1880407911001234E-2</v>
      </c>
      <c r="K161" s="224">
        <v>1</v>
      </c>
      <c r="L161" s="274">
        <v>1</v>
      </c>
      <c r="M161" s="267">
        <v>-0.12438998085685783</v>
      </c>
      <c r="N161" s="224">
        <v>1</v>
      </c>
      <c r="O161" s="224">
        <v>9.7673630890979357E-2</v>
      </c>
      <c r="P161" s="224">
        <v>-3.8865971042627193E-2</v>
      </c>
      <c r="Q161" s="282">
        <v>1</v>
      </c>
      <c r="R161" s="274">
        <v>1</v>
      </c>
      <c r="S161" s="267">
        <v>-3.8127465527849153E-2</v>
      </c>
      <c r="T161" s="274">
        <v>1</v>
      </c>
      <c r="U161" s="224">
        <v>-8.1083623365628826E-3</v>
      </c>
      <c r="V161" s="267">
        <v>-4.5926676558937424E-2</v>
      </c>
    </row>
    <row r="162" spans="1:22" s="250" customFormat="1" ht="15" customHeight="1" x14ac:dyDescent="0.3">
      <c r="A162" s="262"/>
      <c r="C162" s="243" t="s">
        <v>182</v>
      </c>
      <c r="D162" s="249" t="s">
        <v>39</v>
      </c>
      <c r="E162" s="236">
        <v>0.35797391659124267</v>
      </c>
      <c r="F162" s="259">
        <v>0.35942084206515529</v>
      </c>
      <c r="G162" s="267">
        <v>-0.13497262032646004</v>
      </c>
      <c r="H162" s="274">
        <v>0.3404478142109969</v>
      </c>
      <c r="I162" s="224">
        <v>-0.15813784434583755</v>
      </c>
      <c r="J162" s="267">
        <v>-0.271766185448162</v>
      </c>
      <c r="K162" s="224">
        <v>0.3309532390305433</v>
      </c>
      <c r="L162" s="274">
        <v>0.32320833333333332</v>
      </c>
      <c r="M162" s="267">
        <v>-0.20809228884502826</v>
      </c>
      <c r="N162" s="224">
        <v>0.31102344352242323</v>
      </c>
      <c r="O162" s="224">
        <v>-0.11576640453783679</v>
      </c>
      <c r="P162" s="224">
        <v>-0.29976859729122712</v>
      </c>
      <c r="Q162" s="282">
        <v>0.37725296712656792</v>
      </c>
      <c r="R162" s="274">
        <v>0.38275970102492951</v>
      </c>
      <c r="S162" s="267">
        <v>-8.9205077958592491E-2</v>
      </c>
      <c r="T162" s="274">
        <v>0.36049133572892106</v>
      </c>
      <c r="U162" s="224">
        <v>-0.18119738072965388</v>
      </c>
      <c r="V162" s="267">
        <v>-0.25423873221436483</v>
      </c>
    </row>
    <row r="163" spans="1:22" s="250" customFormat="1" ht="15" customHeight="1" x14ac:dyDescent="0.3">
      <c r="A163" s="262"/>
      <c r="D163" s="249" t="s">
        <v>40</v>
      </c>
      <c r="E163" s="236">
        <v>5.802409502952087E-2</v>
      </c>
      <c r="F163" s="259">
        <v>5.8068203467327113E-2</v>
      </c>
      <c r="G163" s="267">
        <v>-0.13780004849268568</v>
      </c>
      <c r="H163" s="274">
        <v>5.3839369924425229E-2</v>
      </c>
      <c r="I163" s="224">
        <v>-0.17594675665541806</v>
      </c>
      <c r="J163" s="267">
        <v>-0.28950133354885638</v>
      </c>
      <c r="K163" s="224">
        <v>8.8442652491215426E-2</v>
      </c>
      <c r="L163" s="274">
        <v>9.5875000000000002E-2</v>
      </c>
      <c r="M163" s="267">
        <v>-0.12097287660766586</v>
      </c>
      <c r="N163" s="224">
        <v>8.0911138318293802E-2</v>
      </c>
      <c r="O163" s="224">
        <v>-0.22454005504852961</v>
      </c>
      <c r="P163" s="224">
        <v>-0.31834967528333119</v>
      </c>
      <c r="Q163" s="282">
        <v>3.6320682700265977E-2</v>
      </c>
      <c r="R163" s="274">
        <v>3.3701830550955554E-2</v>
      </c>
      <c r="S163" s="267">
        <v>-0.16703539823008851</v>
      </c>
      <c r="T163" s="274">
        <v>3.539841232251887E-2</v>
      </c>
      <c r="U163" s="224">
        <v>-8.6852589641434261E-2</v>
      </c>
      <c r="V163" s="267">
        <v>-0.23938053097345133</v>
      </c>
    </row>
    <row r="164" spans="1:22" s="250" customFormat="1" ht="15" customHeight="1" x14ac:dyDescent="0.3">
      <c r="A164" s="262"/>
      <c r="D164" s="249" t="s">
        <v>41</v>
      </c>
      <c r="E164" s="236">
        <v>0.1592250948466275</v>
      </c>
      <c r="F164" s="259">
        <v>0.16084696404757368</v>
      </c>
      <c r="G164" s="267">
        <v>-0.12967926250994022</v>
      </c>
      <c r="H164" s="274">
        <v>0.16283485013657353</v>
      </c>
      <c r="I164" s="224">
        <v>-0.10023688663282572</v>
      </c>
      <c r="J164" s="267">
        <v>-0.21691750360792861</v>
      </c>
      <c r="K164" s="224">
        <v>0.12099062978646725</v>
      </c>
      <c r="L164" s="274">
        <v>0.11669444444444445</v>
      </c>
      <c r="M164" s="267">
        <v>-0.21790933631201712</v>
      </c>
      <c r="N164" s="224">
        <v>0.11794313698816487</v>
      </c>
      <c r="O164" s="224">
        <v>-7.129254939300167E-2</v>
      </c>
      <c r="P164" s="224">
        <v>-0.27366657358279811</v>
      </c>
      <c r="Q164" s="282">
        <v>0.1865050985560118</v>
      </c>
      <c r="R164" s="274">
        <v>0.18930313744797028</v>
      </c>
      <c r="S164" s="267">
        <v>-8.8841016803102107E-2</v>
      </c>
      <c r="T164" s="274">
        <v>0.19341453620666577</v>
      </c>
      <c r="U164" s="224">
        <v>-0.11173633440514469</v>
      </c>
      <c r="V164" s="267">
        <v>-0.19065058164584231</v>
      </c>
    </row>
    <row r="165" spans="1:22" s="250" customFormat="1" ht="15" customHeight="1" x14ac:dyDescent="0.3">
      <c r="A165" s="262"/>
      <c r="D165" s="249" t="s">
        <v>264</v>
      </c>
      <c r="E165" s="236">
        <v>0.24218365308409812</v>
      </c>
      <c r="F165" s="259">
        <v>0.23546798029556651</v>
      </c>
      <c r="G165" s="267">
        <v>-0.16234533237805704</v>
      </c>
      <c r="H165" s="274">
        <v>0.23436141154566945</v>
      </c>
      <c r="I165" s="224">
        <v>-0.1153979518712869</v>
      </c>
      <c r="J165" s="267">
        <v>-0.25900896539705287</v>
      </c>
      <c r="K165" s="224">
        <v>0.28369672943508423</v>
      </c>
      <c r="L165" s="274">
        <v>0.27584722222222224</v>
      </c>
      <c r="M165" s="267">
        <v>-0.21155220325526003</v>
      </c>
      <c r="N165" s="224">
        <v>0.26540606720174126</v>
      </c>
      <c r="O165" s="224">
        <v>-0.11590554352751624</v>
      </c>
      <c r="P165" s="224">
        <v>-0.30293767368003177</v>
      </c>
      <c r="Q165" s="282">
        <v>0.21256438483852563</v>
      </c>
      <c r="R165" s="274">
        <v>0.20944367363380029</v>
      </c>
      <c r="S165" s="267">
        <v>-0.11548784636903187</v>
      </c>
      <c r="T165" s="274">
        <v>0.21321417172039578</v>
      </c>
      <c r="U165" s="224">
        <v>-0.11496709120437644</v>
      </c>
      <c r="V165" s="267">
        <v>-0.2171776358069028</v>
      </c>
    </row>
    <row r="166" spans="1:22" s="250" customFormat="1" ht="15" customHeight="1" x14ac:dyDescent="0.3">
      <c r="A166" s="262"/>
      <c r="D166" s="249" t="s">
        <v>351</v>
      </c>
      <c r="E166" s="236">
        <v>0.18259324044851083</v>
      </c>
      <c r="F166" s="259">
        <v>0.18619601012437742</v>
      </c>
      <c r="G166" s="267">
        <v>-0.12145572221080748</v>
      </c>
      <c r="H166" s="259">
        <v>0.20851655418233486</v>
      </c>
      <c r="I166" s="224">
        <v>-4.6774052094600517E-3</v>
      </c>
      <c r="J166" s="267">
        <v>-0.12556502979247997</v>
      </c>
      <c r="K166" s="236">
        <v>0.17591674925668982</v>
      </c>
      <c r="L166" s="259">
        <v>0.18837500000000001</v>
      </c>
      <c r="M166" s="267">
        <v>-0.13169014084507041</v>
      </c>
      <c r="N166" s="236">
        <v>0.2247162139693768</v>
      </c>
      <c r="O166" s="224">
        <v>9.6143920961439214E-2</v>
      </c>
      <c r="P166" s="224">
        <v>-4.820742637644046E-2</v>
      </c>
      <c r="Q166" s="282">
        <v>0.18735686677862864</v>
      </c>
      <c r="R166" s="274">
        <v>0.18479165734234437</v>
      </c>
      <c r="S166" s="267">
        <v>-0.11459941670955567</v>
      </c>
      <c r="T166" s="274">
        <v>0.19748154402149853</v>
      </c>
      <c r="U166" s="224">
        <v>-7.0916489052509205E-2</v>
      </c>
      <c r="V166" s="267">
        <v>-0.17738891748155772</v>
      </c>
    </row>
    <row r="167" spans="1:22" s="250" customFormat="1" ht="15" customHeight="1" x14ac:dyDescent="0.3">
      <c r="A167" s="262"/>
      <c r="D167" s="249" t="s">
        <v>7</v>
      </c>
      <c r="E167" s="236">
        <v>1</v>
      </c>
      <c r="F167" s="259">
        <v>1</v>
      </c>
      <c r="G167" s="267">
        <v>-0.13845497305839927</v>
      </c>
      <c r="H167" s="274">
        <v>1</v>
      </c>
      <c r="I167" s="224">
        <v>-0.11122118498761668</v>
      </c>
      <c r="J167" s="267">
        <v>-0.23427703187503224</v>
      </c>
      <c r="K167" s="224">
        <v>1</v>
      </c>
      <c r="L167" s="274">
        <v>1</v>
      </c>
      <c r="M167" s="267">
        <v>-0.18911613658888188</v>
      </c>
      <c r="N167" s="224">
        <v>1</v>
      </c>
      <c r="O167" s="224">
        <v>-8.1125000000000003E-2</v>
      </c>
      <c r="P167" s="224">
        <v>-0.25489909000810884</v>
      </c>
      <c r="Q167" s="282">
        <v>1</v>
      </c>
      <c r="R167" s="274">
        <v>1</v>
      </c>
      <c r="S167" s="267">
        <v>-0.10230861330526247</v>
      </c>
      <c r="T167" s="274">
        <v>1</v>
      </c>
      <c r="U167" s="224">
        <v>-0.13061809067716959</v>
      </c>
      <c r="V167" s="267">
        <v>-0.21956334825266982</v>
      </c>
    </row>
    <row r="168" spans="1:22" s="250" customFormat="1" ht="15" customHeight="1" x14ac:dyDescent="0.3">
      <c r="A168" s="262"/>
      <c r="C168" s="243" t="s">
        <v>197</v>
      </c>
      <c r="D168" s="249" t="s">
        <v>39</v>
      </c>
      <c r="E168" s="236">
        <v>0.4838130351417449</v>
      </c>
      <c r="F168" s="259">
        <v>0.4803471744283857</v>
      </c>
      <c r="G168" s="267">
        <v>-0.17705114908018996</v>
      </c>
      <c r="H168" s="274">
        <v>0.46218392183521945</v>
      </c>
      <c r="I168" s="224">
        <v>-8.0010082517445402E-2</v>
      </c>
      <c r="J168" s="267">
        <v>-0.24289535454992084</v>
      </c>
      <c r="K168" s="224">
        <v>0.51001968780762197</v>
      </c>
      <c r="L168" s="274">
        <v>0.50562853881789493</v>
      </c>
      <c r="M168" s="267">
        <v>-0.2213069552629765</v>
      </c>
      <c r="N168" s="224">
        <v>0.49419876909049465</v>
      </c>
      <c r="O168" s="224">
        <v>-4.0388615942991195E-2</v>
      </c>
      <c r="P168" s="224">
        <v>-0.25275728958433857</v>
      </c>
      <c r="Q168" s="282">
        <v>0.44434295699138238</v>
      </c>
      <c r="R168" s="274">
        <v>0.44690488173125315</v>
      </c>
      <c r="S168" s="267">
        <v>-0.10054517830011618</v>
      </c>
      <c r="T168" s="274">
        <v>0.41709736445057943</v>
      </c>
      <c r="U168" s="224">
        <v>-0.13930842607313196</v>
      </c>
      <c r="V168" s="267">
        <v>-0.22584681383501654</v>
      </c>
    </row>
    <row r="169" spans="1:22" s="250" customFormat="1" ht="15" customHeight="1" x14ac:dyDescent="0.3">
      <c r="A169" s="262"/>
      <c r="D169" s="249" t="s">
        <v>40</v>
      </c>
      <c r="E169" s="236">
        <v>5.6782467686814317E-2</v>
      </c>
      <c r="F169" s="259">
        <v>5.5071244678952871E-2</v>
      </c>
      <c r="G169" s="267">
        <v>-0.19609302325581396</v>
      </c>
      <c r="H169" s="274">
        <v>5.5544447554684691E-2</v>
      </c>
      <c r="I169" s="224">
        <v>-3.563989817171951E-2</v>
      </c>
      <c r="J169" s="267">
        <v>-0.22474418604651164</v>
      </c>
      <c r="K169" s="224">
        <v>7.0427858247785122E-2</v>
      </c>
      <c r="L169" s="274">
        <v>7.2130340397914189E-2</v>
      </c>
      <c r="M169" s="267">
        <v>-0.19555721951828278</v>
      </c>
      <c r="N169" s="224">
        <v>7.1757465238203783E-2</v>
      </c>
      <c r="O169" s="224">
        <v>-2.3270245113248527E-2</v>
      </c>
      <c r="P169" s="224">
        <v>-0.21427680019967552</v>
      </c>
      <c r="Q169" s="282">
        <v>3.6231020743152903E-2</v>
      </c>
      <c r="R169" s="274">
        <v>3.2505402765031527E-2</v>
      </c>
      <c r="S169" s="267">
        <v>-0.19766167336499818</v>
      </c>
      <c r="T169" s="274">
        <v>3.2711630445250557E-2</v>
      </c>
      <c r="U169" s="224">
        <v>-7.1948998178506376E-2</v>
      </c>
      <c r="V169" s="267">
        <v>-0.25538911216660576</v>
      </c>
    </row>
    <row r="170" spans="1:22" s="250" customFormat="1" ht="15" customHeight="1" x14ac:dyDescent="0.3">
      <c r="A170" s="262"/>
      <c r="D170" s="249" t="s">
        <v>41</v>
      </c>
      <c r="E170" s="236">
        <v>0.15184424172956756</v>
      </c>
      <c r="F170" s="259">
        <v>0.1565025107695445</v>
      </c>
      <c r="G170" s="267">
        <v>-0.14568476710613282</v>
      </c>
      <c r="H170" s="274">
        <v>0.15555644419562523</v>
      </c>
      <c r="I170" s="224">
        <v>-4.9635571480923492E-2</v>
      </c>
      <c r="J170" s="267">
        <v>-0.18808919191567816</v>
      </c>
      <c r="K170" s="224">
        <v>0.11594712417381521</v>
      </c>
      <c r="L170" s="274">
        <v>0.1166215339167021</v>
      </c>
      <c r="M170" s="267">
        <v>-0.20997574287446938</v>
      </c>
      <c r="N170" s="224">
        <v>0.11658308639161158</v>
      </c>
      <c r="O170" s="224">
        <v>-1.8518518518518517E-2</v>
      </c>
      <c r="P170" s="224">
        <v>-0.22460582171012736</v>
      </c>
      <c r="Q170" s="282">
        <v>0.20590921726698702</v>
      </c>
      <c r="R170" s="274">
        <v>0.20925723082388467</v>
      </c>
      <c r="S170" s="267">
        <v>-9.1160398585663771E-2</v>
      </c>
      <c r="T170" s="274">
        <v>0.2104426824178999</v>
      </c>
      <c r="U170" s="224">
        <v>-7.2575511070241211E-2</v>
      </c>
      <c r="V170" s="267">
        <v>-0.15711989713918353</v>
      </c>
    </row>
    <row r="171" spans="1:22" s="250" customFormat="1" ht="15" customHeight="1" x14ac:dyDescent="0.3">
      <c r="A171" s="262"/>
      <c r="D171" s="249" t="s">
        <v>264</v>
      </c>
      <c r="E171" s="236">
        <v>0.1767176036214009</v>
      </c>
      <c r="F171" s="259">
        <v>0.16995488261833755</v>
      </c>
      <c r="G171" s="267">
        <v>-0.20283357245337158</v>
      </c>
      <c r="H171" s="274">
        <v>0.17367137201583557</v>
      </c>
      <c r="I171" s="224">
        <v>-2.2947131608548933E-2</v>
      </c>
      <c r="J171" s="267">
        <v>-0.22112625538020086</v>
      </c>
      <c r="K171" s="224">
        <v>0.18496871044860075</v>
      </c>
      <c r="L171" s="274">
        <v>0.1785018910995233</v>
      </c>
      <c r="M171" s="267">
        <v>-0.24200522689474935</v>
      </c>
      <c r="N171" s="224">
        <v>0.17614542967859584</v>
      </c>
      <c r="O171" s="224">
        <v>-3.1155967903711133E-2</v>
      </c>
      <c r="P171" s="224">
        <v>-0.26562128771679733</v>
      </c>
      <c r="Q171" s="282">
        <v>0.16429053651562686</v>
      </c>
      <c r="R171" s="274">
        <v>0.15864886467923858</v>
      </c>
      <c r="S171" s="267">
        <v>-0.136411248086375</v>
      </c>
      <c r="T171" s="274">
        <v>0.17018715290038844</v>
      </c>
      <c r="U171" s="224">
        <v>-1.0729613733905579E-2</v>
      </c>
      <c r="V171" s="267">
        <v>-0.1456772218193538</v>
      </c>
    </row>
    <row r="172" spans="1:22" s="250" customFormat="1" ht="15" customHeight="1" x14ac:dyDescent="0.3">
      <c r="A172" s="262"/>
      <c r="D172" s="249" t="s">
        <v>351</v>
      </c>
      <c r="E172" s="236">
        <v>0.13084265182047233</v>
      </c>
      <c r="F172" s="259">
        <v>0.13812418750477939</v>
      </c>
      <c r="G172" s="267">
        <v>-0.12498486132978079</v>
      </c>
      <c r="H172" s="259">
        <v>0.15304381439863507</v>
      </c>
      <c r="I172" s="224">
        <v>5.9423298731257207E-2</v>
      </c>
      <c r="J172" s="267">
        <v>-7.2988575350207904E-2</v>
      </c>
      <c r="K172" s="236">
        <v>0.11863661932217692</v>
      </c>
      <c r="L172" s="259">
        <v>0.12711769576796544</v>
      </c>
      <c r="M172" s="267">
        <v>-0.1583938361238702</v>
      </c>
      <c r="N172" s="236">
        <v>0.14131524960109415</v>
      </c>
      <c r="O172" s="224">
        <v>9.1461267605633806E-2</v>
      </c>
      <c r="P172" s="224">
        <v>-8.1419469551044593E-2</v>
      </c>
      <c r="Q172" s="282">
        <v>0.14922626848285081</v>
      </c>
      <c r="R172" s="274">
        <v>0.1526836200005921</v>
      </c>
      <c r="S172" s="267">
        <v>-8.4981814956089766E-2</v>
      </c>
      <c r="T172" s="274">
        <v>0.16956116978588168</v>
      </c>
      <c r="U172" s="224">
        <v>2.4139602520601065E-2</v>
      </c>
      <c r="V172" s="267">
        <v>-6.2893639670007981E-2</v>
      </c>
    </row>
    <row r="173" spans="1:22" s="250" customFormat="1" ht="15" customHeight="1" x14ac:dyDescent="0.3">
      <c r="A173" s="262"/>
      <c r="D173" s="249" t="s">
        <v>7</v>
      </c>
      <c r="E173" s="236">
        <v>1</v>
      </c>
      <c r="F173" s="259">
        <v>1</v>
      </c>
      <c r="G173" s="267">
        <v>-0.17111330611296277</v>
      </c>
      <c r="H173" s="274">
        <v>1</v>
      </c>
      <c r="I173" s="224">
        <v>-4.3855624378680125E-2</v>
      </c>
      <c r="J173" s="267">
        <v>-0.2074646496125587</v>
      </c>
      <c r="K173" s="224">
        <v>1</v>
      </c>
      <c r="L173" s="274">
        <v>1</v>
      </c>
      <c r="M173" s="267">
        <v>-0.21454436788074813</v>
      </c>
      <c r="N173" s="224">
        <v>1</v>
      </c>
      <c r="O173" s="224">
        <v>-1.819483920059083E-2</v>
      </c>
      <c r="P173" s="224">
        <v>-0.22883560680635634</v>
      </c>
      <c r="Q173" s="282">
        <v>1</v>
      </c>
      <c r="R173" s="274">
        <v>1</v>
      </c>
      <c r="S173" s="267">
        <v>-0.10570138861310777</v>
      </c>
      <c r="T173" s="274">
        <v>1</v>
      </c>
      <c r="U173" s="224">
        <v>-7.7799816454009893E-2</v>
      </c>
      <c r="V173" s="267">
        <v>-0.17527765643408391</v>
      </c>
    </row>
    <row r="174" spans="1:22" s="250" customFormat="1" ht="15" customHeight="1" x14ac:dyDescent="0.3">
      <c r="A174" s="262"/>
      <c r="C174" s="391" t="s">
        <v>366</v>
      </c>
      <c r="D174" s="392"/>
      <c r="E174" s="236">
        <v>1</v>
      </c>
      <c r="F174" s="259">
        <v>1</v>
      </c>
      <c r="G174" s="267">
        <v>-9.7174887415528419E-2</v>
      </c>
      <c r="H174" s="274">
        <v>1</v>
      </c>
      <c r="I174" s="224">
        <v>-6.9057458809187636E-2</v>
      </c>
      <c r="J174" s="267">
        <v>-0.15952169543973074</v>
      </c>
      <c r="K174" s="224">
        <v>1</v>
      </c>
      <c r="L174" s="274">
        <v>1</v>
      </c>
      <c r="M174" s="267">
        <v>-0.12615615406777472</v>
      </c>
      <c r="N174" s="224">
        <v>1</v>
      </c>
      <c r="O174" s="224">
        <v>-5.2942580876208664E-2</v>
      </c>
      <c r="P174" s="224">
        <v>-0.17241970255421879</v>
      </c>
      <c r="Q174" s="282">
        <v>1</v>
      </c>
      <c r="R174" s="274">
        <v>1</v>
      </c>
      <c r="S174" s="267">
        <v>-6.3806849377745237E-2</v>
      </c>
      <c r="T174" s="274">
        <v>1</v>
      </c>
      <c r="U174" s="224">
        <v>-8.6375896121667892E-2</v>
      </c>
      <c r="V174" s="267">
        <v>-0.14467137170571009</v>
      </c>
    </row>
    <row r="175" spans="1:22" s="250" customFormat="1" ht="15" customHeight="1" x14ac:dyDescent="0.3">
      <c r="A175" s="262"/>
      <c r="C175" s="230" t="s">
        <v>374</v>
      </c>
      <c r="F175" s="262"/>
      <c r="G175" s="269"/>
      <c r="H175" s="276"/>
      <c r="I175" s="253"/>
      <c r="J175" s="267"/>
      <c r="K175" s="253"/>
      <c r="L175" s="253"/>
      <c r="M175" s="253"/>
      <c r="N175" s="253"/>
      <c r="O175" s="253"/>
      <c r="P175" s="224"/>
      <c r="V175" s="299"/>
    </row>
    <row r="176" spans="1:22" s="250" customFormat="1" ht="15" customHeight="1" x14ac:dyDescent="0.3">
      <c r="A176" s="262"/>
      <c r="C176" s="230"/>
      <c r="F176" s="262"/>
      <c r="G176" s="269"/>
      <c r="H176" s="276"/>
      <c r="I176" s="253"/>
      <c r="J176" s="267"/>
      <c r="K176" s="253"/>
      <c r="L176" s="253"/>
      <c r="M176" s="253"/>
      <c r="N176" s="253"/>
      <c r="O176" s="253"/>
      <c r="P176" s="224"/>
      <c r="V176" s="299"/>
    </row>
    <row r="177" spans="1:22" s="250" customFormat="1" ht="30" customHeight="1" x14ac:dyDescent="0.3">
      <c r="A177" s="262"/>
      <c r="C177" s="337" t="s">
        <v>371</v>
      </c>
      <c r="D177" s="337" t="s">
        <v>372</v>
      </c>
      <c r="F177" s="262"/>
      <c r="G177" s="269"/>
      <c r="H177" s="276"/>
      <c r="I177" s="253"/>
      <c r="J177" s="267"/>
      <c r="K177" s="245"/>
      <c r="L177" s="245"/>
      <c r="M177" s="245"/>
      <c r="N177" s="245"/>
      <c r="O177" s="245"/>
      <c r="P177" s="234"/>
      <c r="Q177" s="245"/>
      <c r="R177" s="245"/>
      <c r="S177" s="245"/>
      <c r="T177" s="245"/>
      <c r="U177" s="245"/>
      <c r="V177" s="300"/>
    </row>
    <row r="178" spans="1:22" s="250" customFormat="1" ht="15" customHeight="1" x14ac:dyDescent="0.3">
      <c r="A178" s="262"/>
      <c r="C178" s="383" t="s">
        <v>267</v>
      </c>
      <c r="D178" s="249" t="s">
        <v>160</v>
      </c>
      <c r="E178" s="255">
        <v>0.56151930261519301</v>
      </c>
      <c r="F178" s="263">
        <v>0.56051159072741807</v>
      </c>
      <c r="G178" s="271">
        <v>3.674133215051379E-2</v>
      </c>
      <c r="H178" s="277">
        <v>0.53774329300368229</v>
      </c>
      <c r="I178" s="264">
        <v>-0.12528522532800912</v>
      </c>
      <c r="J178" s="278">
        <v>-9.3147039254823691E-2</v>
      </c>
      <c r="K178" s="245"/>
      <c r="L178" s="245"/>
      <c r="M178" s="245"/>
      <c r="N178" s="245"/>
      <c r="O178" s="245"/>
      <c r="P178" s="234"/>
      <c r="Q178" s="245"/>
      <c r="R178" s="245"/>
      <c r="S178" s="245"/>
      <c r="T178" s="245"/>
      <c r="U178" s="245"/>
      <c r="V178" s="300"/>
    </row>
    <row r="179" spans="1:22" s="250" customFormat="1" ht="15" customHeight="1" x14ac:dyDescent="0.3">
      <c r="A179" s="262"/>
      <c r="C179" s="384"/>
      <c r="D179" s="249" t="s">
        <v>268</v>
      </c>
      <c r="E179" s="255">
        <v>0.43848069738480699</v>
      </c>
      <c r="F179" s="263">
        <v>0.43948840927258193</v>
      </c>
      <c r="G179" s="271">
        <v>4.0992142383792486E-2</v>
      </c>
      <c r="H179" s="277">
        <v>0.46225670699631771</v>
      </c>
      <c r="I179" s="264">
        <v>-4.101491451436886E-2</v>
      </c>
      <c r="J179" s="278">
        <v>-1.7040613462084636E-3</v>
      </c>
      <c r="K179" s="245"/>
      <c r="L179" s="245"/>
      <c r="M179" s="245"/>
      <c r="N179" s="245"/>
      <c r="O179" s="245"/>
      <c r="P179" s="234"/>
      <c r="Q179" s="245"/>
      <c r="R179" s="245"/>
      <c r="S179" s="245"/>
      <c r="T179" s="245"/>
      <c r="U179" s="245"/>
      <c r="V179" s="300"/>
    </row>
    <row r="180" spans="1:22" s="250" customFormat="1" ht="15" customHeight="1" x14ac:dyDescent="0.3">
      <c r="A180" s="262"/>
      <c r="C180" s="384"/>
      <c r="D180" s="249" t="s">
        <v>373</v>
      </c>
      <c r="E180" s="236">
        <v>1</v>
      </c>
      <c r="F180" s="259">
        <v>1</v>
      </c>
      <c r="G180" s="271">
        <v>3.8605230386052306E-2</v>
      </c>
      <c r="H180" s="274">
        <v>1</v>
      </c>
      <c r="I180" s="264">
        <v>-8.8249400479616311E-2</v>
      </c>
      <c r="J180" s="278">
        <v>-5.3051058530510585E-2</v>
      </c>
      <c r="K180" s="245"/>
      <c r="L180" s="245"/>
      <c r="M180" s="245"/>
      <c r="N180" s="245"/>
      <c r="O180" s="245"/>
      <c r="P180" s="234"/>
      <c r="Q180" s="245"/>
      <c r="R180" s="245"/>
      <c r="S180" s="245"/>
      <c r="T180" s="245"/>
      <c r="U180" s="245"/>
      <c r="V180" s="300"/>
    </row>
    <row r="181" spans="1:22" s="250" customFormat="1" ht="15" customHeight="1" x14ac:dyDescent="0.3">
      <c r="A181" s="262"/>
      <c r="C181" s="383" t="s">
        <v>269</v>
      </c>
      <c r="D181" s="249" t="s">
        <v>160</v>
      </c>
      <c r="E181" s="255">
        <v>0.62732393449028101</v>
      </c>
      <c r="F181" s="263">
        <v>0.65121306749939945</v>
      </c>
      <c r="G181" s="271">
        <v>-1.505164270514351E-2</v>
      </c>
      <c r="H181" s="277">
        <v>0.61076169232456945</v>
      </c>
      <c r="I181" s="264">
        <v>-0.11985561469146862</v>
      </c>
      <c r="J181" s="278">
        <v>-0.1331032335080708</v>
      </c>
      <c r="K181" s="245"/>
      <c r="L181" s="245"/>
      <c r="M181" s="245"/>
      <c r="N181" s="245"/>
      <c r="O181" s="245"/>
      <c r="P181" s="234"/>
      <c r="Q181" s="245"/>
      <c r="R181" s="245"/>
      <c r="S181" s="245"/>
      <c r="T181" s="245"/>
      <c r="U181" s="245"/>
      <c r="V181" s="300"/>
    </row>
    <row r="182" spans="1:22" s="250" customFormat="1" ht="15" customHeight="1" x14ac:dyDescent="0.3">
      <c r="A182" s="262"/>
      <c r="C182" s="384"/>
      <c r="D182" s="249" t="s">
        <v>268</v>
      </c>
      <c r="E182" s="255">
        <v>0.37267606550971899</v>
      </c>
      <c r="F182" s="263">
        <v>0.34878693250060055</v>
      </c>
      <c r="G182" s="271">
        <v>-0.11200419360475275</v>
      </c>
      <c r="H182" s="277">
        <v>0.38923830767543055</v>
      </c>
      <c r="I182" s="264">
        <v>4.727469500196773E-2</v>
      </c>
      <c r="J182" s="278">
        <v>-7.0024462694391054E-2</v>
      </c>
      <c r="K182" s="245"/>
      <c r="L182" s="245"/>
      <c r="M182" s="245"/>
      <c r="N182" s="245"/>
      <c r="O182" s="245"/>
      <c r="P182" s="234"/>
      <c r="Q182" s="245"/>
      <c r="R182" s="245"/>
      <c r="S182" s="245"/>
      <c r="T182" s="245"/>
      <c r="U182" s="245"/>
      <c r="V182" s="300"/>
    </row>
    <row r="183" spans="1:22" s="250" customFormat="1" ht="15" customHeight="1" x14ac:dyDescent="0.3">
      <c r="A183" s="262"/>
      <c r="C183" s="384"/>
      <c r="D183" s="249" t="s">
        <v>373</v>
      </c>
      <c r="E183" s="236">
        <v>1</v>
      </c>
      <c r="F183" s="259">
        <v>1</v>
      </c>
      <c r="G183" s="271">
        <v>-5.1183537915540651E-2</v>
      </c>
      <c r="H183" s="274">
        <v>1</v>
      </c>
      <c r="I183" s="264">
        <v>-6.1562746645619573E-2</v>
      </c>
      <c r="J183" s="278">
        <v>-0.10959528538403933</v>
      </c>
      <c r="K183" s="245"/>
      <c r="L183" s="245"/>
      <c r="M183" s="245"/>
      <c r="N183" s="245"/>
      <c r="O183" s="245"/>
      <c r="P183" s="234"/>
      <c r="Q183" s="245"/>
      <c r="R183" s="245"/>
      <c r="S183" s="245"/>
      <c r="T183" s="245"/>
      <c r="U183" s="245"/>
      <c r="V183" s="300"/>
    </row>
    <row r="184" spans="1:22" s="250" customFormat="1" ht="15" customHeight="1" x14ac:dyDescent="0.3">
      <c r="A184" s="262"/>
      <c r="C184" s="383" t="s">
        <v>270</v>
      </c>
      <c r="D184" s="249" t="s">
        <v>160</v>
      </c>
      <c r="E184" s="255">
        <v>0.64711180046531414</v>
      </c>
      <c r="F184" s="263">
        <v>0.67607105538140022</v>
      </c>
      <c r="G184" s="271">
        <v>-5.7505702246105073E-3</v>
      </c>
      <c r="H184" s="277">
        <v>0.6298782752507025</v>
      </c>
      <c r="I184" s="264">
        <v>-0.12627219970254586</v>
      </c>
      <c r="J184" s="278">
        <v>-0.13129663277535084</v>
      </c>
      <c r="K184" s="245"/>
      <c r="L184" s="245"/>
      <c r="M184" s="245"/>
      <c r="N184" s="245"/>
      <c r="O184" s="245"/>
      <c r="P184" s="234"/>
      <c r="Q184" s="245"/>
      <c r="R184" s="245"/>
      <c r="S184" s="245"/>
      <c r="T184" s="245"/>
      <c r="U184" s="245"/>
      <c r="V184" s="300"/>
    </row>
    <row r="185" spans="1:22" s="250" customFormat="1" ht="15" customHeight="1" x14ac:dyDescent="0.3">
      <c r="A185" s="262"/>
      <c r="C185" s="384"/>
      <c r="D185" s="249" t="s">
        <v>268</v>
      </c>
      <c r="E185" s="255">
        <v>0.35288819953468592</v>
      </c>
      <c r="F185" s="263">
        <v>0.32392894461859978</v>
      </c>
      <c r="G185" s="271">
        <v>-0.12643555933645256</v>
      </c>
      <c r="H185" s="277">
        <v>0.3701217247492975</v>
      </c>
      <c r="I185" s="264">
        <v>7.1535808480421986E-2</v>
      </c>
      <c r="J185" s="278">
        <v>-6.3944420813838082E-2</v>
      </c>
      <c r="K185" s="245"/>
      <c r="L185" s="245"/>
      <c r="M185" s="245"/>
      <c r="N185" s="245"/>
      <c r="O185" s="245"/>
      <c r="P185" s="234"/>
      <c r="Q185" s="245"/>
      <c r="R185" s="245"/>
      <c r="S185" s="245"/>
      <c r="T185" s="245"/>
      <c r="U185" s="245"/>
      <c r="V185" s="300"/>
    </row>
    <row r="186" spans="1:22" s="250" customFormat="1" ht="15" customHeight="1" x14ac:dyDescent="0.3">
      <c r="A186" s="262"/>
      <c r="C186" s="384"/>
      <c r="D186" s="249" t="s">
        <v>373</v>
      </c>
      <c r="E186" s="236">
        <v>1</v>
      </c>
      <c r="F186" s="259">
        <v>1</v>
      </c>
      <c r="G186" s="271">
        <v>-4.8338878743151625E-2</v>
      </c>
      <c r="H186" s="274">
        <v>1</v>
      </c>
      <c r="I186" s="264">
        <v>-6.2196460374729728E-2</v>
      </c>
      <c r="J186" s="278">
        <v>-0.10752883196157406</v>
      </c>
      <c r="K186" s="245"/>
      <c r="L186" s="245"/>
      <c r="M186" s="245"/>
      <c r="N186" s="245"/>
      <c r="O186" s="245"/>
      <c r="P186" s="234"/>
      <c r="Q186" s="245"/>
      <c r="R186" s="245"/>
      <c r="S186" s="245"/>
      <c r="T186" s="245"/>
      <c r="U186" s="245"/>
      <c r="V186" s="300"/>
    </row>
    <row r="187" spans="1:22" s="250" customFormat="1" ht="15" customHeight="1" x14ac:dyDescent="0.3">
      <c r="A187" s="262"/>
      <c r="C187" s="383" t="s">
        <v>271</v>
      </c>
      <c r="D187" s="249" t="s">
        <v>160</v>
      </c>
      <c r="E187" s="288">
        <v>0.62091071120565744</v>
      </c>
      <c r="F187" s="263">
        <v>0.63639890217528339</v>
      </c>
      <c r="G187" s="271">
        <v>1.2716638115962159E-2</v>
      </c>
      <c r="H187" s="277">
        <v>0.60145976534423939</v>
      </c>
      <c r="I187" s="264">
        <v>-9.4588622544612241E-2</v>
      </c>
      <c r="J187" s="278">
        <v>-8.3074833711437257E-2</v>
      </c>
      <c r="K187" s="245"/>
      <c r="L187" s="245"/>
      <c r="M187" s="245"/>
      <c r="N187" s="245"/>
      <c r="O187" s="245"/>
      <c r="P187" s="234"/>
      <c r="Q187" s="245"/>
      <c r="R187" s="245"/>
      <c r="S187" s="245"/>
      <c r="T187" s="245"/>
      <c r="U187" s="245"/>
      <c r="V187" s="300"/>
    </row>
    <row r="188" spans="1:22" s="250" customFormat="1" ht="15" customHeight="1" x14ac:dyDescent="0.3">
      <c r="A188" s="262"/>
      <c r="C188" s="384"/>
      <c r="D188" s="249" t="s">
        <v>268</v>
      </c>
      <c r="E188" s="288">
        <v>0.37908928879434256</v>
      </c>
      <c r="F188" s="263">
        <v>0.36360109782471656</v>
      </c>
      <c r="G188" s="271">
        <v>-5.2298981319986858E-2</v>
      </c>
      <c r="H188" s="277">
        <v>0.39854023465576061</v>
      </c>
      <c r="I188" s="264">
        <v>5.0064013656246666E-2</v>
      </c>
      <c r="J188" s="278">
        <v>-4.8532645787518012E-3</v>
      </c>
      <c r="K188" s="245"/>
      <c r="L188" s="245"/>
      <c r="M188" s="245"/>
      <c r="N188" s="245"/>
      <c r="O188" s="245"/>
      <c r="P188" s="234"/>
      <c r="Q188" s="245"/>
      <c r="R188" s="245"/>
      <c r="S188" s="245"/>
      <c r="T188" s="245"/>
      <c r="U188" s="245"/>
      <c r="V188" s="300"/>
    </row>
    <row r="189" spans="1:22" s="250" customFormat="1" ht="15" customHeight="1" x14ac:dyDescent="0.3">
      <c r="A189" s="338"/>
      <c r="B189" s="289"/>
      <c r="C189" s="385"/>
      <c r="D189" s="290" t="s">
        <v>373</v>
      </c>
      <c r="E189" s="291">
        <v>1</v>
      </c>
      <c r="F189" s="292">
        <v>1</v>
      </c>
      <c r="G189" s="293">
        <v>-1.1930086816535387E-2</v>
      </c>
      <c r="H189" s="294">
        <v>1</v>
      </c>
      <c r="I189" s="295">
        <v>-4.1992765218740603E-2</v>
      </c>
      <c r="J189" s="296">
        <v>-5.3421874700550029E-2</v>
      </c>
      <c r="K189" s="297"/>
      <c r="L189" s="297"/>
      <c r="M189" s="297"/>
      <c r="N189" s="297"/>
      <c r="O189" s="297"/>
      <c r="P189" s="298"/>
      <c r="Q189" s="297"/>
      <c r="R189" s="297"/>
      <c r="S189" s="297"/>
      <c r="T189" s="297"/>
      <c r="U189" s="297"/>
      <c r="V189" s="301"/>
    </row>
  </sheetData>
  <mergeCells count="68">
    <mergeCell ref="C28:D28"/>
    <mergeCell ref="K1:P1"/>
    <mergeCell ref="L2:M2"/>
    <mergeCell ref="N2:P2"/>
    <mergeCell ref="Q1:V1"/>
    <mergeCell ref="R2:S2"/>
    <mergeCell ref="T2:V2"/>
    <mergeCell ref="C8:D8"/>
    <mergeCell ref="C9:D9"/>
    <mergeCell ref="C5:D5"/>
    <mergeCell ref="C4:D4"/>
    <mergeCell ref="A1:D3"/>
    <mergeCell ref="F2:G2"/>
    <mergeCell ref="H2:J2"/>
    <mergeCell ref="C6:C7"/>
    <mergeCell ref="E1:J1"/>
    <mergeCell ref="C174:D174"/>
    <mergeCell ref="C117:C122"/>
    <mergeCell ref="C123:C128"/>
    <mergeCell ref="C129:C134"/>
    <mergeCell ref="C135:C140"/>
    <mergeCell ref="C141:D141"/>
    <mergeCell ref="C143:D143"/>
    <mergeCell ref="C111:C116"/>
    <mergeCell ref="C79:C81"/>
    <mergeCell ref="C82:C84"/>
    <mergeCell ref="C85:D85"/>
    <mergeCell ref="C87:D87"/>
    <mergeCell ref="C88:C91"/>
    <mergeCell ref="C92:C95"/>
    <mergeCell ref="C96:C99"/>
    <mergeCell ref="C100:C103"/>
    <mergeCell ref="C104:C107"/>
    <mergeCell ref="C108:D108"/>
    <mergeCell ref="C110:D110"/>
    <mergeCell ref="C37:C39"/>
    <mergeCell ref="C40:C42"/>
    <mergeCell ref="C43:C45"/>
    <mergeCell ref="C47:C48"/>
    <mergeCell ref="C76:C78"/>
    <mergeCell ref="B59:D59"/>
    <mergeCell ref="C61:D61"/>
    <mergeCell ref="C62:C64"/>
    <mergeCell ref="C65:C67"/>
    <mergeCell ref="C69:D69"/>
    <mergeCell ref="C70:C72"/>
    <mergeCell ref="C73:C75"/>
    <mergeCell ref="C11:D11"/>
    <mergeCell ref="C20:C23"/>
    <mergeCell ref="C16:C19"/>
    <mergeCell ref="C24:C27"/>
    <mergeCell ref="C12:C15"/>
    <mergeCell ref="C178:C180"/>
    <mergeCell ref="C181:C183"/>
    <mergeCell ref="C184:C186"/>
    <mergeCell ref="C187:C189"/>
    <mergeCell ref="B30:B36"/>
    <mergeCell ref="C30:C32"/>
    <mergeCell ref="C33:C35"/>
    <mergeCell ref="C36:D36"/>
    <mergeCell ref="C49:C50"/>
    <mergeCell ref="C51:D51"/>
    <mergeCell ref="B52:B58"/>
    <mergeCell ref="C52:C53"/>
    <mergeCell ref="C54:C55"/>
    <mergeCell ref="C56:C57"/>
    <mergeCell ref="C58:D58"/>
    <mergeCell ref="B37:B5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BA4A-389D-4B15-8669-9CA26FF688C4}">
  <sheetPr codeName="Sheet6"/>
  <dimension ref="A1:E48"/>
  <sheetViews>
    <sheetView workbookViewId="0">
      <selection activeCell="O25" sqref="O25"/>
    </sheetView>
  </sheetViews>
  <sheetFormatPr defaultRowHeight="14.4" x14ac:dyDescent="0.3"/>
  <cols>
    <col min="1" max="1" width="8.33203125" bestFit="1" customWidth="1"/>
    <col min="2" max="2" width="8.44140625" bestFit="1" customWidth="1"/>
    <col min="3" max="5" width="7" bestFit="1" customWidth="1"/>
  </cols>
  <sheetData>
    <row r="1" spans="1:5" ht="15" customHeight="1" x14ac:dyDescent="0.3">
      <c r="A1" s="413" t="s">
        <v>90</v>
      </c>
      <c r="B1" s="413"/>
      <c r="C1" s="413"/>
      <c r="D1" s="413"/>
      <c r="E1" s="413"/>
    </row>
    <row r="2" spans="1:5" ht="15" customHeight="1" x14ac:dyDescent="0.3">
      <c r="A2" s="411"/>
      <c r="B2" s="411"/>
      <c r="C2" s="411" t="s">
        <v>91</v>
      </c>
      <c r="D2" s="411"/>
      <c r="E2" s="412" t="s">
        <v>7</v>
      </c>
    </row>
    <row r="3" spans="1:5" x14ac:dyDescent="0.3">
      <c r="A3" s="411"/>
      <c r="B3" s="411"/>
      <c r="C3" s="73">
        <v>0</v>
      </c>
      <c r="D3" s="73">
        <v>1</v>
      </c>
      <c r="E3" s="412"/>
    </row>
    <row r="4" spans="1:5" x14ac:dyDescent="0.3">
      <c r="A4" s="125" t="s">
        <v>92</v>
      </c>
      <c r="B4" s="125"/>
      <c r="C4" s="409">
        <v>163565</v>
      </c>
      <c r="D4" s="409">
        <v>213446</v>
      </c>
      <c r="E4" s="409">
        <v>377011</v>
      </c>
    </row>
    <row r="5" spans="1:5" ht="28.8" x14ac:dyDescent="0.3">
      <c r="A5" s="408" t="s">
        <v>93</v>
      </c>
      <c r="B5" s="121" t="s">
        <v>94</v>
      </c>
      <c r="C5" s="409"/>
      <c r="D5" s="409"/>
      <c r="E5" s="409"/>
    </row>
    <row r="6" spans="1:5" x14ac:dyDescent="0.3">
      <c r="A6" s="408"/>
      <c r="B6" s="121" t="s">
        <v>95</v>
      </c>
      <c r="C6" s="124">
        <v>25.89</v>
      </c>
      <c r="D6" s="124">
        <v>33.78</v>
      </c>
      <c r="E6" s="124">
        <v>59.67</v>
      </c>
    </row>
    <row r="7" spans="1:5" x14ac:dyDescent="0.3">
      <c r="A7" s="408"/>
      <c r="B7" s="121" t="s">
        <v>96</v>
      </c>
      <c r="C7" s="124">
        <v>43.38</v>
      </c>
      <c r="D7" s="124">
        <v>56.62</v>
      </c>
      <c r="E7" s="124"/>
    </row>
    <row r="8" spans="1:5" x14ac:dyDescent="0.3">
      <c r="A8" s="408"/>
      <c r="B8" s="121" t="s">
        <v>97</v>
      </c>
      <c r="C8" s="124">
        <v>48.08</v>
      </c>
      <c r="D8" s="124">
        <v>73.180000000000007</v>
      </c>
      <c r="E8" s="124"/>
    </row>
    <row r="9" spans="1:5" ht="28.8" x14ac:dyDescent="0.3">
      <c r="A9" s="408" t="s">
        <v>23</v>
      </c>
      <c r="B9" s="121" t="s">
        <v>94</v>
      </c>
      <c r="C9" s="124">
        <v>176642</v>
      </c>
      <c r="D9" s="124">
        <v>78221</v>
      </c>
      <c r="E9" s="124">
        <v>254863</v>
      </c>
    </row>
    <row r="10" spans="1:5" x14ac:dyDescent="0.3">
      <c r="A10" s="408"/>
      <c r="B10" s="121" t="s">
        <v>95</v>
      </c>
      <c r="C10" s="124">
        <v>27.96</v>
      </c>
      <c r="D10" s="124">
        <v>12.38</v>
      </c>
      <c r="E10" s="124">
        <v>40.33</v>
      </c>
    </row>
    <row r="11" spans="1:5" x14ac:dyDescent="0.3">
      <c r="A11" s="408"/>
      <c r="B11" s="121" t="s">
        <v>96</v>
      </c>
      <c r="C11" s="124">
        <v>69.31</v>
      </c>
      <c r="D11" s="124">
        <v>30.69</v>
      </c>
      <c r="E11" s="124"/>
    </row>
    <row r="12" spans="1:5" x14ac:dyDescent="0.3">
      <c r="A12" s="408"/>
      <c r="B12" s="121" t="s">
        <v>97</v>
      </c>
      <c r="C12" s="124">
        <v>51.92</v>
      </c>
      <c r="D12" s="124">
        <v>26.82</v>
      </c>
      <c r="E12" s="124"/>
    </row>
    <row r="13" spans="1:5" x14ac:dyDescent="0.3">
      <c r="A13" s="125"/>
      <c r="B13" s="125"/>
      <c r="C13" s="409">
        <v>340207</v>
      </c>
      <c r="D13" s="409">
        <v>291667</v>
      </c>
      <c r="E13" s="409">
        <v>631874</v>
      </c>
    </row>
    <row r="14" spans="1:5" ht="28.8" x14ac:dyDescent="0.3">
      <c r="A14" s="410" t="s">
        <v>7</v>
      </c>
      <c r="B14" s="121" t="s">
        <v>94</v>
      </c>
      <c r="C14" s="409"/>
      <c r="D14" s="409"/>
      <c r="E14" s="409"/>
    </row>
    <row r="15" spans="1:5" x14ac:dyDescent="0.3">
      <c r="A15" s="410"/>
      <c r="B15" s="121" t="s">
        <v>95</v>
      </c>
      <c r="C15" s="124">
        <v>53.84</v>
      </c>
      <c r="D15" s="124">
        <v>46.16</v>
      </c>
      <c r="E15" s="124">
        <v>100</v>
      </c>
    </row>
    <row r="17" spans="1:5" ht="15" customHeight="1" x14ac:dyDescent="0.3">
      <c r="A17" s="413" t="s">
        <v>90</v>
      </c>
      <c r="B17" s="413"/>
      <c r="C17" s="413"/>
      <c r="D17" s="413"/>
      <c r="E17" s="413"/>
    </row>
    <row r="18" spans="1:5" ht="15" customHeight="1" x14ac:dyDescent="0.3">
      <c r="A18" s="411"/>
      <c r="B18" s="411"/>
      <c r="C18" s="411" t="s">
        <v>91</v>
      </c>
      <c r="D18" s="411"/>
      <c r="E18" s="412" t="s">
        <v>7</v>
      </c>
    </row>
    <row r="19" spans="1:5" x14ac:dyDescent="0.3">
      <c r="A19" s="411"/>
      <c r="B19" s="411"/>
      <c r="C19" s="73">
        <v>0</v>
      </c>
      <c r="D19" s="73">
        <v>1</v>
      </c>
      <c r="E19" s="412"/>
    </row>
    <row r="20" spans="1:5" x14ac:dyDescent="0.3">
      <c r="A20" s="125" t="s">
        <v>92</v>
      </c>
      <c r="B20" s="125"/>
      <c r="C20" s="409">
        <v>161859</v>
      </c>
      <c r="D20" s="409">
        <v>206642</v>
      </c>
      <c r="E20" s="409">
        <v>368501</v>
      </c>
    </row>
    <row r="21" spans="1:5" ht="28.8" x14ac:dyDescent="0.3">
      <c r="A21" s="408" t="s">
        <v>93</v>
      </c>
      <c r="B21" s="121" t="s">
        <v>94</v>
      </c>
      <c r="C21" s="409"/>
      <c r="D21" s="409"/>
      <c r="E21" s="409"/>
    </row>
    <row r="22" spans="1:5" x14ac:dyDescent="0.3">
      <c r="A22" s="408"/>
      <c r="B22" s="121" t="s">
        <v>95</v>
      </c>
      <c r="C22" s="124">
        <v>26.01</v>
      </c>
      <c r="D22" s="124">
        <v>33.21</v>
      </c>
      <c r="E22" s="124">
        <v>59.22</v>
      </c>
    </row>
    <row r="23" spans="1:5" x14ac:dyDescent="0.3">
      <c r="A23" s="408"/>
      <c r="B23" s="121" t="s">
        <v>96</v>
      </c>
      <c r="C23" s="124">
        <v>43.92</v>
      </c>
      <c r="D23" s="124">
        <v>56.08</v>
      </c>
      <c r="E23" s="124"/>
    </row>
    <row r="24" spans="1:5" x14ac:dyDescent="0.3">
      <c r="A24" s="408"/>
      <c r="B24" s="121" t="s">
        <v>97</v>
      </c>
      <c r="C24" s="124">
        <v>47.61</v>
      </c>
      <c r="D24" s="124">
        <v>73.22</v>
      </c>
      <c r="E24" s="124"/>
    </row>
    <row r="25" spans="1:5" ht="28.8" x14ac:dyDescent="0.3">
      <c r="A25" s="408" t="s">
        <v>23</v>
      </c>
      <c r="B25" s="121" t="s">
        <v>94</v>
      </c>
      <c r="C25" s="124">
        <v>178144</v>
      </c>
      <c r="D25" s="124">
        <v>75573</v>
      </c>
      <c r="E25" s="124">
        <v>253717</v>
      </c>
    </row>
    <row r="26" spans="1:5" x14ac:dyDescent="0.3">
      <c r="A26" s="408"/>
      <c r="B26" s="121" t="s">
        <v>95</v>
      </c>
      <c r="C26" s="124">
        <v>28.63</v>
      </c>
      <c r="D26" s="124">
        <v>12.15</v>
      </c>
      <c r="E26" s="124">
        <v>40.78</v>
      </c>
    </row>
    <row r="27" spans="1:5" x14ac:dyDescent="0.3">
      <c r="A27" s="408"/>
      <c r="B27" s="121" t="s">
        <v>96</v>
      </c>
      <c r="C27" s="124">
        <v>70.209999999999994</v>
      </c>
      <c r="D27" s="124">
        <v>29.79</v>
      </c>
      <c r="E27" s="124"/>
    </row>
    <row r="28" spans="1:5" x14ac:dyDescent="0.3">
      <c r="A28" s="408"/>
      <c r="B28" s="121" t="s">
        <v>97</v>
      </c>
      <c r="C28" s="124">
        <v>52.39</v>
      </c>
      <c r="D28" s="124">
        <v>26.78</v>
      </c>
      <c r="E28" s="124"/>
    </row>
    <row r="29" spans="1:5" x14ac:dyDescent="0.3">
      <c r="A29" s="125"/>
      <c r="B29" s="125"/>
      <c r="C29" s="409">
        <v>340003</v>
      </c>
      <c r="D29" s="409">
        <v>282215</v>
      </c>
      <c r="E29" s="409">
        <v>622218</v>
      </c>
    </row>
    <row r="30" spans="1:5" ht="28.8" x14ac:dyDescent="0.3">
      <c r="A30" s="410" t="s">
        <v>7</v>
      </c>
      <c r="B30" s="121" t="s">
        <v>94</v>
      </c>
      <c r="C30" s="409"/>
      <c r="D30" s="409"/>
      <c r="E30" s="409"/>
    </row>
    <row r="31" spans="1:5" x14ac:dyDescent="0.3">
      <c r="A31" s="410"/>
      <c r="B31" s="121" t="s">
        <v>95</v>
      </c>
      <c r="C31" s="124">
        <v>54.64</v>
      </c>
      <c r="D31" s="124">
        <v>45.36</v>
      </c>
      <c r="E31" s="124">
        <v>100</v>
      </c>
    </row>
    <row r="33" spans="1:5" ht="15" customHeight="1" x14ac:dyDescent="0.3">
      <c r="A33" s="413" t="s">
        <v>90</v>
      </c>
      <c r="B33" s="413"/>
      <c r="C33" s="413"/>
      <c r="D33" s="413"/>
      <c r="E33" s="413"/>
    </row>
    <row r="34" spans="1:5" ht="15" customHeight="1" x14ac:dyDescent="0.3">
      <c r="A34" s="411"/>
      <c r="B34" s="411"/>
      <c r="C34" s="411" t="s">
        <v>91</v>
      </c>
      <c r="D34" s="411"/>
      <c r="E34" s="412" t="s">
        <v>7</v>
      </c>
    </row>
    <row r="35" spans="1:5" x14ac:dyDescent="0.3">
      <c r="A35" s="411"/>
      <c r="B35" s="411"/>
      <c r="C35" s="73">
        <v>0</v>
      </c>
      <c r="D35" s="73">
        <v>1</v>
      </c>
      <c r="E35" s="412"/>
    </row>
    <row r="36" spans="1:5" x14ac:dyDescent="0.3">
      <c r="A36" s="122"/>
      <c r="B36" s="122"/>
      <c r="C36" s="73"/>
      <c r="D36" s="73"/>
      <c r="E36" s="123"/>
    </row>
    <row r="37" spans="1:5" x14ac:dyDescent="0.3">
      <c r="A37" s="125" t="s">
        <v>92</v>
      </c>
      <c r="B37" s="125"/>
      <c r="C37" s="409">
        <v>158653</v>
      </c>
      <c r="D37" s="409">
        <v>219608</v>
      </c>
      <c r="E37" s="409">
        <v>378261</v>
      </c>
    </row>
    <row r="38" spans="1:5" ht="28.8" x14ac:dyDescent="0.3">
      <c r="A38" s="408" t="s">
        <v>93</v>
      </c>
      <c r="B38" s="121" t="s">
        <v>94</v>
      </c>
      <c r="C38" s="409"/>
      <c r="D38" s="409"/>
      <c r="E38" s="409"/>
    </row>
    <row r="39" spans="1:5" x14ac:dyDescent="0.3">
      <c r="A39" s="408"/>
      <c r="B39" s="121" t="s">
        <v>95</v>
      </c>
      <c r="C39" s="124">
        <v>25.61</v>
      </c>
      <c r="D39" s="124">
        <v>35.44</v>
      </c>
      <c r="E39" s="124">
        <v>61.05</v>
      </c>
    </row>
    <row r="40" spans="1:5" x14ac:dyDescent="0.3">
      <c r="A40" s="408"/>
      <c r="B40" s="121" t="s">
        <v>96</v>
      </c>
      <c r="C40" s="124">
        <v>41.94</v>
      </c>
      <c r="D40" s="124">
        <v>58.06</v>
      </c>
      <c r="E40" s="124"/>
    </row>
    <row r="41" spans="1:5" x14ac:dyDescent="0.3">
      <c r="A41" s="408"/>
      <c r="B41" s="121" t="s">
        <v>97</v>
      </c>
      <c r="C41" s="124">
        <v>47.57</v>
      </c>
      <c r="D41" s="124">
        <v>76.760000000000005</v>
      </c>
      <c r="E41" s="124"/>
    </row>
    <row r="42" spans="1:5" ht="28.8" x14ac:dyDescent="0.3">
      <c r="A42" s="408" t="s">
        <v>23</v>
      </c>
      <c r="B42" s="121" t="s">
        <v>94</v>
      </c>
      <c r="C42" s="124">
        <v>174874</v>
      </c>
      <c r="D42" s="124">
        <v>66476</v>
      </c>
      <c r="E42" s="124">
        <v>241350</v>
      </c>
    </row>
    <row r="43" spans="1:5" x14ac:dyDescent="0.3">
      <c r="A43" s="408"/>
      <c r="B43" s="121" t="s">
        <v>95</v>
      </c>
      <c r="C43" s="124">
        <v>28.22</v>
      </c>
      <c r="D43" s="124">
        <v>10.73</v>
      </c>
      <c r="E43" s="124">
        <v>38.950000000000003</v>
      </c>
    </row>
    <row r="44" spans="1:5" x14ac:dyDescent="0.3">
      <c r="A44" s="408"/>
      <c r="B44" s="121" t="s">
        <v>96</v>
      </c>
      <c r="C44" s="124">
        <v>72.459999999999994</v>
      </c>
      <c r="D44" s="124">
        <v>27.54</v>
      </c>
      <c r="E44" s="124"/>
    </row>
    <row r="45" spans="1:5" x14ac:dyDescent="0.3">
      <c r="A45" s="408"/>
      <c r="B45" s="121" t="s">
        <v>97</v>
      </c>
      <c r="C45" s="124">
        <v>52.43</v>
      </c>
      <c r="D45" s="124">
        <v>23.24</v>
      </c>
      <c r="E45" s="124"/>
    </row>
    <row r="46" spans="1:5" x14ac:dyDescent="0.3">
      <c r="A46" s="125"/>
      <c r="B46" s="125"/>
      <c r="C46" s="409">
        <v>333527</v>
      </c>
      <c r="D46" s="409">
        <v>286084</v>
      </c>
      <c r="E46" s="409">
        <v>619611</v>
      </c>
    </row>
    <row r="47" spans="1:5" ht="28.8" x14ac:dyDescent="0.3">
      <c r="A47" s="410" t="s">
        <v>7</v>
      </c>
      <c r="B47" s="121" t="s">
        <v>94</v>
      </c>
      <c r="C47" s="409"/>
      <c r="D47" s="409"/>
      <c r="E47" s="409"/>
    </row>
    <row r="48" spans="1:5" x14ac:dyDescent="0.3">
      <c r="A48" s="410"/>
      <c r="B48" s="121" t="s">
        <v>95</v>
      </c>
      <c r="C48" s="124">
        <v>53.83</v>
      </c>
      <c r="D48" s="124">
        <v>46.17</v>
      </c>
      <c r="E48" s="124">
        <v>100</v>
      </c>
    </row>
  </sheetData>
  <mergeCells count="39">
    <mergeCell ref="A17:E17"/>
    <mergeCell ref="A1:E1"/>
    <mergeCell ref="A2:B3"/>
    <mergeCell ref="C2:D2"/>
    <mergeCell ref="E2:E3"/>
    <mergeCell ref="C4:C5"/>
    <mergeCell ref="D4:D5"/>
    <mergeCell ref="E4:E5"/>
    <mergeCell ref="A5:A8"/>
    <mergeCell ref="A9:A12"/>
    <mergeCell ref="C13:C14"/>
    <mergeCell ref="D13:D14"/>
    <mergeCell ref="E13:E14"/>
    <mergeCell ref="A14:A15"/>
    <mergeCell ref="A33:E33"/>
    <mergeCell ref="A18:B19"/>
    <mergeCell ref="C18:D18"/>
    <mergeCell ref="E18:E19"/>
    <mergeCell ref="C20:C21"/>
    <mergeCell ref="D20:D21"/>
    <mergeCell ref="E20:E21"/>
    <mergeCell ref="A21:A24"/>
    <mergeCell ref="A25:A28"/>
    <mergeCell ref="C29:C30"/>
    <mergeCell ref="D29:D30"/>
    <mergeCell ref="E29:E30"/>
    <mergeCell ref="A30:A31"/>
    <mergeCell ref="A34:B35"/>
    <mergeCell ref="C34:D34"/>
    <mergeCell ref="E34:E35"/>
    <mergeCell ref="C37:C38"/>
    <mergeCell ref="D37:D38"/>
    <mergeCell ref="E37:E38"/>
    <mergeCell ref="A38:A41"/>
    <mergeCell ref="A42:A45"/>
    <mergeCell ref="C46:C47"/>
    <mergeCell ref="D46:D47"/>
    <mergeCell ref="E46:E47"/>
    <mergeCell ref="A47:A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4A20-9DBE-4F30-ACA0-55915C723207}">
  <sheetPr codeName="Sheet7"/>
  <dimension ref="A2:J47"/>
  <sheetViews>
    <sheetView zoomScale="90" zoomScaleNormal="90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T54" sqref="T53:T54"/>
    </sheetView>
  </sheetViews>
  <sheetFormatPr defaultRowHeight="14.4" x14ac:dyDescent="0.3"/>
  <cols>
    <col min="1" max="1" width="49.44140625" bestFit="1" customWidth="1"/>
    <col min="2" max="3" width="9.88671875" style="29" bestFit="1" customWidth="1"/>
    <col min="4" max="4" width="8.88671875" style="30"/>
    <col min="5" max="5" width="9.109375" style="30"/>
    <col min="6" max="6" width="9.88671875" style="29" bestFit="1" customWidth="1"/>
    <col min="7" max="7" width="8.88671875" style="30"/>
  </cols>
  <sheetData>
    <row r="2" spans="1:8" x14ac:dyDescent="0.3">
      <c r="B2" s="29" t="s">
        <v>61</v>
      </c>
      <c r="C2" s="415" t="s">
        <v>62</v>
      </c>
      <c r="D2" s="415"/>
      <c r="E2" s="54"/>
      <c r="F2" s="415" t="s">
        <v>63</v>
      </c>
      <c r="G2" s="415"/>
    </row>
    <row r="3" spans="1:8" x14ac:dyDescent="0.3">
      <c r="B3" s="58" t="s">
        <v>0</v>
      </c>
      <c r="C3" s="58" t="s">
        <v>0</v>
      </c>
      <c r="D3" s="31" t="s">
        <v>98</v>
      </c>
      <c r="E3" s="31" t="s">
        <v>99</v>
      </c>
      <c r="F3" s="58" t="s">
        <v>0</v>
      </c>
      <c r="G3" s="31" t="s">
        <v>2</v>
      </c>
      <c r="H3" s="31" t="s">
        <v>99</v>
      </c>
    </row>
    <row r="4" spans="1:8" x14ac:dyDescent="0.3">
      <c r="A4" t="s">
        <v>7</v>
      </c>
    </row>
    <row r="6" spans="1:8" x14ac:dyDescent="0.3">
      <c r="A6" t="s">
        <v>100</v>
      </c>
    </row>
    <row r="7" spans="1:8" x14ac:dyDescent="0.3">
      <c r="A7" t="s">
        <v>101</v>
      </c>
    </row>
    <row r="8" spans="1:8" x14ac:dyDescent="0.3">
      <c r="A8" t="s">
        <v>102</v>
      </c>
    </row>
    <row r="9" spans="1:8" x14ac:dyDescent="0.3">
      <c r="A9" t="s">
        <v>103</v>
      </c>
    </row>
    <row r="10" spans="1:8" x14ac:dyDescent="0.3">
      <c r="A10" t="s">
        <v>104</v>
      </c>
    </row>
    <row r="11" spans="1:8" x14ac:dyDescent="0.3">
      <c r="A11" t="s">
        <v>105</v>
      </c>
    </row>
    <row r="12" spans="1:8" x14ac:dyDescent="0.3">
      <c r="A12" t="s">
        <v>106</v>
      </c>
    </row>
    <row r="14" spans="1:8" x14ac:dyDescent="0.3">
      <c r="A14" t="s">
        <v>28</v>
      </c>
    </row>
    <row r="15" spans="1:8" x14ac:dyDescent="0.3">
      <c r="A15" t="s">
        <v>29</v>
      </c>
    </row>
    <row r="16" spans="1:8" x14ac:dyDescent="0.3">
      <c r="A16" t="s">
        <v>30</v>
      </c>
    </row>
    <row r="17" spans="1:1" x14ac:dyDescent="0.3">
      <c r="A17" t="s">
        <v>31</v>
      </c>
    </row>
    <row r="19" spans="1:1" x14ac:dyDescent="0.3">
      <c r="A19" t="s">
        <v>107</v>
      </c>
    </row>
    <row r="20" spans="1:1" x14ac:dyDescent="0.3">
      <c r="A20" t="s">
        <v>39</v>
      </c>
    </row>
    <row r="21" spans="1:1" x14ac:dyDescent="0.3">
      <c r="A21" t="s">
        <v>41</v>
      </c>
    </row>
    <row r="22" spans="1:1" x14ac:dyDescent="0.3">
      <c r="A22" t="s">
        <v>40</v>
      </c>
    </row>
    <row r="23" spans="1:1" x14ac:dyDescent="0.3">
      <c r="A23" t="s">
        <v>42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45</v>
      </c>
    </row>
    <row r="27" spans="1:1" x14ac:dyDescent="0.3">
      <c r="A27" t="s">
        <v>46</v>
      </c>
    </row>
    <row r="28" spans="1:1" x14ac:dyDescent="0.3">
      <c r="A28" t="s">
        <v>31</v>
      </c>
    </row>
    <row r="30" spans="1:1" x14ac:dyDescent="0.3">
      <c r="A30" t="s">
        <v>108</v>
      </c>
    </row>
    <row r="31" spans="1:1" x14ac:dyDescent="0.3">
      <c r="A31" t="s">
        <v>74</v>
      </c>
    </row>
    <row r="32" spans="1:1" x14ac:dyDescent="0.3">
      <c r="A32" t="s">
        <v>33</v>
      </c>
    </row>
    <row r="33" spans="1:10" x14ac:dyDescent="0.3">
      <c r="A33" t="s">
        <v>34</v>
      </c>
    </row>
    <row r="34" spans="1:10" x14ac:dyDescent="0.3">
      <c r="A34" t="s">
        <v>35</v>
      </c>
    </row>
    <row r="35" spans="1:10" x14ac:dyDescent="0.3">
      <c r="A35" t="s">
        <v>36</v>
      </c>
    </row>
    <row r="36" spans="1:10" x14ac:dyDescent="0.3">
      <c r="A36" t="s">
        <v>31</v>
      </c>
    </row>
    <row r="39" spans="1:10" x14ac:dyDescent="0.3">
      <c r="A39" t="s">
        <v>109</v>
      </c>
    </row>
    <row r="40" spans="1:10" x14ac:dyDescent="0.3">
      <c r="A40" s="55" t="s">
        <v>110</v>
      </c>
    </row>
    <row r="41" spans="1:10" x14ac:dyDescent="0.3">
      <c r="A41" s="55" t="s">
        <v>111</v>
      </c>
    </row>
    <row r="42" spans="1:10" x14ac:dyDescent="0.3">
      <c r="A42" s="55" t="s">
        <v>112</v>
      </c>
    </row>
    <row r="43" spans="1:10" x14ac:dyDescent="0.3">
      <c r="A43" s="55" t="s">
        <v>113</v>
      </c>
    </row>
    <row r="44" spans="1:10" x14ac:dyDescent="0.3">
      <c r="A44" s="55" t="s">
        <v>114</v>
      </c>
    </row>
    <row r="45" spans="1:10" x14ac:dyDescent="0.3">
      <c r="B45" s="414" t="s">
        <v>61</v>
      </c>
      <c r="C45" s="414"/>
      <c r="D45" s="414"/>
      <c r="E45" s="414" t="s">
        <v>62</v>
      </c>
      <c r="F45" s="414"/>
      <c r="G45" s="414"/>
      <c r="H45" s="414" t="s">
        <v>63</v>
      </c>
      <c r="I45" s="414"/>
      <c r="J45" s="414"/>
    </row>
    <row r="46" spans="1:10" x14ac:dyDescent="0.3">
      <c r="A46" s="55" t="s">
        <v>115</v>
      </c>
      <c r="B46" s="58" t="s">
        <v>116</v>
      </c>
      <c r="C46" s="58" t="s">
        <v>0</v>
      </c>
      <c r="D46" s="31" t="s">
        <v>99</v>
      </c>
      <c r="E46" s="58" t="s">
        <v>116</v>
      </c>
      <c r="F46" s="58" t="s">
        <v>0</v>
      </c>
      <c r="G46" s="31" t="s">
        <v>99</v>
      </c>
      <c r="H46" s="58" t="s">
        <v>116</v>
      </c>
      <c r="I46" s="58" t="s">
        <v>0</v>
      </c>
      <c r="J46" s="31" t="s">
        <v>99</v>
      </c>
    </row>
    <row r="47" spans="1:10" x14ac:dyDescent="0.3">
      <c r="A47" s="55" t="s">
        <v>117</v>
      </c>
    </row>
  </sheetData>
  <mergeCells count="5">
    <mergeCell ref="H45:J45"/>
    <mergeCell ref="E45:G45"/>
    <mergeCell ref="B45:D45"/>
    <mergeCell ref="C2:D2"/>
    <mergeCell ref="F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FBEF-F05E-477C-8BF3-B8C171A0375C}">
  <sheetPr codeName="Sheet8"/>
  <dimension ref="A1:O144"/>
  <sheetViews>
    <sheetView zoomScale="115" zoomScaleNormal="11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25" sqref="H25"/>
    </sheetView>
  </sheetViews>
  <sheetFormatPr defaultColWidth="9.109375" defaultRowHeight="14.4" x14ac:dyDescent="0.3"/>
  <cols>
    <col min="1" max="2" width="25.33203125" bestFit="1" customWidth="1"/>
    <col min="3" max="3" width="11.33203125" style="29" bestFit="1" customWidth="1"/>
    <col min="4" max="4" width="10" style="30" bestFit="1" customWidth="1"/>
    <col min="5" max="5" width="11.33203125" style="29" bestFit="1" customWidth="1"/>
    <col min="6" max="6" width="10" style="30" bestFit="1" customWidth="1"/>
    <col min="7" max="7" width="9.109375" style="30"/>
    <col min="8" max="8" width="11.33203125" style="29" bestFit="1" customWidth="1"/>
    <col min="9" max="9" width="10" style="30" bestFit="1" customWidth="1"/>
    <col min="10" max="10" width="8.88671875" style="30" bestFit="1" customWidth="1"/>
  </cols>
  <sheetData>
    <row r="1" spans="1:15" x14ac:dyDescent="0.3">
      <c r="A1" t="s">
        <v>118</v>
      </c>
    </row>
    <row r="3" spans="1:15" x14ac:dyDescent="0.3">
      <c r="C3" s="415">
        <v>2018</v>
      </c>
      <c r="D3" s="415"/>
      <c r="E3" s="415">
        <v>2019</v>
      </c>
      <c r="F3" s="415"/>
      <c r="G3" s="415"/>
      <c r="H3" s="415">
        <v>2020</v>
      </c>
      <c r="I3" s="415"/>
      <c r="J3" s="415"/>
    </row>
    <row r="4" spans="1:15" s="54" customFormat="1" x14ac:dyDescent="0.3">
      <c r="C4" s="58" t="s">
        <v>0</v>
      </c>
      <c r="D4" s="31" t="s">
        <v>1</v>
      </c>
      <c r="E4" s="58" t="s">
        <v>0</v>
      </c>
      <c r="F4" s="31" t="s">
        <v>1</v>
      </c>
      <c r="G4" s="31" t="s">
        <v>2</v>
      </c>
      <c r="H4" s="58" t="s">
        <v>0</v>
      </c>
      <c r="I4" s="31" t="s">
        <v>3</v>
      </c>
      <c r="J4" s="31" t="s">
        <v>2</v>
      </c>
    </row>
    <row r="5" spans="1:15" s="54" customFormat="1" x14ac:dyDescent="0.3">
      <c r="A5" s="55" t="s">
        <v>119</v>
      </c>
      <c r="B5" s="54" t="s">
        <v>110</v>
      </c>
      <c r="C5" s="58"/>
      <c r="D5" s="31"/>
      <c r="E5" s="58"/>
      <c r="F5" s="31"/>
      <c r="G5" s="31"/>
      <c r="H5" s="58"/>
      <c r="I5" s="31"/>
      <c r="J5" s="31"/>
    </row>
    <row r="6" spans="1:15" s="54" customFormat="1" x14ac:dyDescent="0.3">
      <c r="B6" s="54" t="s">
        <v>111</v>
      </c>
      <c r="C6" s="58"/>
      <c r="D6" s="31"/>
      <c r="E6" s="58"/>
      <c r="F6" s="31"/>
      <c r="G6" s="31"/>
      <c r="H6" s="58"/>
      <c r="I6" s="31"/>
      <c r="J6" s="31"/>
    </row>
    <row r="7" spans="1:15" s="54" customFormat="1" x14ac:dyDescent="0.3">
      <c r="B7" s="54" t="s">
        <v>112</v>
      </c>
      <c r="C7" s="58"/>
      <c r="D7" s="31"/>
      <c r="E7" s="58"/>
      <c r="F7" s="31"/>
      <c r="G7" s="31"/>
      <c r="H7" s="58"/>
      <c r="I7" s="31"/>
      <c r="J7" s="31"/>
    </row>
    <row r="8" spans="1:15" s="54" customFormat="1" x14ac:dyDescent="0.3">
      <c r="B8" s="54" t="s">
        <v>113</v>
      </c>
      <c r="C8" s="58"/>
      <c r="D8" s="31"/>
      <c r="E8" s="58"/>
      <c r="F8" s="31"/>
      <c r="G8" s="31"/>
      <c r="H8" s="58"/>
      <c r="I8" s="31"/>
      <c r="J8" s="31"/>
    </row>
    <row r="9" spans="1:15" s="54" customFormat="1" x14ac:dyDescent="0.3">
      <c r="B9" s="54" t="s">
        <v>114</v>
      </c>
      <c r="C9" s="58"/>
      <c r="D9" s="31"/>
      <c r="E9" s="58"/>
      <c r="F9" s="31"/>
      <c r="G9" s="31"/>
      <c r="H9" s="58"/>
      <c r="I9" s="31"/>
      <c r="J9" s="31"/>
    </row>
    <row r="10" spans="1:15" s="54" customFormat="1" x14ac:dyDescent="0.3">
      <c r="C10" s="58"/>
      <c r="D10" s="31"/>
      <c r="E10" s="58"/>
      <c r="F10" s="31"/>
      <c r="G10" s="31"/>
      <c r="H10" s="58"/>
      <c r="I10" s="31"/>
      <c r="J10" s="31"/>
    </row>
    <row r="11" spans="1:15" s="54" customFormat="1" x14ac:dyDescent="0.3">
      <c r="B11"/>
      <c r="C11" s="58"/>
      <c r="D11" s="31"/>
      <c r="E11" s="58"/>
      <c r="F11" s="31"/>
      <c r="G11" s="31"/>
      <c r="H11" s="58"/>
      <c r="I11" s="31"/>
      <c r="J11" s="31"/>
    </row>
    <row r="13" spans="1:15" x14ac:dyDescent="0.3">
      <c r="A13" t="s">
        <v>23</v>
      </c>
      <c r="B13" s="54" t="s">
        <v>110</v>
      </c>
      <c r="O13" s="29"/>
    </row>
    <row r="14" spans="1:15" s="54" customFormat="1" x14ac:dyDescent="0.3">
      <c r="B14" s="54" t="s">
        <v>111</v>
      </c>
      <c r="C14" s="58"/>
      <c r="D14" s="31"/>
      <c r="E14" s="58"/>
      <c r="F14" s="31"/>
      <c r="G14" s="31"/>
      <c r="H14" s="58"/>
      <c r="I14" s="31"/>
      <c r="J14" s="31"/>
    </row>
    <row r="15" spans="1:15" s="54" customFormat="1" x14ac:dyDescent="0.3">
      <c r="B15" s="54" t="s">
        <v>112</v>
      </c>
      <c r="C15" s="58"/>
      <c r="D15" s="31"/>
      <c r="E15" s="58"/>
      <c r="F15" s="31"/>
      <c r="G15" s="31"/>
      <c r="H15" s="58"/>
      <c r="I15" s="31"/>
      <c r="J15" s="31"/>
    </row>
    <row r="16" spans="1:15" s="54" customFormat="1" x14ac:dyDescent="0.3">
      <c r="B16" s="54" t="s">
        <v>113</v>
      </c>
      <c r="C16" s="58"/>
      <c r="D16" s="31"/>
      <c r="E16" s="58"/>
      <c r="F16" s="31"/>
      <c r="G16" s="31"/>
      <c r="H16" s="58"/>
      <c r="I16" s="31"/>
      <c r="J16" s="31"/>
    </row>
    <row r="17" spans="1:11" s="54" customFormat="1" x14ac:dyDescent="0.3">
      <c r="B17" s="54" t="s">
        <v>114</v>
      </c>
      <c r="C17" s="58"/>
      <c r="D17" s="31"/>
      <c r="E17" s="58"/>
      <c r="F17" s="31"/>
      <c r="G17" s="31"/>
      <c r="H17" s="58"/>
      <c r="I17" s="31"/>
      <c r="J17" s="31"/>
    </row>
    <row r="18" spans="1:11" s="54" customFormat="1" x14ac:dyDescent="0.3">
      <c r="C18" s="58"/>
      <c r="D18" s="31"/>
      <c r="E18" s="58"/>
      <c r="F18" s="31"/>
      <c r="G18" s="31"/>
      <c r="H18" s="58"/>
      <c r="I18" s="31"/>
      <c r="J18" s="31"/>
    </row>
    <row r="19" spans="1:11" s="54" customFormat="1" x14ac:dyDescent="0.3">
      <c r="B19"/>
      <c r="C19" s="58"/>
      <c r="D19" s="31"/>
      <c r="E19" s="58"/>
      <c r="F19" s="31"/>
      <c r="G19" s="31"/>
      <c r="H19" s="58"/>
      <c r="I19" s="31"/>
      <c r="J19" s="31"/>
    </row>
    <row r="20" spans="1:11" x14ac:dyDescent="0.3">
      <c r="A20" t="s">
        <v>120</v>
      </c>
      <c r="B20" s="54" t="s">
        <v>110</v>
      </c>
    </row>
    <row r="21" spans="1:11" s="54" customFormat="1" x14ac:dyDescent="0.3">
      <c r="B21" s="54" t="s">
        <v>111</v>
      </c>
      <c r="C21" s="58"/>
      <c r="D21" s="31"/>
      <c r="E21" s="58"/>
      <c r="F21" s="31"/>
      <c r="G21" s="31"/>
      <c r="H21" s="58"/>
      <c r="I21" s="31"/>
      <c r="J21" s="31"/>
    </row>
    <row r="22" spans="1:11" s="54" customFormat="1" x14ac:dyDescent="0.3">
      <c r="B22" s="54" t="s">
        <v>112</v>
      </c>
      <c r="C22" s="58"/>
      <c r="D22" s="31"/>
      <c r="E22" s="58"/>
      <c r="F22" s="31"/>
      <c r="G22" s="31"/>
      <c r="H22" s="58"/>
      <c r="I22" s="31"/>
      <c r="J22" s="31"/>
    </row>
    <row r="23" spans="1:11" s="54" customFormat="1" x14ac:dyDescent="0.3">
      <c r="B23" s="54" t="s">
        <v>113</v>
      </c>
      <c r="C23" s="58"/>
      <c r="D23" s="31"/>
      <c r="E23" s="58"/>
      <c r="F23" s="31"/>
      <c r="G23" s="31"/>
      <c r="H23" s="58"/>
      <c r="I23" s="31"/>
      <c r="J23" s="31"/>
    </row>
    <row r="24" spans="1:11" s="54" customFormat="1" x14ac:dyDescent="0.3">
      <c r="B24" s="54" t="s">
        <v>114</v>
      </c>
      <c r="C24" s="58"/>
      <c r="D24" s="31"/>
      <c r="E24" s="58"/>
      <c r="F24" s="31"/>
      <c r="G24" s="31"/>
      <c r="H24" s="58"/>
      <c r="I24" s="31"/>
      <c r="J24" s="31"/>
    </row>
    <row r="25" spans="1:11" s="54" customFormat="1" x14ac:dyDescent="0.3">
      <c r="B25"/>
      <c r="C25" s="58"/>
      <c r="D25" s="31"/>
      <c r="E25" s="58"/>
      <c r="F25" s="31"/>
      <c r="G25" s="31"/>
      <c r="H25" s="58"/>
      <c r="I25" s="31"/>
      <c r="J25" s="31"/>
    </row>
    <row r="29" spans="1:11" x14ac:dyDescent="0.3">
      <c r="B29" s="54"/>
      <c r="C29" s="415">
        <v>2018</v>
      </c>
      <c r="D29" s="415"/>
      <c r="E29" s="415">
        <v>2019</v>
      </c>
      <c r="F29" s="415"/>
      <c r="G29" s="415"/>
      <c r="H29" s="415">
        <v>2020</v>
      </c>
      <c r="I29" s="415"/>
      <c r="J29" s="415"/>
    </row>
    <row r="30" spans="1:11" s="54" customFormat="1" x14ac:dyDescent="0.3">
      <c r="B30"/>
      <c r="C30" s="58" t="s">
        <v>0</v>
      </c>
      <c r="D30" s="31" t="s">
        <v>1</v>
      </c>
      <c r="E30" s="58" t="s">
        <v>0</v>
      </c>
      <c r="F30" s="31" t="s">
        <v>1</v>
      </c>
      <c r="G30" s="31" t="s">
        <v>2</v>
      </c>
      <c r="H30" s="58" t="s">
        <v>0</v>
      </c>
      <c r="I30" s="31" t="s">
        <v>3</v>
      </c>
      <c r="J30" s="31" t="s">
        <v>2</v>
      </c>
    </row>
    <row r="31" spans="1:11" x14ac:dyDescent="0.3">
      <c r="A31" t="s">
        <v>121</v>
      </c>
      <c r="B31" s="54" t="s">
        <v>110</v>
      </c>
      <c r="K31" s="29"/>
    </row>
    <row r="32" spans="1:11" s="54" customFormat="1" x14ac:dyDescent="0.3">
      <c r="B32" s="54" t="s">
        <v>111</v>
      </c>
      <c r="C32" s="58"/>
      <c r="D32" s="31"/>
      <c r="E32" s="58"/>
      <c r="F32" s="31"/>
      <c r="G32" s="31"/>
      <c r="H32" s="58"/>
      <c r="I32" s="31"/>
      <c r="J32" s="31"/>
    </row>
    <row r="33" spans="1:13" s="54" customFormat="1" x14ac:dyDescent="0.3">
      <c r="B33" s="54" t="s">
        <v>112</v>
      </c>
      <c r="C33" s="58"/>
      <c r="D33" s="31"/>
      <c r="E33" s="58"/>
      <c r="F33" s="31"/>
      <c r="G33" s="31"/>
      <c r="H33" s="58"/>
      <c r="I33" s="31"/>
      <c r="J33" s="31"/>
    </row>
    <row r="34" spans="1:13" s="54" customFormat="1" x14ac:dyDescent="0.3">
      <c r="B34" s="54" t="s">
        <v>113</v>
      </c>
      <c r="C34" s="58"/>
      <c r="D34" s="31"/>
      <c r="E34" s="58"/>
      <c r="F34" s="31"/>
      <c r="G34" s="31"/>
      <c r="H34" s="58"/>
      <c r="I34" s="31"/>
      <c r="J34" s="31"/>
    </row>
    <row r="35" spans="1:13" s="54" customFormat="1" x14ac:dyDescent="0.3">
      <c r="B35" s="54" t="s">
        <v>114</v>
      </c>
      <c r="C35" s="58"/>
      <c r="D35" s="31"/>
      <c r="E35" s="58"/>
      <c r="F35" s="31"/>
      <c r="G35" s="31"/>
      <c r="H35" s="58"/>
      <c r="I35" s="31"/>
      <c r="J35" s="31"/>
    </row>
    <row r="36" spans="1:13" s="54" customFormat="1" x14ac:dyDescent="0.3">
      <c r="B36"/>
      <c r="C36" s="58"/>
      <c r="D36" s="31"/>
      <c r="E36" s="58"/>
      <c r="F36" s="31"/>
      <c r="G36" s="31"/>
      <c r="H36" s="58"/>
      <c r="I36" s="31"/>
      <c r="J36" s="31"/>
    </row>
    <row r="37" spans="1:13" x14ac:dyDescent="0.3">
      <c r="A37" t="s">
        <v>5</v>
      </c>
      <c r="B37" s="54" t="s">
        <v>110</v>
      </c>
      <c r="K37" s="29"/>
    </row>
    <row r="38" spans="1:13" s="54" customFormat="1" x14ac:dyDescent="0.3">
      <c r="B38" s="54" t="s">
        <v>111</v>
      </c>
      <c r="C38" s="58"/>
      <c r="D38" s="31"/>
      <c r="E38" s="58"/>
      <c r="F38" s="31"/>
      <c r="G38" s="31"/>
      <c r="H38" s="58"/>
      <c r="I38" s="31"/>
      <c r="J38" s="31"/>
    </row>
    <row r="39" spans="1:13" s="54" customFormat="1" x14ac:dyDescent="0.3">
      <c r="B39" s="54" t="s">
        <v>112</v>
      </c>
      <c r="C39" s="58"/>
      <c r="D39" s="31"/>
      <c r="E39" s="58"/>
      <c r="F39" s="31"/>
      <c r="G39" s="31"/>
      <c r="H39" s="58"/>
      <c r="I39" s="31"/>
      <c r="J39" s="31"/>
    </row>
    <row r="40" spans="1:13" s="54" customFormat="1" x14ac:dyDescent="0.3">
      <c r="B40" s="54" t="s">
        <v>113</v>
      </c>
      <c r="C40" s="58"/>
      <c r="D40" s="31"/>
      <c r="E40" s="58"/>
      <c r="F40" s="31"/>
      <c r="G40" s="31"/>
      <c r="H40" s="58"/>
      <c r="I40" s="31"/>
      <c r="J40" s="31"/>
    </row>
    <row r="41" spans="1:13" s="54" customFormat="1" x14ac:dyDescent="0.3">
      <c r="B41" s="54" t="s">
        <v>114</v>
      </c>
      <c r="C41" s="58"/>
      <c r="D41" s="31"/>
      <c r="E41" s="58"/>
      <c r="F41" s="31"/>
      <c r="G41" s="31"/>
      <c r="H41" s="58"/>
      <c r="I41" s="31"/>
      <c r="J41" s="31"/>
    </row>
    <row r="42" spans="1:13" s="54" customFormat="1" x14ac:dyDescent="0.3">
      <c r="B42"/>
      <c r="C42" s="58"/>
      <c r="D42" s="31"/>
      <c r="E42" s="58"/>
      <c r="F42" s="31"/>
      <c r="G42" s="31"/>
      <c r="H42" s="58"/>
      <c r="I42" s="31"/>
      <c r="J42" s="31"/>
    </row>
    <row r="43" spans="1:13" x14ac:dyDescent="0.3">
      <c r="A43" t="s">
        <v>6</v>
      </c>
      <c r="B43" s="54" t="s">
        <v>110</v>
      </c>
      <c r="K43" s="29"/>
      <c r="L43" s="62"/>
      <c r="M43" s="63"/>
    </row>
    <row r="44" spans="1:13" s="54" customFormat="1" x14ac:dyDescent="0.3">
      <c r="B44" s="54" t="s">
        <v>111</v>
      </c>
      <c r="C44" s="58"/>
      <c r="D44" s="31"/>
      <c r="E44" s="58"/>
      <c r="F44" s="31"/>
      <c r="G44" s="31"/>
      <c r="H44" s="58"/>
      <c r="I44" s="31"/>
      <c r="J44" s="31"/>
    </row>
    <row r="45" spans="1:13" s="54" customFormat="1" x14ac:dyDescent="0.3">
      <c r="B45" s="54" t="s">
        <v>112</v>
      </c>
      <c r="C45" s="58"/>
      <c r="D45" s="31"/>
      <c r="E45" s="58"/>
      <c r="F45" s="31"/>
      <c r="G45" s="31"/>
      <c r="H45" s="58"/>
      <c r="I45" s="31"/>
      <c r="J45" s="31"/>
    </row>
    <row r="46" spans="1:13" s="54" customFormat="1" x14ac:dyDescent="0.3">
      <c r="B46" s="54" t="s">
        <v>113</v>
      </c>
      <c r="C46" s="58"/>
      <c r="D46" s="31"/>
      <c r="E46" s="58"/>
      <c r="F46" s="31"/>
      <c r="G46" s="31"/>
      <c r="H46" s="58"/>
      <c r="I46" s="31"/>
      <c r="J46" s="31"/>
    </row>
    <row r="47" spans="1:13" s="54" customFormat="1" x14ac:dyDescent="0.3">
      <c r="B47" s="54" t="s">
        <v>114</v>
      </c>
      <c r="C47" s="58"/>
      <c r="D47" s="31"/>
      <c r="E47" s="58"/>
      <c r="F47" s="31"/>
      <c r="G47" s="31"/>
      <c r="H47" s="58"/>
      <c r="I47" s="31"/>
      <c r="J47" s="31"/>
    </row>
    <row r="48" spans="1:13" s="54" customFormat="1" x14ac:dyDescent="0.3">
      <c r="A48" s="22" t="s">
        <v>122</v>
      </c>
      <c r="B48"/>
      <c r="C48"/>
      <c r="D48"/>
      <c r="E48"/>
      <c r="F48"/>
      <c r="G48"/>
      <c r="H48"/>
      <c r="I48"/>
      <c r="J48"/>
      <c r="K48"/>
      <c r="L48"/>
      <c r="M48"/>
    </row>
    <row r="49" spans="1:10" x14ac:dyDescent="0.3">
      <c r="B49" s="54"/>
      <c r="C49" s="415">
        <v>2018</v>
      </c>
      <c r="D49" s="415"/>
      <c r="E49" s="415">
        <v>2019</v>
      </c>
      <c r="F49" s="415"/>
      <c r="G49" s="415"/>
      <c r="H49" s="415">
        <v>2020</v>
      </c>
      <c r="I49" s="415"/>
      <c r="J49" s="415"/>
    </row>
    <row r="50" spans="1:10" s="54" customFormat="1" x14ac:dyDescent="0.3">
      <c r="B50"/>
      <c r="C50" s="58" t="s">
        <v>0</v>
      </c>
      <c r="D50" s="31" t="s">
        <v>1</v>
      </c>
      <c r="E50" s="58" t="s">
        <v>0</v>
      </c>
      <c r="F50" s="31" t="s">
        <v>1</v>
      </c>
      <c r="G50" s="31" t="s">
        <v>2</v>
      </c>
      <c r="H50" s="58" t="s">
        <v>0</v>
      </c>
      <c r="I50" s="31" t="s">
        <v>3</v>
      </c>
      <c r="J50" s="31" t="s">
        <v>2</v>
      </c>
    </row>
    <row r="51" spans="1:10" x14ac:dyDescent="0.3">
      <c r="A51" t="s">
        <v>5</v>
      </c>
      <c r="B51" s="54" t="s">
        <v>110</v>
      </c>
    </row>
    <row r="52" spans="1:10" s="54" customFormat="1" x14ac:dyDescent="0.3">
      <c r="B52" s="54" t="s">
        <v>111</v>
      </c>
      <c r="C52" s="58"/>
      <c r="D52" s="31"/>
      <c r="E52" s="58"/>
      <c r="F52" s="31"/>
      <c r="G52" s="31"/>
      <c r="H52" s="58"/>
      <c r="I52" s="31"/>
      <c r="J52" s="31"/>
    </row>
    <row r="53" spans="1:10" s="54" customFormat="1" x14ac:dyDescent="0.3">
      <c r="B53" s="54" t="s">
        <v>112</v>
      </c>
      <c r="C53" s="58"/>
      <c r="D53" s="31"/>
      <c r="E53" s="58"/>
      <c r="F53" s="31"/>
      <c r="G53" s="31"/>
      <c r="H53" s="58"/>
      <c r="I53" s="31"/>
      <c r="J53" s="31"/>
    </row>
    <row r="54" spans="1:10" s="54" customFormat="1" x14ac:dyDescent="0.3">
      <c r="B54" s="54" t="s">
        <v>113</v>
      </c>
      <c r="C54" s="58"/>
      <c r="D54" s="31"/>
      <c r="E54" s="58"/>
      <c r="F54" s="31"/>
      <c r="G54" s="31"/>
      <c r="H54" s="58"/>
      <c r="I54" s="31"/>
      <c r="J54" s="31"/>
    </row>
    <row r="55" spans="1:10" s="54" customFormat="1" x14ac:dyDescent="0.3">
      <c r="B55" s="54" t="s">
        <v>114</v>
      </c>
      <c r="C55" s="58"/>
      <c r="D55" s="31"/>
      <c r="E55" s="58"/>
      <c r="F55" s="31"/>
      <c r="G55" s="31"/>
      <c r="H55" s="58"/>
      <c r="I55" s="31"/>
      <c r="J55" s="31"/>
    </row>
    <row r="57" spans="1:10" x14ac:dyDescent="0.3">
      <c r="A57" t="s">
        <v>6</v>
      </c>
      <c r="B57" s="54" t="s">
        <v>110</v>
      </c>
    </row>
    <row r="58" spans="1:10" s="54" customFormat="1" x14ac:dyDescent="0.3">
      <c r="B58" s="54" t="s">
        <v>111</v>
      </c>
      <c r="C58" s="58"/>
      <c r="D58" s="31"/>
      <c r="E58" s="58"/>
      <c r="F58" s="31"/>
      <c r="G58" s="31"/>
      <c r="H58" s="58"/>
      <c r="I58" s="31"/>
      <c r="J58" s="31"/>
    </row>
    <row r="59" spans="1:10" s="54" customFormat="1" x14ac:dyDescent="0.3">
      <c r="B59" s="54" t="s">
        <v>112</v>
      </c>
      <c r="C59" s="58"/>
      <c r="D59" s="31"/>
      <c r="E59" s="58"/>
      <c r="F59" s="31"/>
      <c r="G59" s="31"/>
      <c r="H59" s="58"/>
      <c r="I59" s="31"/>
      <c r="J59" s="31"/>
    </row>
    <row r="60" spans="1:10" s="54" customFormat="1" x14ac:dyDescent="0.3">
      <c r="B60" s="54" t="s">
        <v>113</v>
      </c>
      <c r="C60" s="58"/>
      <c r="D60" s="31"/>
      <c r="E60" s="58"/>
      <c r="F60" s="31"/>
      <c r="G60" s="31"/>
      <c r="H60" s="58"/>
      <c r="I60" s="31"/>
      <c r="J60" s="31"/>
    </row>
    <row r="61" spans="1:10" s="54" customFormat="1" x14ac:dyDescent="0.3">
      <c r="B61" s="54" t="s">
        <v>114</v>
      </c>
      <c r="C61" s="58"/>
      <c r="D61" s="31"/>
      <c r="E61" s="58"/>
      <c r="F61" s="31"/>
      <c r="G61" s="31"/>
      <c r="H61" s="58"/>
      <c r="I61" s="31"/>
      <c r="J61" s="31"/>
    </row>
    <row r="62" spans="1:10" x14ac:dyDescent="0.3">
      <c r="C62" s="415">
        <v>2018</v>
      </c>
      <c r="D62" s="415"/>
      <c r="E62" s="415">
        <v>2019</v>
      </c>
      <c r="F62" s="415"/>
      <c r="G62" s="415"/>
      <c r="H62" s="415">
        <v>2020</v>
      </c>
      <c r="I62" s="415"/>
      <c r="J62" s="415"/>
    </row>
    <row r="63" spans="1:10" s="54" customFormat="1" x14ac:dyDescent="0.3">
      <c r="C63" s="58" t="s">
        <v>0</v>
      </c>
      <c r="D63" s="31" t="s">
        <v>1</v>
      </c>
      <c r="E63" s="58" t="s">
        <v>0</v>
      </c>
      <c r="F63" s="31" t="s">
        <v>1</v>
      </c>
      <c r="G63" s="31" t="s">
        <v>2</v>
      </c>
      <c r="H63" s="58" t="s">
        <v>0</v>
      </c>
      <c r="I63" s="31" t="s">
        <v>3</v>
      </c>
      <c r="J63" s="31" t="s">
        <v>2</v>
      </c>
    </row>
    <row r="64" spans="1:10" x14ac:dyDescent="0.3">
      <c r="A64" t="s">
        <v>29</v>
      </c>
      <c r="B64" s="54" t="s">
        <v>110</v>
      </c>
    </row>
    <row r="65" spans="1:10" s="54" customFormat="1" x14ac:dyDescent="0.3">
      <c r="B65" s="54" t="s">
        <v>111</v>
      </c>
      <c r="C65" s="58"/>
      <c r="D65" s="31"/>
      <c r="E65" s="58"/>
      <c r="F65" s="31"/>
      <c r="G65" s="31"/>
      <c r="H65" s="58"/>
      <c r="I65" s="31"/>
      <c r="J65" s="31"/>
    </row>
    <row r="66" spans="1:10" s="54" customFormat="1" x14ac:dyDescent="0.3">
      <c r="B66" s="54" t="s">
        <v>112</v>
      </c>
      <c r="C66" s="58"/>
      <c r="D66" s="31"/>
      <c r="E66" s="58"/>
      <c r="F66" s="31"/>
      <c r="G66" s="31"/>
      <c r="H66" s="58"/>
      <c r="I66" s="31"/>
      <c r="J66" s="31"/>
    </row>
    <row r="67" spans="1:10" s="54" customFormat="1" x14ac:dyDescent="0.3">
      <c r="B67" s="54" t="s">
        <v>113</v>
      </c>
      <c r="C67" s="58"/>
      <c r="D67" s="31"/>
      <c r="E67" s="58"/>
      <c r="F67" s="31"/>
      <c r="G67" s="31"/>
      <c r="H67" s="58"/>
      <c r="I67" s="31"/>
      <c r="J67" s="31"/>
    </row>
    <row r="68" spans="1:10" s="54" customFormat="1" x14ac:dyDescent="0.3">
      <c r="B68" s="54" t="s">
        <v>114</v>
      </c>
      <c r="C68" s="58"/>
      <c r="D68" s="31"/>
      <c r="E68" s="58"/>
      <c r="F68" s="31"/>
      <c r="G68" s="31"/>
      <c r="H68" s="58"/>
      <c r="I68" s="31"/>
      <c r="J68" s="31"/>
    </row>
    <row r="70" spans="1:10" x14ac:dyDescent="0.3">
      <c r="A70" t="s">
        <v>30</v>
      </c>
      <c r="B70" s="54" t="s">
        <v>110</v>
      </c>
    </row>
    <row r="71" spans="1:10" s="54" customFormat="1" x14ac:dyDescent="0.3">
      <c r="B71" s="54" t="s">
        <v>111</v>
      </c>
      <c r="C71" s="58"/>
      <c r="D71" s="31"/>
      <c r="E71" s="58"/>
      <c r="F71" s="31"/>
      <c r="G71" s="31"/>
      <c r="H71" s="58"/>
      <c r="I71" s="31"/>
      <c r="J71" s="31"/>
    </row>
    <row r="72" spans="1:10" s="54" customFormat="1" x14ac:dyDescent="0.3">
      <c r="B72" s="54" t="s">
        <v>112</v>
      </c>
      <c r="C72" s="58"/>
      <c r="D72" s="31"/>
      <c r="E72" s="58"/>
      <c r="F72" s="31"/>
      <c r="G72" s="31"/>
      <c r="H72" s="58"/>
      <c r="I72" s="31"/>
      <c r="J72" s="31"/>
    </row>
    <row r="73" spans="1:10" s="54" customFormat="1" x14ac:dyDescent="0.3">
      <c r="B73" s="54" t="s">
        <v>113</v>
      </c>
      <c r="C73" s="58"/>
      <c r="D73" s="31"/>
      <c r="E73" s="58"/>
      <c r="F73" s="31"/>
      <c r="G73" s="31"/>
      <c r="H73" s="58"/>
      <c r="I73" s="31"/>
      <c r="J73" s="31"/>
    </row>
    <row r="74" spans="1:10" s="54" customFormat="1" x14ac:dyDescent="0.3">
      <c r="B74" s="54" t="s">
        <v>114</v>
      </c>
      <c r="C74" s="58"/>
      <c r="D74" s="31"/>
      <c r="E74" s="58"/>
      <c r="F74" s="31"/>
      <c r="G74" s="31"/>
      <c r="H74" s="58"/>
      <c r="I74" s="31"/>
      <c r="J74" s="31"/>
    </row>
    <row r="79" spans="1:10" x14ac:dyDescent="0.3">
      <c r="C79" s="415">
        <v>2018</v>
      </c>
      <c r="D79" s="415"/>
      <c r="E79" s="415">
        <v>2019</v>
      </c>
      <c r="F79" s="415"/>
      <c r="G79" s="415"/>
      <c r="H79" s="415">
        <v>2020</v>
      </c>
      <c r="I79" s="415"/>
      <c r="J79" s="415"/>
    </row>
    <row r="80" spans="1:10" s="54" customFormat="1" x14ac:dyDescent="0.3">
      <c r="C80" s="58" t="s">
        <v>0</v>
      </c>
      <c r="D80" s="31" t="s">
        <v>1</v>
      </c>
      <c r="E80" s="58" t="s">
        <v>0</v>
      </c>
      <c r="F80" s="31" t="s">
        <v>1</v>
      </c>
      <c r="G80" s="31" t="s">
        <v>2</v>
      </c>
      <c r="H80" s="58" t="s">
        <v>0</v>
      </c>
      <c r="I80" s="31" t="s">
        <v>3</v>
      </c>
      <c r="J80" s="31" t="s">
        <v>2</v>
      </c>
    </row>
    <row r="82" spans="1:10" x14ac:dyDescent="0.3">
      <c r="A82" t="s">
        <v>33</v>
      </c>
    </row>
    <row r="83" spans="1:10" x14ac:dyDescent="0.3">
      <c r="B83" s="54" t="s">
        <v>110</v>
      </c>
    </row>
    <row r="84" spans="1:10" s="54" customFormat="1" x14ac:dyDescent="0.3">
      <c r="B84" s="54" t="s">
        <v>111</v>
      </c>
      <c r="C84" s="58"/>
      <c r="D84" s="31"/>
      <c r="E84" s="58"/>
      <c r="F84" s="31"/>
      <c r="G84" s="31"/>
      <c r="H84" s="58"/>
      <c r="I84" s="31"/>
      <c r="J84" s="31"/>
    </row>
    <row r="85" spans="1:10" s="54" customFormat="1" x14ac:dyDescent="0.3">
      <c r="B85" s="54" t="s">
        <v>112</v>
      </c>
      <c r="C85" s="58"/>
      <c r="D85" s="31"/>
      <c r="E85" s="58"/>
      <c r="F85" s="31"/>
      <c r="G85" s="31"/>
      <c r="H85" s="58"/>
      <c r="I85" s="31"/>
      <c r="J85" s="31"/>
    </row>
    <row r="86" spans="1:10" s="54" customFormat="1" x14ac:dyDescent="0.3">
      <c r="B86" s="54" t="s">
        <v>113</v>
      </c>
      <c r="C86" s="58"/>
      <c r="D86" s="31"/>
      <c r="E86" s="58"/>
      <c r="F86" s="31"/>
      <c r="G86" s="31"/>
      <c r="H86" s="58"/>
      <c r="I86" s="31"/>
      <c r="J86" s="31"/>
    </row>
    <row r="87" spans="1:10" s="54" customFormat="1" x14ac:dyDescent="0.3">
      <c r="B87" s="54" t="s">
        <v>114</v>
      </c>
      <c r="C87" s="58"/>
      <c r="D87" s="31"/>
      <c r="E87" s="58"/>
      <c r="F87" s="31"/>
      <c r="G87" s="31"/>
      <c r="H87" s="58"/>
      <c r="I87" s="31"/>
      <c r="J87" s="31"/>
    </row>
    <row r="88" spans="1:10" x14ac:dyDescent="0.3">
      <c r="A88" t="s">
        <v>34</v>
      </c>
    </row>
    <row r="89" spans="1:10" x14ac:dyDescent="0.3">
      <c r="B89" s="54" t="s">
        <v>110</v>
      </c>
    </row>
    <row r="90" spans="1:10" s="54" customFormat="1" x14ac:dyDescent="0.3">
      <c r="B90" s="54" t="s">
        <v>111</v>
      </c>
      <c r="C90" s="58"/>
      <c r="D90" s="31"/>
      <c r="E90" s="58"/>
      <c r="F90" s="31"/>
      <c r="G90" s="31"/>
      <c r="H90" s="58"/>
      <c r="I90" s="31"/>
      <c r="J90" s="31"/>
    </row>
    <row r="91" spans="1:10" s="54" customFormat="1" x14ac:dyDescent="0.3">
      <c r="B91" s="54" t="s">
        <v>112</v>
      </c>
      <c r="C91" s="58"/>
      <c r="D91" s="31"/>
      <c r="E91" s="58"/>
      <c r="F91" s="31"/>
      <c r="G91" s="31"/>
      <c r="H91" s="58"/>
      <c r="I91" s="31"/>
      <c r="J91" s="31"/>
    </row>
    <row r="92" spans="1:10" s="54" customFormat="1" x14ac:dyDescent="0.3">
      <c r="B92" s="54" t="s">
        <v>113</v>
      </c>
      <c r="C92" s="58"/>
      <c r="D92" s="31"/>
      <c r="E92" s="58"/>
      <c r="F92" s="31"/>
      <c r="G92" s="31"/>
      <c r="H92" s="58"/>
      <c r="I92" s="31"/>
      <c r="J92" s="31"/>
    </row>
    <row r="93" spans="1:10" s="54" customFormat="1" x14ac:dyDescent="0.3">
      <c r="B93" s="54" t="s">
        <v>114</v>
      </c>
      <c r="C93" s="58"/>
      <c r="D93" s="31"/>
      <c r="E93" s="58"/>
      <c r="F93" s="31"/>
      <c r="G93" s="31"/>
      <c r="H93" s="58"/>
      <c r="I93" s="31"/>
      <c r="J93" s="31"/>
    </row>
    <row r="95" spans="1:10" x14ac:dyDescent="0.3">
      <c r="A95" s="13"/>
    </row>
    <row r="97" spans="1:10" x14ac:dyDescent="0.3">
      <c r="C97" s="415">
        <v>2018</v>
      </c>
      <c r="D97" s="415"/>
      <c r="E97" s="415">
        <v>2019</v>
      </c>
      <c r="F97" s="415"/>
      <c r="G97" s="415"/>
      <c r="H97" s="415">
        <v>2020</v>
      </c>
      <c r="I97" s="415"/>
      <c r="J97" s="415"/>
    </row>
    <row r="98" spans="1:10" s="54" customFormat="1" x14ac:dyDescent="0.3">
      <c r="A98" s="22" t="s">
        <v>47</v>
      </c>
      <c r="C98" s="58" t="s">
        <v>0</v>
      </c>
      <c r="D98" s="31" t="s">
        <v>1</v>
      </c>
      <c r="E98" s="58" t="s">
        <v>0</v>
      </c>
      <c r="F98" s="31" t="s">
        <v>1</v>
      </c>
      <c r="G98" s="31" t="s">
        <v>2</v>
      </c>
      <c r="H98" s="58" t="s">
        <v>0</v>
      </c>
      <c r="I98" s="31" t="s">
        <v>3</v>
      </c>
      <c r="J98" s="31" t="s">
        <v>2</v>
      </c>
    </row>
    <row r="99" spans="1:10" x14ac:dyDescent="0.3">
      <c r="B99" t="s">
        <v>39</v>
      </c>
    </row>
    <row r="100" spans="1:10" x14ac:dyDescent="0.3">
      <c r="B100" t="s">
        <v>40</v>
      </c>
    </row>
    <row r="101" spans="1:10" x14ac:dyDescent="0.3">
      <c r="B101" t="s">
        <v>41</v>
      </c>
    </row>
    <row r="102" spans="1:10" x14ac:dyDescent="0.3">
      <c r="B102" t="s">
        <v>42</v>
      </c>
    </row>
    <row r="103" spans="1:10" x14ac:dyDescent="0.3">
      <c r="B103" t="s">
        <v>123</v>
      </c>
    </row>
    <row r="104" spans="1:10" x14ac:dyDescent="0.3">
      <c r="B104" t="s">
        <v>44</v>
      </c>
      <c r="H104" s="64"/>
    </row>
    <row r="105" spans="1:10" x14ac:dyDescent="0.3">
      <c r="B105" t="s">
        <v>45</v>
      </c>
    </row>
    <row r="106" spans="1:10" x14ac:dyDescent="0.3">
      <c r="B106" t="s">
        <v>46</v>
      </c>
    </row>
    <row r="107" spans="1:10" x14ac:dyDescent="0.3">
      <c r="B107" t="s">
        <v>78</v>
      </c>
    </row>
    <row r="108" spans="1:10" x14ac:dyDescent="0.3">
      <c r="B108" t="s">
        <v>124</v>
      </c>
    </row>
    <row r="110" spans="1:10" x14ac:dyDescent="0.3">
      <c r="C110" s="415">
        <v>2018</v>
      </c>
      <c r="D110" s="415"/>
      <c r="E110" s="415">
        <v>2019</v>
      </c>
      <c r="F110" s="415"/>
      <c r="G110" s="415"/>
      <c r="H110" s="415">
        <v>2020</v>
      </c>
      <c r="I110" s="415"/>
      <c r="J110" s="415"/>
    </row>
    <row r="111" spans="1:10" s="54" customFormat="1" x14ac:dyDescent="0.3">
      <c r="A111" s="22" t="s">
        <v>125</v>
      </c>
      <c r="C111" s="58" t="s">
        <v>0</v>
      </c>
      <c r="D111" s="31" t="s">
        <v>1</v>
      </c>
      <c r="E111" s="58" t="s">
        <v>0</v>
      </c>
      <c r="F111" s="31" t="s">
        <v>1</v>
      </c>
      <c r="G111" s="31" t="s">
        <v>2</v>
      </c>
      <c r="H111" s="58" t="s">
        <v>0</v>
      </c>
      <c r="I111" s="31" t="s">
        <v>3</v>
      </c>
      <c r="J111" s="31" t="s">
        <v>2</v>
      </c>
    </row>
    <row r="112" spans="1:10" x14ac:dyDescent="0.3">
      <c r="B112" t="s">
        <v>39</v>
      </c>
    </row>
    <row r="113" spans="1:12" x14ac:dyDescent="0.3">
      <c r="B113" t="s">
        <v>40</v>
      </c>
    </row>
    <row r="114" spans="1:12" x14ac:dyDescent="0.3">
      <c r="B114" t="s">
        <v>41</v>
      </c>
    </row>
    <row r="115" spans="1:12" x14ac:dyDescent="0.3">
      <c r="B115" t="s">
        <v>42</v>
      </c>
    </row>
    <row r="116" spans="1:12" x14ac:dyDescent="0.3">
      <c r="B116" t="s">
        <v>123</v>
      </c>
    </row>
    <row r="117" spans="1:12" x14ac:dyDescent="0.3">
      <c r="B117" t="s">
        <v>44</v>
      </c>
      <c r="H117" s="64"/>
    </row>
    <row r="118" spans="1:12" x14ac:dyDescent="0.3">
      <c r="B118" t="s">
        <v>45</v>
      </c>
    </row>
    <row r="119" spans="1:12" x14ac:dyDescent="0.3">
      <c r="B119" t="s">
        <v>46</v>
      </c>
    </row>
    <row r="120" spans="1:12" x14ac:dyDescent="0.3">
      <c r="B120" t="s">
        <v>78</v>
      </c>
    </row>
    <row r="121" spans="1:12" x14ac:dyDescent="0.3">
      <c r="B121" t="s">
        <v>124</v>
      </c>
    </row>
    <row r="123" spans="1:12" x14ac:dyDescent="0.3">
      <c r="A123" s="22" t="s">
        <v>47</v>
      </c>
    </row>
    <row r="125" spans="1:12" x14ac:dyDescent="0.3">
      <c r="A125" s="65" t="s">
        <v>126</v>
      </c>
      <c r="C125" s="416">
        <v>2018</v>
      </c>
      <c r="D125" s="417"/>
      <c r="E125" s="416">
        <v>2019</v>
      </c>
      <c r="F125" s="415"/>
      <c r="G125" s="415"/>
      <c r="H125" s="417"/>
      <c r="I125" s="416">
        <v>2020</v>
      </c>
      <c r="J125" s="415"/>
      <c r="K125" s="415"/>
      <c r="L125" s="417"/>
    </row>
    <row r="126" spans="1:12" s="54" customFormat="1" x14ac:dyDescent="0.3">
      <c r="C126" s="58" t="s">
        <v>0</v>
      </c>
      <c r="D126" s="31"/>
      <c r="E126" s="58" t="s">
        <v>0</v>
      </c>
      <c r="F126" s="31" t="s">
        <v>1</v>
      </c>
      <c r="G126" s="31" t="s">
        <v>2</v>
      </c>
      <c r="H126" s="54" t="s">
        <v>127</v>
      </c>
      <c r="I126" s="58" t="s">
        <v>0</v>
      </c>
      <c r="J126" s="31" t="s">
        <v>3</v>
      </c>
      <c r="K126" s="31" t="s">
        <v>2</v>
      </c>
      <c r="L126" s="54" t="s">
        <v>127</v>
      </c>
    </row>
    <row r="127" spans="1:12" x14ac:dyDescent="0.3">
      <c r="A127" t="s">
        <v>128</v>
      </c>
      <c r="B127" t="s">
        <v>48</v>
      </c>
      <c r="H127" s="30"/>
      <c r="I127" s="29"/>
      <c r="K127" s="30"/>
      <c r="L127" s="30"/>
    </row>
    <row r="128" spans="1:12" x14ac:dyDescent="0.3">
      <c r="B128" s="54" t="s">
        <v>110</v>
      </c>
    </row>
    <row r="129" spans="2:12" s="54" customFormat="1" x14ac:dyDescent="0.3">
      <c r="B129" s="54" t="s">
        <v>111</v>
      </c>
      <c r="C129" s="58"/>
      <c r="D129" s="31"/>
      <c r="E129" s="58"/>
      <c r="F129" s="31"/>
      <c r="G129" s="31"/>
      <c r="H129" s="58"/>
      <c r="I129" s="31"/>
      <c r="J129" s="31"/>
    </row>
    <row r="130" spans="2:12" s="54" customFormat="1" x14ac:dyDescent="0.3">
      <c r="B130" s="54" t="s">
        <v>112</v>
      </c>
      <c r="C130" s="58"/>
      <c r="D130" s="31"/>
      <c r="E130" s="58"/>
      <c r="F130" s="31"/>
      <c r="G130" s="31"/>
      <c r="H130" s="58"/>
      <c r="I130" s="31"/>
      <c r="J130" s="31"/>
    </row>
    <row r="131" spans="2:12" s="54" customFormat="1" x14ac:dyDescent="0.3">
      <c r="B131" s="54" t="s">
        <v>113</v>
      </c>
      <c r="C131" s="58"/>
      <c r="D131" s="31"/>
      <c r="E131" s="58"/>
      <c r="F131" s="31"/>
      <c r="G131" s="31"/>
      <c r="H131" s="58"/>
      <c r="I131" s="31"/>
      <c r="J131" s="31"/>
    </row>
    <row r="132" spans="2:12" s="54" customFormat="1" x14ac:dyDescent="0.3">
      <c r="B132" s="54" t="s">
        <v>114</v>
      </c>
      <c r="C132" s="58"/>
      <c r="D132" s="31"/>
      <c r="E132" s="58"/>
      <c r="F132" s="31"/>
      <c r="G132" s="31"/>
      <c r="H132" s="58"/>
      <c r="I132" s="31"/>
      <c r="J132" s="31"/>
    </row>
    <row r="133" spans="2:12" x14ac:dyDescent="0.3">
      <c r="B133" t="s">
        <v>49</v>
      </c>
      <c r="H133" s="30"/>
      <c r="I133" s="29"/>
      <c r="K133" s="30"/>
      <c r="L133" s="30"/>
    </row>
    <row r="134" spans="2:12" x14ac:dyDescent="0.3">
      <c r="B134" s="54" t="s">
        <v>110</v>
      </c>
    </row>
    <row r="135" spans="2:12" s="54" customFormat="1" x14ac:dyDescent="0.3">
      <c r="B135" s="54" t="s">
        <v>111</v>
      </c>
      <c r="C135" s="58"/>
      <c r="D135" s="31"/>
      <c r="E135" s="58"/>
      <c r="F135" s="31"/>
      <c r="G135" s="31"/>
      <c r="H135" s="58"/>
      <c r="I135" s="31"/>
      <c r="J135" s="31"/>
    </row>
    <row r="136" spans="2:12" s="54" customFormat="1" x14ac:dyDescent="0.3">
      <c r="B136" s="54" t="s">
        <v>112</v>
      </c>
      <c r="C136" s="58"/>
      <c r="D136" s="31"/>
      <c r="E136" s="58"/>
      <c r="F136" s="31"/>
      <c r="G136" s="31"/>
      <c r="H136" s="58"/>
      <c r="I136" s="31"/>
      <c r="J136" s="31"/>
    </row>
    <row r="137" spans="2:12" s="54" customFormat="1" x14ac:dyDescent="0.3">
      <c r="B137" s="54" t="s">
        <v>113</v>
      </c>
      <c r="C137" s="58"/>
      <c r="D137" s="31"/>
      <c r="E137" s="58"/>
      <c r="F137" s="31"/>
      <c r="G137" s="31"/>
      <c r="H137" s="58"/>
      <c r="I137" s="31"/>
      <c r="J137" s="31"/>
    </row>
    <row r="138" spans="2:12" s="54" customFormat="1" x14ac:dyDescent="0.3">
      <c r="B138" s="54" t="s">
        <v>114</v>
      </c>
      <c r="C138" s="58"/>
      <c r="D138" s="31"/>
      <c r="E138" s="58"/>
      <c r="F138" s="31"/>
      <c r="G138" s="31"/>
      <c r="H138" s="58"/>
      <c r="I138" s="31"/>
      <c r="J138" s="31"/>
    </row>
    <row r="139" spans="2:12" x14ac:dyDescent="0.3">
      <c r="B139" t="s">
        <v>52</v>
      </c>
      <c r="H139" s="30"/>
      <c r="I139" s="29"/>
      <c r="K139" s="30"/>
      <c r="L139" s="30"/>
    </row>
    <row r="140" spans="2:12" x14ac:dyDescent="0.3">
      <c r="B140" s="54" t="s">
        <v>110</v>
      </c>
    </row>
    <row r="141" spans="2:12" s="54" customFormat="1" x14ac:dyDescent="0.3">
      <c r="B141" s="54" t="s">
        <v>111</v>
      </c>
      <c r="C141" s="58"/>
      <c r="D141" s="31"/>
      <c r="E141" s="58"/>
      <c r="F141" s="31"/>
      <c r="G141" s="31"/>
      <c r="H141" s="58"/>
      <c r="I141" s="31"/>
      <c r="J141" s="31"/>
    </row>
    <row r="142" spans="2:12" s="54" customFormat="1" x14ac:dyDescent="0.3">
      <c r="B142" s="54" t="s">
        <v>112</v>
      </c>
      <c r="C142" s="58"/>
      <c r="D142" s="31"/>
      <c r="E142" s="58"/>
      <c r="F142" s="31"/>
      <c r="G142" s="31"/>
      <c r="H142" s="58"/>
      <c r="I142" s="31"/>
      <c r="J142" s="31"/>
    </row>
    <row r="143" spans="2:12" s="54" customFormat="1" x14ac:dyDescent="0.3">
      <c r="B143" s="54" t="s">
        <v>113</v>
      </c>
      <c r="C143" s="58"/>
      <c r="D143" s="31"/>
      <c r="E143" s="58"/>
      <c r="F143" s="31"/>
      <c r="G143" s="31"/>
      <c r="H143" s="58"/>
      <c r="I143" s="31"/>
      <c r="J143" s="31"/>
    </row>
    <row r="144" spans="2:12" s="54" customFormat="1" x14ac:dyDescent="0.3">
      <c r="B144" s="54" t="s">
        <v>114</v>
      </c>
      <c r="C144" s="58"/>
      <c r="D144" s="31"/>
      <c r="E144" s="58"/>
      <c r="F144" s="31"/>
      <c r="G144" s="31"/>
      <c r="H144" s="58"/>
      <c r="I144" s="31"/>
      <c r="J144" s="31"/>
    </row>
  </sheetData>
  <mergeCells count="24">
    <mergeCell ref="C3:D3"/>
    <mergeCell ref="E3:G3"/>
    <mergeCell ref="H3:J3"/>
    <mergeCell ref="C110:D110"/>
    <mergeCell ref="E110:G110"/>
    <mergeCell ref="H110:J110"/>
    <mergeCell ref="C49:D49"/>
    <mergeCell ref="E49:G49"/>
    <mergeCell ref="H49:J49"/>
    <mergeCell ref="C29:D29"/>
    <mergeCell ref="E29:G29"/>
    <mergeCell ref="H29:J29"/>
    <mergeCell ref="C62:D62"/>
    <mergeCell ref="E62:G62"/>
    <mergeCell ref="H62:J62"/>
    <mergeCell ref="C79:D79"/>
    <mergeCell ref="E79:G79"/>
    <mergeCell ref="H79:J79"/>
    <mergeCell ref="C125:D125"/>
    <mergeCell ref="E125:H125"/>
    <mergeCell ref="I125:L125"/>
    <mergeCell ref="C97:D97"/>
    <mergeCell ref="E97:G97"/>
    <mergeCell ref="H97:J97"/>
  </mergeCells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A3AC-AEA3-424C-95D7-B34AC77D49BB}">
  <sheetPr codeName="Sheet9"/>
  <dimension ref="C2:C5"/>
  <sheetViews>
    <sheetView workbookViewId="0">
      <selection activeCell="K18" sqref="K18"/>
    </sheetView>
  </sheetViews>
  <sheetFormatPr defaultRowHeight="14.4" x14ac:dyDescent="0.3"/>
  <sheetData>
    <row r="2" spans="3:3" x14ac:dyDescent="0.3">
      <c r="C2" s="1" t="s">
        <v>129</v>
      </c>
    </row>
    <row r="3" spans="3:3" x14ac:dyDescent="0.3">
      <c r="C3" t="s">
        <v>130</v>
      </c>
    </row>
    <row r="4" spans="3:3" x14ac:dyDescent="0.3">
      <c r="C4" t="s">
        <v>131</v>
      </c>
    </row>
    <row r="5" spans="3:3" x14ac:dyDescent="0.3">
      <c r="C5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E3CB-F677-4ABF-9CA9-15ABDF4A7574}">
  <sheetPr codeName="Sheet10"/>
  <dimension ref="A1:AO396"/>
  <sheetViews>
    <sheetView zoomScale="96" zoomScaleNormal="96" workbookViewId="0">
      <selection activeCell="T174" sqref="T174"/>
    </sheetView>
  </sheetViews>
  <sheetFormatPr defaultColWidth="8.88671875" defaultRowHeight="14.4" x14ac:dyDescent="0.3"/>
  <cols>
    <col min="1" max="1" width="26" bestFit="1" customWidth="1"/>
    <col min="2" max="3" width="23.109375" customWidth="1"/>
    <col min="4" max="4" width="11.6640625" bestFit="1" customWidth="1"/>
    <col min="6" max="6" width="14.44140625" bestFit="1" customWidth="1"/>
    <col min="10" max="10" width="14.44140625" bestFit="1" customWidth="1"/>
    <col min="11" max="11" width="12" customWidth="1"/>
    <col min="12" max="12" width="14.44140625" bestFit="1" customWidth="1"/>
    <col min="13" max="13" width="12.6640625" bestFit="1" customWidth="1"/>
    <col min="14" max="15" width="12" customWidth="1"/>
    <col min="17" max="17" width="10.33203125" customWidth="1"/>
    <col min="19" max="19" width="14.44140625" bestFit="1" customWidth="1"/>
    <col min="23" max="23" width="14.44140625" bestFit="1" customWidth="1"/>
    <col min="24" max="24" width="10.33203125" customWidth="1"/>
    <col min="25" max="25" width="14.44140625" bestFit="1" customWidth="1"/>
    <col min="26" max="26" width="7.44140625" bestFit="1" customWidth="1"/>
    <col min="27" max="28" width="12" customWidth="1"/>
    <col min="30" max="30" width="13.109375" customWidth="1"/>
    <col min="31" max="31" width="9.88671875" customWidth="1"/>
    <col min="32" max="32" width="14.44140625" bestFit="1" customWidth="1"/>
    <col min="36" max="36" width="14.44140625" bestFit="1" customWidth="1"/>
    <col min="37" max="37" width="10.6640625" customWidth="1"/>
    <col min="38" max="38" width="14.44140625" bestFit="1" customWidth="1"/>
    <col min="39" max="39" width="7.6640625" bestFit="1" customWidth="1"/>
    <col min="40" max="41" width="12" customWidth="1"/>
    <col min="43" max="43" width="12.6640625" customWidth="1"/>
    <col min="44" max="44" width="11.33203125" customWidth="1"/>
  </cols>
  <sheetData>
    <row r="1" spans="1:41" ht="14.4" customHeight="1" x14ac:dyDescent="0.3">
      <c r="A1" s="428" t="s">
        <v>133</v>
      </c>
      <c r="B1" s="428"/>
      <c r="C1" s="428"/>
      <c r="D1" s="428"/>
      <c r="E1" s="428"/>
      <c r="F1" s="428"/>
      <c r="G1" s="35"/>
      <c r="H1" s="35"/>
      <c r="I1" s="35"/>
      <c r="J1" s="32"/>
      <c r="K1" s="13"/>
      <c r="L1" s="13"/>
      <c r="M1" s="13"/>
      <c r="N1" s="13"/>
      <c r="O1" s="13"/>
      <c r="Y1" s="13"/>
      <c r="Z1" s="13"/>
      <c r="AA1" s="13"/>
      <c r="AB1" s="13"/>
      <c r="AL1" s="13"/>
      <c r="AM1" s="13"/>
      <c r="AN1" s="13"/>
      <c r="AO1" s="13"/>
    </row>
    <row r="2" spans="1:41" ht="18" customHeight="1" x14ac:dyDescent="0.3">
      <c r="A2" s="102" t="s">
        <v>134</v>
      </c>
      <c r="C2" s="35"/>
      <c r="D2" s="35"/>
      <c r="E2" s="35"/>
      <c r="F2" s="35"/>
      <c r="G2" s="35"/>
      <c r="H2" s="35"/>
      <c r="I2" s="35"/>
      <c r="J2" s="32"/>
      <c r="K2" s="13"/>
      <c r="L2" s="13"/>
      <c r="M2" s="13"/>
      <c r="N2" s="13"/>
      <c r="O2" s="13"/>
      <c r="Y2" s="13"/>
      <c r="Z2" s="13"/>
      <c r="AA2" s="13"/>
      <c r="AB2" s="13"/>
      <c r="AL2" s="13"/>
      <c r="AM2" s="13"/>
      <c r="AN2" s="13"/>
      <c r="AO2" s="13"/>
    </row>
    <row r="3" spans="1:41" x14ac:dyDescent="0.3">
      <c r="A3" s="32"/>
      <c r="C3" s="429" t="s">
        <v>59</v>
      </c>
      <c r="D3" s="429"/>
      <c r="E3" s="429"/>
      <c r="F3" s="429"/>
      <c r="G3" s="429"/>
      <c r="H3" s="429"/>
      <c r="I3" s="429"/>
      <c r="J3" s="429"/>
      <c r="K3" s="429"/>
      <c r="L3" s="32"/>
      <c r="M3" s="429" t="s">
        <v>5</v>
      </c>
      <c r="N3" s="429"/>
      <c r="O3" s="429"/>
      <c r="P3" s="429"/>
      <c r="Q3" s="429"/>
      <c r="R3" s="429"/>
      <c r="S3" s="429"/>
      <c r="T3" s="429"/>
      <c r="U3" s="429"/>
      <c r="W3" s="425" t="s">
        <v>6</v>
      </c>
      <c r="X3" s="425"/>
      <c r="Y3" s="425"/>
      <c r="Z3" s="425"/>
      <c r="AA3" s="425"/>
      <c r="AB3" s="425"/>
      <c r="AC3" s="425"/>
      <c r="AD3" s="425"/>
      <c r="AE3" s="425"/>
      <c r="AL3" s="32"/>
      <c r="AM3" s="32"/>
      <c r="AN3" s="32"/>
      <c r="AO3" s="32"/>
    </row>
    <row r="4" spans="1:41" x14ac:dyDescent="0.3">
      <c r="A4" s="429"/>
      <c r="B4" s="429"/>
      <c r="C4" s="429"/>
      <c r="D4" s="429"/>
      <c r="E4" s="25"/>
      <c r="F4" s="25"/>
      <c r="G4" s="25"/>
      <c r="H4" s="25"/>
      <c r="I4" s="25"/>
      <c r="J4" s="25"/>
      <c r="K4" s="25"/>
      <c r="L4" s="32"/>
      <c r="M4" s="32"/>
      <c r="N4" s="32"/>
      <c r="O4" s="32"/>
      <c r="P4" s="25"/>
      <c r="Q4" s="25"/>
      <c r="R4" s="25"/>
      <c r="S4" s="25"/>
      <c r="T4" s="25"/>
      <c r="U4" s="25"/>
      <c r="V4" s="25"/>
      <c r="W4" s="25"/>
      <c r="X4" s="25"/>
      <c r="Y4" s="32"/>
      <c r="Z4" s="32"/>
      <c r="AA4" s="32"/>
      <c r="AB4" s="32"/>
      <c r="AC4" s="25"/>
      <c r="AD4" s="25"/>
      <c r="AE4" s="25"/>
      <c r="AF4" s="25"/>
      <c r="AG4" s="25"/>
      <c r="AH4" s="25"/>
      <c r="AI4" s="25"/>
      <c r="AJ4" s="25"/>
      <c r="AK4" s="25"/>
      <c r="AL4" s="32"/>
      <c r="AM4" s="32"/>
      <c r="AN4" s="32"/>
      <c r="AO4" s="32"/>
    </row>
    <row r="5" spans="1:41" x14ac:dyDescent="0.3">
      <c r="D5" s="415">
        <v>2021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Q5" s="415">
        <v>2020</v>
      </c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D5" s="415">
        <v>2019</v>
      </c>
      <c r="AE5" s="415"/>
      <c r="AF5" s="415"/>
      <c r="AG5" s="415"/>
      <c r="AH5" s="415"/>
      <c r="AI5" s="415"/>
      <c r="AJ5" s="415"/>
      <c r="AK5" s="415"/>
      <c r="AL5" s="415"/>
      <c r="AM5" s="415"/>
      <c r="AN5" s="415"/>
      <c r="AO5" s="415"/>
    </row>
    <row r="6" spans="1:41" x14ac:dyDescent="0.3">
      <c r="A6" s="76"/>
      <c r="C6" s="422" t="s">
        <v>135</v>
      </c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Q6" s="422" t="s">
        <v>135</v>
      </c>
      <c r="R6" s="422"/>
      <c r="S6" s="422"/>
      <c r="T6" s="422"/>
      <c r="U6" s="422"/>
      <c r="V6" s="422"/>
      <c r="W6" s="422"/>
      <c r="X6" s="422"/>
      <c r="Y6" s="422"/>
      <c r="Z6" s="422"/>
      <c r="AA6" s="422"/>
      <c r="AB6" s="422"/>
      <c r="AD6" s="422" t="s">
        <v>135</v>
      </c>
      <c r="AE6" s="422"/>
      <c r="AF6" s="422"/>
      <c r="AG6" s="422"/>
      <c r="AH6" s="422"/>
      <c r="AI6" s="422"/>
      <c r="AJ6" s="422"/>
      <c r="AK6" s="422"/>
      <c r="AL6" s="422"/>
      <c r="AM6" s="422"/>
      <c r="AN6" s="422"/>
      <c r="AO6" s="422"/>
    </row>
    <row r="7" spans="1:41" ht="41.4" x14ac:dyDescent="0.3">
      <c r="A7" s="76" t="s">
        <v>136</v>
      </c>
      <c r="C7" s="77"/>
      <c r="D7" s="78" t="s">
        <v>137</v>
      </c>
      <c r="E7" s="78" t="s">
        <v>138</v>
      </c>
      <c r="F7" s="79" t="s">
        <v>139</v>
      </c>
      <c r="G7" s="78" t="s">
        <v>12</v>
      </c>
      <c r="H7" s="78" t="s">
        <v>140</v>
      </c>
      <c r="I7" s="78" t="s">
        <v>141</v>
      </c>
      <c r="J7" s="79" t="s">
        <v>142</v>
      </c>
      <c r="K7" s="78" t="s">
        <v>143</v>
      </c>
      <c r="L7" s="78" t="s">
        <v>69</v>
      </c>
      <c r="M7" s="78" t="s">
        <v>144</v>
      </c>
      <c r="N7" s="78" t="s">
        <v>145</v>
      </c>
      <c r="O7" s="78" t="s">
        <v>146</v>
      </c>
      <c r="Q7" s="78" t="s">
        <v>137</v>
      </c>
      <c r="R7" s="78" t="s">
        <v>138</v>
      </c>
      <c r="S7" s="79" t="s">
        <v>139</v>
      </c>
      <c r="T7" s="78" t="s">
        <v>12</v>
      </c>
      <c r="U7" s="78" t="s">
        <v>140</v>
      </c>
      <c r="V7" s="78" t="s">
        <v>141</v>
      </c>
      <c r="W7" s="79" t="s">
        <v>142</v>
      </c>
      <c r="X7" s="78" t="s">
        <v>143</v>
      </c>
      <c r="Y7" s="78" t="s">
        <v>69</v>
      </c>
      <c r="Z7" s="78" t="s">
        <v>144</v>
      </c>
      <c r="AA7" s="78" t="s">
        <v>145</v>
      </c>
      <c r="AB7" s="78" t="s">
        <v>146</v>
      </c>
      <c r="AD7" s="78" t="s">
        <v>137</v>
      </c>
      <c r="AE7" s="78" t="s">
        <v>138</v>
      </c>
      <c r="AF7" s="79" t="s">
        <v>139</v>
      </c>
      <c r="AG7" s="78" t="s">
        <v>12</v>
      </c>
      <c r="AH7" s="78" t="s">
        <v>140</v>
      </c>
      <c r="AI7" s="78" t="s">
        <v>141</v>
      </c>
      <c r="AJ7" s="79" t="s">
        <v>142</v>
      </c>
      <c r="AK7" s="78" t="s">
        <v>143</v>
      </c>
      <c r="AL7" s="78" t="s">
        <v>69</v>
      </c>
      <c r="AM7" s="78" t="s">
        <v>144</v>
      </c>
      <c r="AN7" s="78" t="s">
        <v>145</v>
      </c>
      <c r="AO7" s="78" t="s">
        <v>146</v>
      </c>
    </row>
    <row r="8" spans="1:41" x14ac:dyDescent="0.3">
      <c r="B8" s="37" t="s">
        <v>27</v>
      </c>
    </row>
    <row r="9" spans="1:41" ht="14.4" customHeight="1" x14ac:dyDescent="0.3">
      <c r="A9" s="25" t="s">
        <v>15</v>
      </c>
      <c r="B9" s="37"/>
      <c r="C9" s="18"/>
      <c r="D9" s="8">
        <v>121340</v>
      </c>
      <c r="E9" s="19">
        <v>3180</v>
      </c>
      <c r="F9" s="8">
        <f>SUM(D9:E9)</f>
        <v>124520</v>
      </c>
      <c r="G9" s="8">
        <v>67884</v>
      </c>
      <c r="H9" s="8">
        <v>24864</v>
      </c>
      <c r="I9" s="8">
        <v>9056</v>
      </c>
      <c r="J9" s="8">
        <f>SUM(G9:I9)</f>
        <v>101804</v>
      </c>
      <c r="K9" s="8">
        <f>SUM(F9,J9)</f>
        <v>226324</v>
      </c>
      <c r="L9" s="63">
        <v>2244801</v>
      </c>
      <c r="M9" s="44">
        <f>L9/L$23</f>
        <v>0.26936181150057309</v>
      </c>
      <c r="N9" s="44">
        <f>K9/L9</f>
        <v>0.10082140911376999</v>
      </c>
      <c r="O9" s="44">
        <f>(L9-K9)/L9</f>
        <v>0.89917859088622998</v>
      </c>
      <c r="P9" s="29"/>
      <c r="Q9" s="8">
        <v>134573</v>
      </c>
      <c r="R9" s="19">
        <v>3303</v>
      </c>
      <c r="S9" s="8">
        <f>SUM(Q9:R9)</f>
        <v>137876</v>
      </c>
      <c r="T9" s="8">
        <v>91115</v>
      </c>
      <c r="U9" s="8">
        <v>28516</v>
      </c>
      <c r="V9" s="8">
        <v>9462</v>
      </c>
      <c r="W9" s="8">
        <f>SUM(T9:V9)</f>
        <v>129093</v>
      </c>
      <c r="X9" s="8">
        <f>SUM(S9,W9)</f>
        <v>266969</v>
      </c>
      <c r="Y9" s="63">
        <v>2557224</v>
      </c>
      <c r="Z9" s="44">
        <f>Y9/Y$23</f>
        <v>0.2899270019366833</v>
      </c>
      <c r="AA9" s="44">
        <f>X9/Y9</f>
        <v>0.10439797217607844</v>
      </c>
      <c r="AB9" s="44">
        <f>(Y9-X9)/Y9</f>
        <v>0.89560202782392162</v>
      </c>
      <c r="AD9" s="8">
        <v>137269</v>
      </c>
      <c r="AE9" s="19">
        <v>3593</v>
      </c>
      <c r="AF9" s="8">
        <f>SUM(AD9:AE9)</f>
        <v>140862</v>
      </c>
      <c r="AG9" s="63">
        <v>92046</v>
      </c>
      <c r="AH9" s="63">
        <v>29484</v>
      </c>
      <c r="AI9" s="63">
        <v>10249</v>
      </c>
      <c r="AJ9" s="8">
        <f>SUM(AG9:AI9)</f>
        <v>131779</v>
      </c>
      <c r="AK9" s="8">
        <f>SUM(AF9,AJ9)</f>
        <v>272641</v>
      </c>
      <c r="AL9" s="63">
        <v>2619868</v>
      </c>
      <c r="AM9" s="44">
        <f>AL9/AL$23</f>
        <v>0.29264273614638237</v>
      </c>
      <c r="AN9" s="44">
        <f>AK9/AL9</f>
        <v>0.10406669343646321</v>
      </c>
      <c r="AO9" s="44">
        <f>(AL9-AK9)/AL9</f>
        <v>0.89593330656353676</v>
      </c>
    </row>
    <row r="10" spans="1:41" x14ac:dyDescent="0.3">
      <c r="A10" s="25"/>
      <c r="B10" s="37"/>
      <c r="C10" s="7"/>
      <c r="D10" s="3">
        <f t="shared" ref="D10:L10" si="0">(D9-Q9)/Q9</f>
        <v>-9.8333246639370459E-2</v>
      </c>
      <c r="E10" s="3">
        <f t="shared" si="0"/>
        <v>-3.7238873751135333E-2</v>
      </c>
      <c r="F10" s="3">
        <f t="shared" si="0"/>
        <v>-9.6869650990745307E-2</v>
      </c>
      <c r="G10" s="3">
        <f t="shared" si="0"/>
        <v>-0.25496350765516107</v>
      </c>
      <c r="H10" s="3">
        <f t="shared" si="0"/>
        <v>-0.12806845279842896</v>
      </c>
      <c r="I10" s="3">
        <f t="shared" si="0"/>
        <v>-4.290847600930036E-2</v>
      </c>
      <c r="J10" s="3">
        <f t="shared" si="0"/>
        <v>-0.2113902380454401</v>
      </c>
      <c r="K10" s="3">
        <f t="shared" si="0"/>
        <v>-0.15224614093771188</v>
      </c>
      <c r="L10" s="3">
        <f t="shared" si="0"/>
        <v>-0.12217271541327628</v>
      </c>
      <c r="M10" s="45"/>
      <c r="N10" s="45"/>
      <c r="O10" s="45"/>
      <c r="Q10" s="3">
        <f t="shared" ref="Q10:Y10" si="1">(Q9-AD9)/AD9</f>
        <v>-1.9640268378148015E-2</v>
      </c>
      <c r="R10" s="3">
        <f t="shared" si="1"/>
        <v>-8.0712496521013075E-2</v>
      </c>
      <c r="S10" s="3">
        <f t="shared" si="1"/>
        <v>-2.1198051994150303E-2</v>
      </c>
      <c r="T10" s="3">
        <f t="shared" si="1"/>
        <v>-1.01145079634096E-2</v>
      </c>
      <c r="U10" s="3">
        <f t="shared" si="1"/>
        <v>-3.2831366164699498E-2</v>
      </c>
      <c r="V10" s="3">
        <f t="shared" si="1"/>
        <v>-7.6787979315055127E-2</v>
      </c>
      <c r="W10" s="3">
        <f t="shared" si="1"/>
        <v>-2.0382610279331304E-2</v>
      </c>
      <c r="X10" s="3">
        <f t="shared" si="1"/>
        <v>-2.0803914304891782E-2</v>
      </c>
      <c r="Y10" s="3">
        <f t="shared" si="1"/>
        <v>-2.3911128346924347E-2</v>
      </c>
      <c r="Z10" s="45"/>
      <c r="AA10" s="45"/>
      <c r="AB10" s="45"/>
      <c r="AD10" s="3"/>
      <c r="AE10" s="3"/>
      <c r="AF10" s="3"/>
      <c r="AG10" s="3"/>
      <c r="AH10" s="3"/>
      <c r="AI10" s="3"/>
      <c r="AJ10" s="3"/>
      <c r="AK10" s="3"/>
      <c r="AL10" s="3"/>
      <c r="AM10" s="45"/>
      <c r="AN10" s="45"/>
      <c r="AO10" s="45"/>
    </row>
    <row r="11" spans="1:41" ht="14.4" customHeight="1" x14ac:dyDescent="0.3">
      <c r="A11" s="25" t="s">
        <v>147</v>
      </c>
      <c r="B11" s="37"/>
      <c r="C11" s="18"/>
      <c r="D11" s="63">
        <v>2992</v>
      </c>
      <c r="E11" s="63">
        <v>113</v>
      </c>
      <c r="F11" s="8">
        <f>SUM(D11:E11)</f>
        <v>3105</v>
      </c>
      <c r="G11" s="63">
        <v>747</v>
      </c>
      <c r="H11" s="63">
        <v>361</v>
      </c>
      <c r="I11" s="63">
        <v>257</v>
      </c>
      <c r="J11" s="8">
        <f>SUM(G11:I11)</f>
        <v>1365</v>
      </c>
      <c r="K11" s="8">
        <f>SUM(F11,J11)</f>
        <v>4470</v>
      </c>
      <c r="L11" s="63">
        <v>27081</v>
      </c>
      <c r="M11" s="44">
        <f>L11/L$23</f>
        <v>3.2495473840429595E-3</v>
      </c>
      <c r="N11" s="44">
        <f>K11/L11</f>
        <v>0.16506037443225877</v>
      </c>
      <c r="O11" s="44">
        <f>(L11-K11)/L11</f>
        <v>0.83493962556774126</v>
      </c>
      <c r="P11" s="29"/>
      <c r="Q11" s="63">
        <v>2691</v>
      </c>
      <c r="R11" s="63">
        <v>86</v>
      </c>
      <c r="S11" s="8">
        <f>SUM(Q11:R11)</f>
        <v>2777</v>
      </c>
      <c r="T11" s="63">
        <v>721</v>
      </c>
      <c r="U11" s="63">
        <v>340</v>
      </c>
      <c r="V11" s="74">
        <v>277</v>
      </c>
      <c r="W11" s="8">
        <f>SUM(T11:V11)</f>
        <v>1338</v>
      </c>
      <c r="X11" s="8">
        <f>SUM(S11,W11)</f>
        <v>4115</v>
      </c>
      <c r="Y11" s="63">
        <v>26775</v>
      </c>
      <c r="Z11" s="44">
        <f>Y11/Y$23</f>
        <v>3.0356337484923868E-3</v>
      </c>
      <c r="AA11" s="44">
        <f>X11/Y11</f>
        <v>0.15368814192343605</v>
      </c>
      <c r="AB11" s="44">
        <f>(Y11-X11)/Y11</f>
        <v>0.84631185807656395</v>
      </c>
      <c r="AD11" s="63">
        <v>2814</v>
      </c>
      <c r="AE11" s="63">
        <v>83</v>
      </c>
      <c r="AF11" s="8">
        <f>SUM(AD11:AE11)</f>
        <v>2897</v>
      </c>
      <c r="AG11" s="63">
        <v>668</v>
      </c>
      <c r="AH11" s="63">
        <v>327</v>
      </c>
      <c r="AI11" s="63">
        <v>291</v>
      </c>
      <c r="AJ11" s="8">
        <f>SUM(AG11:AI11)</f>
        <v>1286</v>
      </c>
      <c r="AK11" s="8">
        <f>SUM(AF11,AJ11)</f>
        <v>4183</v>
      </c>
      <c r="AL11" s="63">
        <v>35461</v>
      </c>
      <c r="AM11" s="44">
        <f>AL11/AL$23</f>
        <v>3.9610408106388814E-3</v>
      </c>
      <c r="AN11" s="44">
        <f>AK11/AL11</f>
        <v>0.11796057640788472</v>
      </c>
      <c r="AO11" s="44">
        <f>(AL11-AK11)/AL11</f>
        <v>0.88203942359211529</v>
      </c>
    </row>
    <row r="12" spans="1:41" x14ac:dyDescent="0.3">
      <c r="A12" s="25"/>
      <c r="B12" s="37"/>
      <c r="C12" s="7"/>
      <c r="D12" s="3">
        <f t="shared" ref="D12:L12" si="2">(D11-Q11)/Q11</f>
        <v>0.1118543292456336</v>
      </c>
      <c r="E12" s="3">
        <f t="shared" si="2"/>
        <v>0.31395348837209303</v>
      </c>
      <c r="F12" s="3">
        <f t="shared" si="2"/>
        <v>0.11811307166006482</v>
      </c>
      <c r="G12" s="3">
        <f t="shared" si="2"/>
        <v>3.6061026352288486E-2</v>
      </c>
      <c r="H12" s="3">
        <f t="shared" si="2"/>
        <v>6.1764705882352944E-2</v>
      </c>
      <c r="I12" s="3">
        <f t="shared" si="2"/>
        <v>-7.2202166064981949E-2</v>
      </c>
      <c r="J12" s="3">
        <f t="shared" si="2"/>
        <v>2.0179372197309416E-2</v>
      </c>
      <c r="K12" s="3">
        <f t="shared" si="2"/>
        <v>8.6269744835965972E-2</v>
      </c>
      <c r="L12" s="3">
        <f t="shared" si="2"/>
        <v>1.1428571428571429E-2</v>
      </c>
      <c r="M12" s="45"/>
      <c r="N12" s="45"/>
      <c r="O12" s="45"/>
      <c r="Q12" s="3">
        <f t="shared" ref="Q12:Y12" si="3">(Q11-AD11)/AD11</f>
        <v>-4.3710021321961619E-2</v>
      </c>
      <c r="R12" s="3">
        <f t="shared" si="3"/>
        <v>3.614457831325301E-2</v>
      </c>
      <c r="S12" s="3">
        <f t="shared" si="3"/>
        <v>-4.1422160856057988E-2</v>
      </c>
      <c r="T12" s="3">
        <f t="shared" si="3"/>
        <v>7.9341317365269462E-2</v>
      </c>
      <c r="U12" s="3">
        <f t="shared" si="3"/>
        <v>3.9755351681957186E-2</v>
      </c>
      <c r="V12" s="3">
        <f t="shared" si="3"/>
        <v>-4.8109965635738834E-2</v>
      </c>
      <c r="W12" s="3">
        <f t="shared" si="3"/>
        <v>4.0435458786936239E-2</v>
      </c>
      <c r="X12" s="3">
        <f t="shared" si="3"/>
        <v>-1.6256275400430314E-2</v>
      </c>
      <c r="Y12" s="3">
        <f t="shared" si="3"/>
        <v>-0.24494515101096981</v>
      </c>
      <c r="Z12" s="45"/>
      <c r="AA12" s="45"/>
      <c r="AB12" s="45"/>
      <c r="AD12" s="3"/>
      <c r="AE12" s="3"/>
      <c r="AF12" s="3"/>
      <c r="AG12" s="3"/>
      <c r="AH12" s="3"/>
      <c r="AI12" s="3"/>
      <c r="AJ12" s="3"/>
      <c r="AK12" s="3"/>
      <c r="AL12" s="3"/>
      <c r="AM12" s="45"/>
      <c r="AN12" s="45"/>
      <c r="AO12" s="45"/>
    </row>
    <row r="13" spans="1:41" ht="14.4" customHeight="1" x14ac:dyDescent="0.3">
      <c r="A13" s="25" t="s">
        <v>139</v>
      </c>
      <c r="B13" s="37"/>
      <c r="C13" s="18"/>
      <c r="D13" s="8">
        <f t="shared" ref="D13:L13" si="4">SUM(D11,D9)</f>
        <v>124332</v>
      </c>
      <c r="E13" s="8">
        <f t="shared" si="4"/>
        <v>3293</v>
      </c>
      <c r="F13" s="8">
        <f t="shared" si="4"/>
        <v>127625</v>
      </c>
      <c r="G13" s="8">
        <f t="shared" si="4"/>
        <v>68631</v>
      </c>
      <c r="H13" s="8">
        <f t="shared" si="4"/>
        <v>25225</v>
      </c>
      <c r="I13" s="8">
        <f t="shared" si="4"/>
        <v>9313</v>
      </c>
      <c r="J13" s="8">
        <f t="shared" si="4"/>
        <v>103169</v>
      </c>
      <c r="K13" s="8">
        <f t="shared" si="4"/>
        <v>230794</v>
      </c>
      <c r="L13" s="8">
        <f t="shared" si="4"/>
        <v>2271882</v>
      </c>
      <c r="M13" s="44">
        <f>L13/L$23</f>
        <v>0.27261135888461607</v>
      </c>
      <c r="N13" s="44">
        <f>K13/L13</f>
        <v>0.10158714228996048</v>
      </c>
      <c r="O13" s="44">
        <f>(L13-K13)/L13</f>
        <v>0.89841285771003954</v>
      </c>
      <c r="P13" s="29"/>
      <c r="Q13" s="8">
        <f t="shared" ref="Q13:Y13" si="5">SUM(Q11,Q9)</f>
        <v>137264</v>
      </c>
      <c r="R13" s="8">
        <f t="shared" si="5"/>
        <v>3389</v>
      </c>
      <c r="S13" s="8">
        <f t="shared" si="5"/>
        <v>140653</v>
      </c>
      <c r="T13" s="8">
        <f t="shared" si="5"/>
        <v>91836</v>
      </c>
      <c r="U13" s="8">
        <f t="shared" si="5"/>
        <v>28856</v>
      </c>
      <c r="V13" s="8">
        <f t="shared" si="5"/>
        <v>9739</v>
      </c>
      <c r="W13" s="8">
        <f t="shared" si="5"/>
        <v>130431</v>
      </c>
      <c r="X13" s="8">
        <f t="shared" si="5"/>
        <v>271084</v>
      </c>
      <c r="Y13" s="8">
        <f t="shared" si="5"/>
        <v>2583999</v>
      </c>
      <c r="Z13" s="44">
        <f>Y13/Y$23</f>
        <v>0.29296263568517572</v>
      </c>
      <c r="AA13" s="44">
        <f>X13/Y13</f>
        <v>0.10490870932999587</v>
      </c>
      <c r="AB13" s="44">
        <f>(Y13-X13)/Y13</f>
        <v>0.89509129067000415</v>
      </c>
      <c r="AD13" s="8">
        <f t="shared" ref="AD13:AL13" si="6">SUM(AD11,AD9)</f>
        <v>140083</v>
      </c>
      <c r="AE13" s="8">
        <f t="shared" si="6"/>
        <v>3676</v>
      </c>
      <c r="AF13" s="8">
        <f t="shared" si="6"/>
        <v>143759</v>
      </c>
      <c r="AG13" s="8">
        <f t="shared" si="6"/>
        <v>92714</v>
      </c>
      <c r="AH13" s="8">
        <f t="shared" si="6"/>
        <v>29811</v>
      </c>
      <c r="AI13" s="8">
        <f t="shared" si="6"/>
        <v>10540</v>
      </c>
      <c r="AJ13" s="8">
        <f t="shared" si="6"/>
        <v>133065</v>
      </c>
      <c r="AK13" s="8">
        <f t="shared" si="6"/>
        <v>276824</v>
      </c>
      <c r="AL13" s="8">
        <f t="shared" si="6"/>
        <v>2655329</v>
      </c>
      <c r="AM13" s="44">
        <f>AL13/AL$23</f>
        <v>0.29660377695702123</v>
      </c>
      <c r="AN13" s="44">
        <f>AK13/AL13</f>
        <v>0.10425224143599532</v>
      </c>
      <c r="AO13" s="44">
        <f>(AL13-AK13)/AL13</f>
        <v>0.89574775856400468</v>
      </c>
    </row>
    <row r="14" spans="1:41" x14ac:dyDescent="0.3">
      <c r="A14" s="25"/>
      <c r="B14" s="37"/>
      <c r="C14" s="7"/>
      <c r="D14" s="3">
        <f t="shared" ref="D14:L14" si="7">(D13-Q13)/Q13</f>
        <v>-9.421261219256323E-2</v>
      </c>
      <c r="E14" s="3">
        <f t="shared" si="7"/>
        <v>-2.832694010032458E-2</v>
      </c>
      <c r="F14" s="3">
        <f t="shared" si="7"/>
        <v>-9.2625112866415935E-2</v>
      </c>
      <c r="G14" s="3">
        <f t="shared" si="7"/>
        <v>-0.25267868809617144</v>
      </c>
      <c r="H14" s="3">
        <f t="shared" si="7"/>
        <v>-0.1258317161075686</v>
      </c>
      <c r="I14" s="3">
        <f t="shared" si="7"/>
        <v>-4.3741657254338227E-2</v>
      </c>
      <c r="J14" s="3">
        <f t="shared" si="7"/>
        <v>-0.20901472809378138</v>
      </c>
      <c r="K14" s="3">
        <f t="shared" si="7"/>
        <v>-0.14862551828953388</v>
      </c>
      <c r="L14" s="3">
        <f t="shared" si="7"/>
        <v>-0.1207883594382196</v>
      </c>
      <c r="M14" s="45"/>
      <c r="N14" s="45"/>
      <c r="O14" s="45"/>
      <c r="Q14" s="3">
        <f t="shared" ref="Q14:Y14" si="8">(Q13-AD13)/AD13</f>
        <v>-2.0123783756772769E-2</v>
      </c>
      <c r="R14" s="3">
        <f t="shared" si="8"/>
        <v>-7.807399347116431E-2</v>
      </c>
      <c r="S14" s="3">
        <f t="shared" si="8"/>
        <v>-2.1605603823064992E-2</v>
      </c>
      <c r="T14" s="3">
        <f t="shared" si="8"/>
        <v>-9.469982958345018E-3</v>
      </c>
      <c r="U14" s="3">
        <f t="shared" si="8"/>
        <v>-3.2035154808627689E-2</v>
      </c>
      <c r="V14" s="3">
        <f t="shared" si="8"/>
        <v>-7.5996204933586331E-2</v>
      </c>
      <c r="W14" s="3">
        <f t="shared" si="8"/>
        <v>-1.9794837109683237E-2</v>
      </c>
      <c r="X14" s="3">
        <f t="shared" si="8"/>
        <v>-2.0735196370256913E-2</v>
      </c>
      <c r="Y14" s="3">
        <f t="shared" si="8"/>
        <v>-2.6862961237571689E-2</v>
      </c>
      <c r="Z14" s="45"/>
      <c r="AA14" s="45"/>
      <c r="AB14" s="45"/>
      <c r="AD14" s="3"/>
      <c r="AE14" s="3"/>
      <c r="AF14" s="3"/>
      <c r="AG14" s="3"/>
      <c r="AH14" s="3"/>
      <c r="AI14" s="3"/>
      <c r="AJ14" s="3"/>
      <c r="AK14" s="3"/>
      <c r="AL14" s="3"/>
      <c r="AM14" s="45"/>
      <c r="AN14" s="45"/>
      <c r="AO14" s="45"/>
    </row>
    <row r="15" spans="1:41" ht="14.4" customHeight="1" x14ac:dyDescent="0.3">
      <c r="A15" s="25" t="s">
        <v>12</v>
      </c>
      <c r="B15" s="37"/>
      <c r="C15" s="18"/>
      <c r="D15" s="63">
        <v>148043</v>
      </c>
      <c r="E15" s="63">
        <v>932</v>
      </c>
      <c r="F15" s="8">
        <f>SUM(D15:E15)</f>
        <v>148975</v>
      </c>
      <c r="G15" s="63">
        <v>47904</v>
      </c>
      <c r="H15" s="63">
        <v>17916</v>
      </c>
      <c r="I15" s="63">
        <v>3686</v>
      </c>
      <c r="J15" s="8">
        <f>SUM(G15:I15)</f>
        <v>69506</v>
      </c>
      <c r="K15" s="8">
        <f>SUM(F15,J15)</f>
        <v>218481</v>
      </c>
      <c r="L15" s="63">
        <v>4221596</v>
      </c>
      <c r="M15" s="44">
        <f>L15/L$23</f>
        <v>0.50656461128784835</v>
      </c>
      <c r="N15" s="44">
        <f>K15/L15</f>
        <v>5.1753175813128494E-2</v>
      </c>
      <c r="O15" s="44">
        <f>(L15-K15)/L15</f>
        <v>0.94824682418687145</v>
      </c>
      <c r="Q15" s="63">
        <v>141366</v>
      </c>
      <c r="R15" s="63">
        <v>1102</v>
      </c>
      <c r="S15" s="8">
        <f>SUM(Q15:R15)</f>
        <v>142468</v>
      </c>
      <c r="T15" s="63">
        <v>52998</v>
      </c>
      <c r="U15" s="63">
        <v>19512</v>
      </c>
      <c r="V15" s="74">
        <v>3603</v>
      </c>
      <c r="W15" s="8">
        <f>SUM(T15:V15)</f>
        <v>76113</v>
      </c>
      <c r="X15" s="8">
        <f>SUM(S15,W15)</f>
        <v>218581</v>
      </c>
      <c r="Y15" s="63">
        <v>4326137</v>
      </c>
      <c r="Z15" s="44">
        <f>Y15/Y$23</f>
        <v>0.49047871065552229</v>
      </c>
      <c r="AA15" s="44">
        <f>X15/Y15</f>
        <v>5.0525676833627783E-2</v>
      </c>
      <c r="AB15" s="44">
        <f>(Y15-X15)/Y15</f>
        <v>0.94947432316637226</v>
      </c>
      <c r="AD15" s="63">
        <v>149129</v>
      </c>
      <c r="AE15" s="63">
        <v>1127</v>
      </c>
      <c r="AF15" s="8">
        <f>SUM(AD15:AE15)</f>
        <v>150256</v>
      </c>
      <c r="AG15" s="63">
        <v>54468</v>
      </c>
      <c r="AH15" s="63">
        <v>19486</v>
      </c>
      <c r="AI15" s="63">
        <v>3919</v>
      </c>
      <c r="AJ15" s="8">
        <f>SUM(AG15:AI15)</f>
        <v>77873</v>
      </c>
      <c r="AK15" s="8">
        <f>SUM(AF15,AJ15)</f>
        <v>228129</v>
      </c>
      <c r="AL15" s="63">
        <v>4353857</v>
      </c>
      <c r="AM15" s="44">
        <f>AL15/AL$23</f>
        <v>0.48633161108501644</v>
      </c>
      <c r="AN15" s="44">
        <f>AK15/AL15</f>
        <v>5.2396989611739657E-2</v>
      </c>
      <c r="AO15" s="44">
        <f>(AL15-AK15)/AL15</f>
        <v>0.94760301038826034</v>
      </c>
    </row>
    <row r="16" spans="1:41" x14ac:dyDescent="0.3">
      <c r="A16" s="25"/>
      <c r="B16" s="37"/>
      <c r="C16" s="7"/>
      <c r="D16" s="3">
        <f t="shared" ref="D16:L16" si="9">(D15-Q15)/Q15</f>
        <v>4.7232007696334337E-2</v>
      </c>
      <c r="E16" s="3">
        <f t="shared" si="9"/>
        <v>-0.15426497277676951</v>
      </c>
      <c r="F16" s="3">
        <f t="shared" si="9"/>
        <v>4.5673414380773228E-2</v>
      </c>
      <c r="G16" s="3">
        <f t="shared" si="9"/>
        <v>-9.611683459753198E-2</v>
      </c>
      <c r="H16" s="3">
        <f t="shared" si="9"/>
        <v>-8.1795817958179584E-2</v>
      </c>
      <c r="I16" s="3">
        <f t="shared" si="9"/>
        <v>2.3036358590063834E-2</v>
      </c>
      <c r="J16" s="3">
        <f t="shared" si="9"/>
        <v>-8.6805144981803375E-2</v>
      </c>
      <c r="K16" s="3">
        <f t="shared" si="9"/>
        <v>-4.5749630571733133E-4</v>
      </c>
      <c r="L16" s="3">
        <f t="shared" si="9"/>
        <v>-2.4164976744841877E-2</v>
      </c>
      <c r="M16" s="45"/>
      <c r="N16" s="45"/>
      <c r="O16" s="45"/>
      <c r="Q16" s="3">
        <f t="shared" ref="Q16:Y16" si="10">(Q15-AD15)/AD15</f>
        <v>-5.2055602867316218E-2</v>
      </c>
      <c r="R16" s="3">
        <f t="shared" si="10"/>
        <v>-2.2182786157941437E-2</v>
      </c>
      <c r="S16" s="3">
        <f t="shared" si="10"/>
        <v>-5.1831540836971571E-2</v>
      </c>
      <c r="T16" s="3">
        <f t="shared" si="10"/>
        <v>-2.6988323419255344E-2</v>
      </c>
      <c r="U16" s="3">
        <f t="shared" si="10"/>
        <v>1.3342912860515241E-3</v>
      </c>
      <c r="V16" s="3">
        <f t="shared" si="10"/>
        <v>-8.0632814493493243E-2</v>
      </c>
      <c r="W16" s="3">
        <f t="shared" si="10"/>
        <v>-2.2600901467774454E-2</v>
      </c>
      <c r="X16" s="3">
        <f t="shared" si="10"/>
        <v>-4.1853512705530643E-2</v>
      </c>
      <c r="Y16" s="3">
        <f t="shared" si="10"/>
        <v>-6.3667685916188798E-3</v>
      </c>
      <c r="Z16" s="45"/>
      <c r="AA16" s="45"/>
      <c r="AB16" s="45"/>
      <c r="AD16" s="3"/>
      <c r="AE16" s="3"/>
      <c r="AF16" s="3"/>
      <c r="AG16" s="3"/>
      <c r="AH16" s="3"/>
      <c r="AI16" s="3"/>
      <c r="AJ16" s="3"/>
      <c r="AK16" s="3"/>
      <c r="AL16" s="3"/>
      <c r="AM16" s="45"/>
      <c r="AN16" s="45"/>
      <c r="AO16" s="45"/>
    </row>
    <row r="17" spans="1:41" ht="14.4" customHeight="1" x14ac:dyDescent="0.3">
      <c r="A17" s="25" t="s">
        <v>13</v>
      </c>
      <c r="B17" s="37"/>
      <c r="C17" s="18"/>
      <c r="D17" s="63">
        <v>35637</v>
      </c>
      <c r="E17" s="63">
        <v>803</v>
      </c>
      <c r="F17" s="8">
        <f>SUM(D17:E17)</f>
        <v>36440</v>
      </c>
      <c r="G17" s="63">
        <v>13826</v>
      </c>
      <c r="H17" s="63">
        <v>11894</v>
      </c>
      <c r="I17" s="63">
        <v>3697</v>
      </c>
      <c r="J17" s="8">
        <f>SUM(G17:I17)</f>
        <v>29417</v>
      </c>
      <c r="K17" s="8">
        <f>SUM(F17,J17)</f>
        <v>65857</v>
      </c>
      <c r="L17" s="63">
        <v>1666367</v>
      </c>
      <c r="M17" s="44">
        <f>L17/L$23</f>
        <v>0.19995341847441064</v>
      </c>
      <c r="N17" s="44">
        <f>K17/L17</f>
        <v>3.9521305930806362E-2</v>
      </c>
      <c r="O17" s="44">
        <f>(L17-K17)/L17</f>
        <v>0.96047869406919362</v>
      </c>
      <c r="Q17" s="63">
        <v>34746</v>
      </c>
      <c r="R17" s="63">
        <v>916</v>
      </c>
      <c r="S17" s="8">
        <f>SUM(Q17:R17)</f>
        <v>35662</v>
      </c>
      <c r="T17" s="63">
        <v>14885</v>
      </c>
      <c r="U17" s="63">
        <v>13167</v>
      </c>
      <c r="V17" s="74">
        <v>3601</v>
      </c>
      <c r="W17" s="8">
        <f>SUM(T17:V17)</f>
        <v>31653</v>
      </c>
      <c r="X17" s="8">
        <f>SUM(S17,W17)</f>
        <v>67315</v>
      </c>
      <c r="Y17" s="63">
        <v>1724459</v>
      </c>
      <c r="Z17" s="44">
        <f>Y17/Y$23</f>
        <v>0.195511706378765</v>
      </c>
      <c r="AA17" s="44">
        <f>X17/Y17</f>
        <v>3.9035430822072316E-2</v>
      </c>
      <c r="AB17" s="44">
        <f>(Y17-X17)/Y17</f>
        <v>0.96096456917792772</v>
      </c>
      <c r="AD17" s="63">
        <v>34900</v>
      </c>
      <c r="AE17" s="63">
        <v>931</v>
      </c>
      <c r="AF17" s="8">
        <f>SUM(AD17:AE17)</f>
        <v>35831</v>
      </c>
      <c r="AG17" s="63">
        <v>15189</v>
      </c>
      <c r="AH17" s="63">
        <v>13229</v>
      </c>
      <c r="AI17" s="63">
        <v>3716</v>
      </c>
      <c r="AJ17" s="8">
        <f>SUM(AG17:AI17)</f>
        <v>32134</v>
      </c>
      <c r="AK17" s="8">
        <f>SUM(AF17,AJ17)</f>
        <v>67965</v>
      </c>
      <c r="AL17" s="63">
        <v>1735225</v>
      </c>
      <c r="AM17" s="44">
        <f>AL17/AL$23</f>
        <v>0.19382693778068449</v>
      </c>
      <c r="AN17" s="44">
        <f>AK17/AL17</f>
        <v>3.9167831261075654E-2</v>
      </c>
      <c r="AO17" s="44">
        <f>(AL17-AK17)/AL17</f>
        <v>0.9608321687389243</v>
      </c>
    </row>
    <row r="18" spans="1:41" ht="21" customHeight="1" x14ac:dyDescent="0.3">
      <c r="A18" s="25"/>
      <c r="B18" s="37"/>
      <c r="C18" s="7"/>
      <c r="D18" s="3">
        <f t="shared" ref="D18:L18" si="11">(D17-Q17)/Q17</f>
        <v>2.5643239509583839E-2</v>
      </c>
      <c r="E18" s="3">
        <f t="shared" si="11"/>
        <v>-0.12336244541484716</v>
      </c>
      <c r="F18" s="3">
        <f t="shared" si="11"/>
        <v>2.1815938534013795E-2</v>
      </c>
      <c r="G18" s="3">
        <f t="shared" si="11"/>
        <v>-7.1145448438024853E-2</v>
      </c>
      <c r="H18" s="3">
        <f t="shared" si="11"/>
        <v>-9.6681096681096687E-2</v>
      </c>
      <c r="I18" s="3">
        <f t="shared" si="11"/>
        <v>2.6659261316301027E-2</v>
      </c>
      <c r="J18" s="3">
        <f t="shared" si="11"/>
        <v>-7.0641013490032545E-2</v>
      </c>
      <c r="K18" s="3">
        <f t="shared" si="11"/>
        <v>-2.1659362697764244E-2</v>
      </c>
      <c r="L18" s="3">
        <f t="shared" si="11"/>
        <v>-3.3687086790697839E-2</v>
      </c>
      <c r="M18" s="45"/>
      <c r="N18" s="45"/>
      <c r="O18" s="45"/>
      <c r="Q18" s="3">
        <f t="shared" ref="Q18:Y18" si="12">(Q17-AD17)/AD17</f>
        <v>-4.4126074498567333E-3</v>
      </c>
      <c r="R18" s="3">
        <f t="shared" si="12"/>
        <v>-1.611170784103115E-2</v>
      </c>
      <c r="S18" s="3">
        <f t="shared" si="12"/>
        <v>-4.7165861963104575E-3</v>
      </c>
      <c r="T18" s="3">
        <f t="shared" si="12"/>
        <v>-2.0014484166172887E-2</v>
      </c>
      <c r="U18" s="3">
        <f t="shared" si="12"/>
        <v>-4.6866732179303046E-3</v>
      </c>
      <c r="V18" s="3">
        <f t="shared" si="12"/>
        <v>-3.0947255113024756E-2</v>
      </c>
      <c r="W18" s="3">
        <f t="shared" si="12"/>
        <v>-1.4968569116823302E-2</v>
      </c>
      <c r="X18" s="3">
        <f t="shared" si="12"/>
        <v>-9.5637460457588461E-3</v>
      </c>
      <c r="Y18" s="3">
        <f t="shared" si="12"/>
        <v>-6.2043827169387259E-3</v>
      </c>
      <c r="Z18" s="45"/>
      <c r="AA18" s="45"/>
      <c r="AB18" s="45"/>
      <c r="AD18" s="3"/>
      <c r="AE18" s="3"/>
      <c r="AF18" s="3"/>
      <c r="AG18" s="3"/>
      <c r="AH18" s="3"/>
      <c r="AI18" s="3"/>
      <c r="AJ18" s="3"/>
      <c r="AK18" s="3"/>
      <c r="AL18" s="3"/>
      <c r="AM18" s="45"/>
      <c r="AN18" s="45"/>
      <c r="AO18" s="45"/>
    </row>
    <row r="19" spans="1:41" ht="14.4" customHeight="1" x14ac:dyDescent="0.3">
      <c r="A19" s="25" t="s">
        <v>14</v>
      </c>
      <c r="B19" s="37"/>
      <c r="C19" s="18"/>
      <c r="D19" s="63">
        <v>9095</v>
      </c>
      <c r="E19" s="63">
        <v>388</v>
      </c>
      <c r="F19" s="8">
        <f>SUM(D19:E19)</f>
        <v>9483</v>
      </c>
      <c r="G19" s="63">
        <v>3150</v>
      </c>
      <c r="H19" s="63">
        <v>2072</v>
      </c>
      <c r="I19" s="63">
        <v>2163</v>
      </c>
      <c r="J19" s="8">
        <f>SUM(G19:I19)</f>
        <v>7385</v>
      </c>
      <c r="K19" s="8">
        <f>SUM(F19,J19)</f>
        <v>16868</v>
      </c>
      <c r="L19" s="63">
        <v>173931</v>
      </c>
      <c r="M19" s="44">
        <f>L19/L$23</f>
        <v>2.0870611353124922E-2</v>
      </c>
      <c r="N19" s="44">
        <f>K19/L19</f>
        <v>9.6980986713121872E-2</v>
      </c>
      <c r="O19" s="44">
        <f>(L19-K19)/L19</f>
        <v>0.90301901328687817</v>
      </c>
      <c r="Q19" s="63">
        <v>10652</v>
      </c>
      <c r="R19" s="63">
        <v>492</v>
      </c>
      <c r="S19" s="8">
        <f>SUM(Q19:R19)</f>
        <v>11144</v>
      </c>
      <c r="T19" s="63">
        <v>3742</v>
      </c>
      <c r="U19" s="63">
        <v>2713</v>
      </c>
      <c r="V19" s="74">
        <v>2783</v>
      </c>
      <c r="W19" s="8">
        <f>SUM(T19:V19)</f>
        <v>9238</v>
      </c>
      <c r="X19" s="8">
        <f>SUM(S19,W19)</f>
        <v>20382</v>
      </c>
      <c r="Y19" s="63">
        <v>185639</v>
      </c>
      <c r="Z19" s="44">
        <f>Y19/Y$23</f>
        <v>2.1046947280537003E-2</v>
      </c>
      <c r="AA19" s="44">
        <f>X19/Y19</f>
        <v>0.10979373946207424</v>
      </c>
      <c r="AB19" s="44">
        <f>(Y19-X19)/Y19</f>
        <v>0.89020626053792573</v>
      </c>
      <c r="AD19" s="63">
        <v>8872</v>
      </c>
      <c r="AE19" s="63">
        <v>397</v>
      </c>
      <c r="AF19" s="8">
        <f>SUM(AD19:AE19)</f>
        <v>9269</v>
      </c>
      <c r="AG19" s="63">
        <v>3273</v>
      </c>
      <c r="AH19" s="63">
        <v>2103</v>
      </c>
      <c r="AI19" s="63">
        <v>2239</v>
      </c>
      <c r="AJ19" s="8">
        <f>SUM(AG19:AI19)</f>
        <v>7615</v>
      </c>
      <c r="AK19" s="8">
        <f>SUM(AF19,AJ19)</f>
        <v>16884</v>
      </c>
      <c r="AL19" s="63">
        <v>208034</v>
      </c>
      <c r="AM19" s="44">
        <f>AL19/AL$23</f>
        <v>2.3237674177277828E-2</v>
      </c>
      <c r="AN19" s="44">
        <f>AK19/AL19</f>
        <v>8.1159810415605146E-2</v>
      </c>
      <c r="AO19" s="44">
        <f>(AL19-AK19)/AL19</f>
        <v>0.91884018958439484</v>
      </c>
    </row>
    <row r="20" spans="1:41" x14ac:dyDescent="0.3">
      <c r="A20" s="25"/>
      <c r="B20" s="37"/>
      <c r="C20" s="7"/>
      <c r="D20" s="3">
        <f t="shared" ref="D20:L20" si="13">(D19-Q19)/Q19</f>
        <v>-0.14616973338340217</v>
      </c>
      <c r="E20" s="3">
        <f t="shared" si="13"/>
        <v>-0.21138211382113822</v>
      </c>
      <c r="F20" s="3">
        <f t="shared" si="13"/>
        <v>-0.14904881550610194</v>
      </c>
      <c r="G20" s="3">
        <f t="shared" si="13"/>
        <v>-0.15820416889363975</v>
      </c>
      <c r="H20" s="3">
        <f t="shared" si="13"/>
        <v>-0.23626981201621822</v>
      </c>
      <c r="I20" s="3">
        <f t="shared" si="13"/>
        <v>-0.22278117139777218</v>
      </c>
      <c r="J20" s="3">
        <f t="shared" si="13"/>
        <v>-0.20058454210868154</v>
      </c>
      <c r="K20" s="3">
        <f t="shared" si="13"/>
        <v>-0.1724070258070847</v>
      </c>
      <c r="L20" s="3">
        <f t="shared" si="13"/>
        <v>-6.3068643981060019E-2</v>
      </c>
      <c r="M20" s="45"/>
      <c r="N20" s="45"/>
      <c r="O20" s="45"/>
      <c r="Q20" s="3">
        <f t="shared" ref="Q20:Y20" si="14">(Q19-AD19)/AD19</f>
        <v>0.20063119927862941</v>
      </c>
      <c r="R20" s="3">
        <f t="shared" si="14"/>
        <v>0.23929471032745592</v>
      </c>
      <c r="S20" s="3">
        <f t="shared" si="14"/>
        <v>0.20228719387204661</v>
      </c>
      <c r="T20" s="3">
        <f t="shared" si="14"/>
        <v>0.14329361442102048</v>
      </c>
      <c r="U20" s="3">
        <f t="shared" si="14"/>
        <v>0.29006181645268664</v>
      </c>
      <c r="V20" s="3">
        <f t="shared" si="14"/>
        <v>0.2429656096471639</v>
      </c>
      <c r="W20" s="3">
        <f t="shared" si="14"/>
        <v>0.21313197636244255</v>
      </c>
      <c r="X20" s="3">
        <f t="shared" si="14"/>
        <v>0.20717839374555794</v>
      </c>
      <c r="Y20" s="3">
        <f t="shared" si="14"/>
        <v>-0.10765067248622821</v>
      </c>
      <c r="Z20" s="45"/>
      <c r="AA20" s="45"/>
      <c r="AB20" s="45"/>
      <c r="AD20" s="3"/>
      <c r="AE20" s="3"/>
      <c r="AF20" s="3"/>
      <c r="AG20" s="3"/>
      <c r="AH20" s="3"/>
      <c r="AI20" s="3"/>
      <c r="AJ20" s="3"/>
      <c r="AK20" s="3"/>
      <c r="AL20" s="3"/>
      <c r="AM20" s="45"/>
      <c r="AN20" s="45"/>
      <c r="AO20" s="45"/>
    </row>
    <row r="21" spans="1:41" ht="14.4" customHeight="1" x14ac:dyDescent="0.3">
      <c r="A21" s="25" t="s">
        <v>142</v>
      </c>
      <c r="B21" s="37"/>
      <c r="C21" s="18"/>
      <c r="D21" s="8">
        <f t="shared" ref="D21:L21" si="15">SUM(D19,D17,D15)</f>
        <v>192775</v>
      </c>
      <c r="E21" s="8">
        <f t="shared" si="15"/>
        <v>2123</v>
      </c>
      <c r="F21" s="8">
        <f t="shared" si="15"/>
        <v>194898</v>
      </c>
      <c r="G21" s="8">
        <f t="shared" si="15"/>
        <v>64880</v>
      </c>
      <c r="H21" s="8">
        <f t="shared" si="15"/>
        <v>31882</v>
      </c>
      <c r="I21" s="8">
        <f t="shared" si="15"/>
        <v>9546</v>
      </c>
      <c r="J21" s="8">
        <f t="shared" si="15"/>
        <v>106308</v>
      </c>
      <c r="K21" s="8">
        <f t="shared" si="15"/>
        <v>301206</v>
      </c>
      <c r="L21" s="8">
        <f t="shared" si="15"/>
        <v>6061894</v>
      </c>
      <c r="M21" s="44">
        <f>L21/L$23</f>
        <v>0.72738864111538393</v>
      </c>
      <c r="N21" s="44">
        <f>K21/L21</f>
        <v>4.968843071158948E-2</v>
      </c>
      <c r="O21" s="44">
        <f>(L21-K21)/L21</f>
        <v>0.95031156928841054</v>
      </c>
      <c r="Q21" s="8">
        <f t="shared" ref="Q21:Y21" si="16">SUM(Q19,Q17,Q15)</f>
        <v>186764</v>
      </c>
      <c r="R21" s="8">
        <f t="shared" si="16"/>
        <v>2510</v>
      </c>
      <c r="S21" s="8">
        <f t="shared" si="16"/>
        <v>189274</v>
      </c>
      <c r="T21" s="8">
        <f t="shared" si="16"/>
        <v>71625</v>
      </c>
      <c r="U21" s="8">
        <f t="shared" si="16"/>
        <v>35392</v>
      </c>
      <c r="V21" s="8">
        <f t="shared" si="16"/>
        <v>9987</v>
      </c>
      <c r="W21" s="8">
        <f t="shared" si="16"/>
        <v>117004</v>
      </c>
      <c r="X21" s="8">
        <f t="shared" si="16"/>
        <v>306278</v>
      </c>
      <c r="Y21" s="8">
        <f t="shared" si="16"/>
        <v>6236235</v>
      </c>
      <c r="Z21" s="44">
        <f>Y21/Y$23</f>
        <v>0.70703736431482433</v>
      </c>
      <c r="AA21" s="44">
        <f>X21/Y21</f>
        <v>4.9112645690869573E-2</v>
      </c>
      <c r="AB21" s="44">
        <f>(Y21-X21)/Y21</f>
        <v>0.95088735430913041</v>
      </c>
      <c r="AD21" s="8">
        <f t="shared" ref="AD21:AL21" si="17">SUM(AD19,AD17,AD15)</f>
        <v>192901</v>
      </c>
      <c r="AE21" s="8">
        <f t="shared" si="17"/>
        <v>2455</v>
      </c>
      <c r="AF21" s="8">
        <f t="shared" si="17"/>
        <v>195356</v>
      </c>
      <c r="AG21" s="8">
        <f t="shared" si="17"/>
        <v>72930</v>
      </c>
      <c r="AH21" s="8">
        <f t="shared" si="17"/>
        <v>34818</v>
      </c>
      <c r="AI21" s="8">
        <f t="shared" si="17"/>
        <v>9874</v>
      </c>
      <c r="AJ21" s="8">
        <f t="shared" si="17"/>
        <v>117622</v>
      </c>
      <c r="AK21" s="8">
        <f t="shared" si="17"/>
        <v>312978</v>
      </c>
      <c r="AL21" s="8">
        <f t="shared" si="17"/>
        <v>6297116</v>
      </c>
      <c r="AM21" s="44">
        <f>AL21/AL$23</f>
        <v>0.70339622304297877</v>
      </c>
      <c r="AN21" s="44">
        <f>AK21/AL21</f>
        <v>4.9701799998602532E-2</v>
      </c>
      <c r="AO21" s="44">
        <f>(AL21-AK21)/AL21</f>
        <v>0.95029820000139742</v>
      </c>
    </row>
    <row r="22" spans="1:41" x14ac:dyDescent="0.3">
      <c r="A22" s="25"/>
      <c r="B22" s="37" t="s">
        <v>148</v>
      </c>
      <c r="C22" s="7"/>
      <c r="D22" s="3">
        <f t="shared" ref="D22:L22" si="18">(D21-Q21)/Q21</f>
        <v>3.2185003533871624E-2</v>
      </c>
      <c r="E22" s="3">
        <f t="shared" si="18"/>
        <v>-0.15418326693227091</v>
      </c>
      <c r="F22" s="80">
        <f t="shared" si="18"/>
        <v>2.9713536988704208E-2</v>
      </c>
      <c r="G22" s="3">
        <f t="shared" si="18"/>
        <v>-9.4171029668411871E-2</v>
      </c>
      <c r="H22" s="3">
        <f t="shared" si="18"/>
        <v>-9.9174954792043399E-2</v>
      </c>
      <c r="I22" s="3">
        <f t="shared" si="18"/>
        <v>-4.4157404626013814E-2</v>
      </c>
      <c r="J22" s="3">
        <f t="shared" si="18"/>
        <v>-9.1415678096475328E-2</v>
      </c>
      <c r="K22" s="3">
        <f t="shared" si="18"/>
        <v>-1.6560118585076302E-2</v>
      </c>
      <c r="L22" s="3">
        <f t="shared" si="18"/>
        <v>-2.7956130581993782E-2</v>
      </c>
      <c r="M22" s="45"/>
      <c r="N22" s="45"/>
      <c r="O22" s="45"/>
      <c r="Q22" s="3">
        <f t="shared" ref="Q22:Y22" si="19">(Q21-AD21)/AD21</f>
        <v>-3.1814246686123968E-2</v>
      </c>
      <c r="R22" s="3">
        <f t="shared" si="19"/>
        <v>2.2403258655804479E-2</v>
      </c>
      <c r="S22" s="80">
        <f t="shared" si="19"/>
        <v>-3.113290607915805E-2</v>
      </c>
      <c r="T22" s="3">
        <f t="shared" si="19"/>
        <v>-1.7893870835047305E-2</v>
      </c>
      <c r="U22" s="3">
        <f t="shared" si="19"/>
        <v>1.6485725774024931E-2</v>
      </c>
      <c r="V22" s="3">
        <f t="shared" si="19"/>
        <v>1.144419688069678E-2</v>
      </c>
      <c r="W22" s="3">
        <f t="shared" si="19"/>
        <v>-5.254119127374131E-3</v>
      </c>
      <c r="X22" s="3">
        <f t="shared" si="19"/>
        <v>-2.1407255462045256E-2</v>
      </c>
      <c r="Y22" s="3">
        <f t="shared" si="19"/>
        <v>-9.6680766242832426E-3</v>
      </c>
      <c r="Z22" s="45"/>
      <c r="AA22" s="45"/>
      <c r="AB22" s="45"/>
      <c r="AD22" s="3"/>
      <c r="AE22" s="3"/>
      <c r="AF22" s="3"/>
      <c r="AG22" s="3"/>
      <c r="AH22" s="3"/>
      <c r="AI22" s="3"/>
      <c r="AJ22" s="3"/>
      <c r="AK22" s="3"/>
      <c r="AL22" s="3"/>
      <c r="AM22" s="45"/>
      <c r="AN22" s="45"/>
      <c r="AO22" s="45"/>
    </row>
    <row r="23" spans="1:41" x14ac:dyDescent="0.3">
      <c r="A23" s="32" t="s">
        <v>143</v>
      </c>
      <c r="B23" s="37"/>
      <c r="C23" s="7"/>
      <c r="D23" s="8">
        <f>SUM(D21,D13)</f>
        <v>317107</v>
      </c>
      <c r="E23" s="8">
        <f>SUM(E21,E13)</f>
        <v>5416</v>
      </c>
      <c r="F23" s="8">
        <f>SUM(D23:E23)</f>
        <v>322523</v>
      </c>
      <c r="G23" s="8">
        <f>SUM(G21,G13)</f>
        <v>133511</v>
      </c>
      <c r="H23" s="8">
        <f>SUM(H21,H13)</f>
        <v>57107</v>
      </c>
      <c r="I23" s="8">
        <f>SUM(I21,I13)</f>
        <v>18859</v>
      </c>
      <c r="J23" s="8">
        <f>SUM(G23:I23)</f>
        <v>209477</v>
      </c>
      <c r="K23" s="8">
        <f>SUM(F23,J23)</f>
        <v>532000</v>
      </c>
      <c r="L23" s="8">
        <f>SUM(L13,L21)</f>
        <v>8333776</v>
      </c>
      <c r="M23" s="44">
        <f>L23/L$23</f>
        <v>1</v>
      </c>
      <c r="N23" s="44">
        <f>K23/L23</f>
        <v>6.3836608999329955E-2</v>
      </c>
      <c r="O23" s="44">
        <f>(L23-K23)/L23</f>
        <v>0.93616339100067003</v>
      </c>
      <c r="Q23" s="8">
        <f>SUM(Q21,Q13)</f>
        <v>324028</v>
      </c>
      <c r="R23" s="8">
        <f>SUM(R21,R13)</f>
        <v>5899</v>
      </c>
      <c r="S23" s="8">
        <f>SUM(Q23:R23)</f>
        <v>329927</v>
      </c>
      <c r="T23" s="8">
        <f>SUM(T21,T13)</f>
        <v>163461</v>
      </c>
      <c r="U23" s="8">
        <f>SUM(U21,U13)</f>
        <v>64248</v>
      </c>
      <c r="V23" s="8">
        <f>SUM(V21,V13)</f>
        <v>19726</v>
      </c>
      <c r="W23" s="8">
        <f>SUM(T23:V23)</f>
        <v>247435</v>
      </c>
      <c r="X23" s="8">
        <f>SUM(S23,W23)</f>
        <v>577362</v>
      </c>
      <c r="Y23" s="8">
        <f>SUM(Y13,Y21)</f>
        <v>8820234</v>
      </c>
      <c r="Z23" s="44">
        <f>Y23/Y$23</f>
        <v>1</v>
      </c>
      <c r="AA23" s="44">
        <f>X23/Y23</f>
        <v>6.5458807555445808E-2</v>
      </c>
      <c r="AB23" s="44">
        <f>(Y23-X23)/Y23</f>
        <v>0.93454119244455425</v>
      </c>
      <c r="AD23" s="8">
        <f>SUM(AD21,AD13)</f>
        <v>332984</v>
      </c>
      <c r="AE23" s="8">
        <f>SUM(AE21,AE13)</f>
        <v>6131</v>
      </c>
      <c r="AF23" s="8">
        <f>SUM(AD23:AE23)</f>
        <v>339115</v>
      </c>
      <c r="AG23" s="8">
        <f>SUM(AG21,AG13)</f>
        <v>165644</v>
      </c>
      <c r="AH23" s="8">
        <f>SUM(AH21,AH13)</f>
        <v>64629</v>
      </c>
      <c r="AI23" s="8">
        <f>SUM(AI21,AI13)</f>
        <v>20414</v>
      </c>
      <c r="AJ23" s="8">
        <f>SUM(AG23:AI23)</f>
        <v>250687</v>
      </c>
      <c r="AK23" s="8">
        <f>SUM(AF23,AJ23)</f>
        <v>589802</v>
      </c>
      <c r="AL23" s="8">
        <f>SUM(AL13,AL21)</f>
        <v>8952445</v>
      </c>
      <c r="AM23" s="44">
        <f>AL23/AL$23</f>
        <v>1</v>
      </c>
      <c r="AN23" s="44">
        <f>AK23/AL23</f>
        <v>6.5881666963606034E-2</v>
      </c>
      <c r="AO23" s="44">
        <f>(AL23-AK23)/AL23</f>
        <v>0.93411833303639402</v>
      </c>
    </row>
    <row r="24" spans="1:41" x14ac:dyDescent="0.3">
      <c r="A24" s="32"/>
      <c r="B24" s="37"/>
      <c r="C24" s="7"/>
      <c r="D24" s="3">
        <f t="shared" ref="D24:L24" si="20">(D23-Q23)/Q23</f>
        <v>-2.1359265248682213E-2</v>
      </c>
      <c r="E24" s="3">
        <f t="shared" si="20"/>
        <v>-8.1878284454992373E-2</v>
      </c>
      <c r="F24" s="3">
        <f t="shared" si="20"/>
        <v>-2.2441327930117876E-2</v>
      </c>
      <c r="G24" s="3">
        <f t="shared" si="20"/>
        <v>-0.18322413297361451</v>
      </c>
      <c r="H24" s="3">
        <f t="shared" si="20"/>
        <v>-0.11114742871373429</v>
      </c>
      <c r="I24" s="3">
        <f t="shared" si="20"/>
        <v>-4.39521443779783E-2</v>
      </c>
      <c r="J24" s="3">
        <f t="shared" si="20"/>
        <v>-0.15340594499565544</v>
      </c>
      <c r="K24" s="3">
        <f t="shared" si="20"/>
        <v>-7.8567692366314376E-2</v>
      </c>
      <c r="L24" s="3">
        <f t="shared" si="20"/>
        <v>-5.5152505024243119E-2</v>
      </c>
      <c r="M24" s="11"/>
      <c r="N24" s="11"/>
      <c r="O24" s="11"/>
      <c r="Q24" s="3">
        <f t="shared" ref="Q24:Y24" si="21">(Q23-AD23)/AD23</f>
        <v>-2.689618720418999E-2</v>
      </c>
      <c r="R24" s="3">
        <f t="shared" si="21"/>
        <v>-3.784048279236666E-2</v>
      </c>
      <c r="S24" s="3">
        <f t="shared" si="21"/>
        <v>-2.7094053639620776E-2</v>
      </c>
      <c r="T24" s="3">
        <f t="shared" si="21"/>
        <v>-1.3178865518823501E-2</v>
      </c>
      <c r="U24" s="3">
        <f t="shared" si="21"/>
        <v>-5.8951863714431603E-3</v>
      </c>
      <c r="V24" s="3">
        <f t="shared" si="21"/>
        <v>-3.3702361124718333E-2</v>
      </c>
      <c r="W24" s="3">
        <f t="shared" si="21"/>
        <v>-1.2972351976767842E-2</v>
      </c>
      <c r="X24" s="3">
        <f t="shared" si="21"/>
        <v>-2.1091824035862884E-2</v>
      </c>
      <c r="Y24" s="3">
        <f t="shared" si="21"/>
        <v>-1.4768144344924766E-2</v>
      </c>
      <c r="Z24" s="11"/>
      <c r="AA24" s="11"/>
      <c r="AB24" s="11"/>
      <c r="AF24" s="3"/>
      <c r="AJ24" s="3"/>
      <c r="AK24" s="3"/>
      <c r="AL24" s="3"/>
      <c r="AM24" s="45"/>
      <c r="AN24" s="45"/>
      <c r="AO24" s="45"/>
    </row>
    <row r="25" spans="1:41" x14ac:dyDescent="0.3">
      <c r="A25" s="32" t="s">
        <v>69</v>
      </c>
      <c r="B25" s="37"/>
      <c r="C25" s="7"/>
      <c r="D25" s="63">
        <v>2336323</v>
      </c>
      <c r="E25" s="63">
        <v>28712</v>
      </c>
      <c r="F25" s="50">
        <f>SUM(D25,E25)</f>
        <v>2365035</v>
      </c>
      <c r="G25" s="63">
        <v>4135755</v>
      </c>
      <c r="H25" s="63">
        <v>1657759</v>
      </c>
      <c r="I25" s="63">
        <v>175227</v>
      </c>
      <c r="J25" s="50">
        <f>SUM(G25:I25)</f>
        <v>5968741</v>
      </c>
      <c r="K25" s="3"/>
      <c r="L25" s="50">
        <f>SUM(F25,J25)</f>
        <v>8333776</v>
      </c>
      <c r="M25" s="11"/>
      <c r="N25" s="11"/>
      <c r="O25" s="11"/>
      <c r="Q25" s="63">
        <v>2615318</v>
      </c>
      <c r="R25" s="63">
        <v>29239</v>
      </c>
      <c r="S25" s="50">
        <f>SUM(Q25,R25)</f>
        <v>2644557</v>
      </c>
      <c r="T25" s="63">
        <v>4269966</v>
      </c>
      <c r="U25" s="63">
        <v>1721439</v>
      </c>
      <c r="V25" s="63">
        <v>184272</v>
      </c>
      <c r="W25" s="50">
        <f>SUM(T25,U25,V25)</f>
        <v>6175677</v>
      </c>
      <c r="X25" s="50"/>
      <c r="Y25" s="50">
        <f>SUM(S25,W25)</f>
        <v>8820234</v>
      </c>
      <c r="Z25" s="11"/>
      <c r="AA25" s="11"/>
      <c r="AB25" s="11"/>
      <c r="AD25" s="63">
        <v>2681106</v>
      </c>
      <c r="AE25" s="63">
        <v>39543</v>
      </c>
      <c r="AF25" s="50">
        <f>SUM(AD25,AE25)</f>
        <v>2720649</v>
      </c>
      <c r="AG25" s="63">
        <v>4290452</v>
      </c>
      <c r="AH25" s="63">
        <v>1731871</v>
      </c>
      <c r="AI25" s="63">
        <v>209473</v>
      </c>
      <c r="AJ25" s="50">
        <f>SUM(AG25,AH25,AI25)</f>
        <v>6231796</v>
      </c>
      <c r="AK25" s="50"/>
      <c r="AL25" s="50">
        <f>SUM(AF25,AJ25)</f>
        <v>8952445</v>
      </c>
      <c r="AM25" s="45"/>
      <c r="AN25" s="45"/>
      <c r="AO25" s="45"/>
    </row>
    <row r="26" spans="1:41" ht="27.6" x14ac:dyDescent="0.3">
      <c r="A26" s="32" t="s">
        <v>149</v>
      </c>
      <c r="B26" s="37"/>
      <c r="C26" s="7"/>
      <c r="D26" s="45">
        <f>D25/$L$25</f>
        <v>0.28034386813372475</v>
      </c>
      <c r="E26" s="45">
        <f t="shared" ref="E26:J26" si="22">E25/$L$25</f>
        <v>3.4452569879488003E-3</v>
      </c>
      <c r="F26" s="45">
        <f t="shared" si="22"/>
        <v>0.28378912512167354</v>
      </c>
      <c r="G26" s="45">
        <f t="shared" si="22"/>
        <v>0.49626423844365386</v>
      </c>
      <c r="H26" s="45">
        <f t="shared" si="22"/>
        <v>0.19892051334233127</v>
      </c>
      <c r="I26" s="45">
        <f t="shared" si="22"/>
        <v>2.1026123092341333E-2</v>
      </c>
      <c r="J26" s="45">
        <f t="shared" si="22"/>
        <v>0.71621087487832646</v>
      </c>
      <c r="K26" s="3"/>
      <c r="L26" s="3"/>
      <c r="M26" s="11"/>
      <c r="N26" s="11"/>
      <c r="O26" s="11"/>
      <c r="Q26" s="45">
        <f>Q25/$Y$25</f>
        <v>0.29651344850941597</v>
      </c>
      <c r="R26" s="45">
        <f t="shared" ref="R26:W26" si="23">R25/$Y$25</f>
        <v>3.3149914163275035E-3</v>
      </c>
      <c r="S26" s="45">
        <f t="shared" si="23"/>
        <v>0.29982843992574348</v>
      </c>
      <c r="T26" s="45">
        <f t="shared" si="23"/>
        <v>0.48411028550943208</v>
      </c>
      <c r="U26" s="45">
        <f t="shared" si="23"/>
        <v>0.19516931183458397</v>
      </c>
      <c r="V26" s="45">
        <f t="shared" si="23"/>
        <v>2.089196273024049E-2</v>
      </c>
      <c r="W26" s="45">
        <f t="shared" si="23"/>
        <v>0.70017156007425652</v>
      </c>
      <c r="X26" s="3"/>
      <c r="Y26" s="3"/>
      <c r="Z26" s="11"/>
      <c r="AA26" s="11"/>
      <c r="AB26" s="11"/>
      <c r="AD26" s="45">
        <f>AD25/$AL$25</f>
        <v>0.29948310210227486</v>
      </c>
      <c r="AE26" s="45">
        <f t="shared" ref="AE26:AJ26" si="24">AE25/$AL$25</f>
        <v>4.4170056336565039E-3</v>
      </c>
      <c r="AF26" s="45">
        <f t="shared" si="24"/>
        <v>0.30390010773593135</v>
      </c>
      <c r="AG26" s="45">
        <f t="shared" si="24"/>
        <v>0.47924918835022162</v>
      </c>
      <c r="AH26" s="45">
        <f t="shared" si="24"/>
        <v>0.19345229152482926</v>
      </c>
      <c r="AI26" s="45">
        <f t="shared" si="24"/>
        <v>2.3398412389017749E-2</v>
      </c>
      <c r="AJ26" s="45">
        <f t="shared" si="24"/>
        <v>0.69609989226406865</v>
      </c>
      <c r="AK26" s="3"/>
      <c r="AL26" s="3"/>
      <c r="AM26" s="45"/>
      <c r="AN26" s="45"/>
      <c r="AO26" s="45"/>
    </row>
    <row r="27" spans="1:41" x14ac:dyDescent="0.3">
      <c r="A27" s="32"/>
      <c r="B27" s="37"/>
      <c r="C27" s="7"/>
      <c r="D27" s="3"/>
      <c r="E27" s="3"/>
      <c r="F27" s="3"/>
      <c r="G27" s="3"/>
      <c r="H27" s="3"/>
      <c r="I27" s="3"/>
      <c r="J27" s="3"/>
      <c r="K27" s="3"/>
      <c r="L27" s="3"/>
      <c r="M27" s="11"/>
      <c r="N27" s="11"/>
      <c r="O27" s="11"/>
      <c r="Q27" s="3"/>
      <c r="R27" s="3"/>
      <c r="S27" s="3"/>
      <c r="T27" s="3"/>
      <c r="U27" s="3"/>
      <c r="V27" s="3"/>
      <c r="W27" s="3"/>
      <c r="X27" s="3"/>
      <c r="Y27" s="3"/>
      <c r="Z27" s="11"/>
      <c r="AA27" s="11"/>
      <c r="AB27" s="11"/>
      <c r="AD27" s="3"/>
      <c r="AE27" s="3"/>
      <c r="AF27" s="3"/>
      <c r="AG27" s="3"/>
      <c r="AH27" s="3"/>
      <c r="AI27" s="3"/>
      <c r="AJ27" s="3"/>
      <c r="AK27" s="3"/>
      <c r="AL27" s="3"/>
      <c r="AM27" s="45"/>
      <c r="AN27" s="45"/>
      <c r="AO27" s="45"/>
    </row>
    <row r="28" spans="1:41" x14ac:dyDescent="0.3">
      <c r="A28" s="21"/>
      <c r="C28" s="7"/>
      <c r="D28" s="3"/>
      <c r="E28" s="3"/>
      <c r="F28" s="3"/>
      <c r="G28" s="3"/>
      <c r="H28" s="3"/>
      <c r="I28" s="3"/>
      <c r="J28" s="3"/>
      <c r="K28" s="26"/>
      <c r="L28" s="26"/>
      <c r="M28" s="26"/>
      <c r="N28" s="26"/>
      <c r="O28" s="26"/>
      <c r="Q28" s="3"/>
      <c r="R28" s="3"/>
      <c r="S28" s="3"/>
      <c r="T28" s="3"/>
      <c r="U28" s="3"/>
      <c r="V28" s="3"/>
      <c r="W28" s="3"/>
      <c r="X28" s="26"/>
      <c r="Y28" s="26"/>
      <c r="Z28" s="26"/>
      <c r="AA28" s="26"/>
      <c r="AB28" s="26"/>
      <c r="AD28" s="3"/>
      <c r="AE28" s="3"/>
      <c r="AF28" s="3"/>
      <c r="AG28" s="3"/>
      <c r="AH28" s="3"/>
      <c r="AI28" s="3"/>
      <c r="AJ28" s="3"/>
      <c r="AK28" s="26"/>
      <c r="AL28" s="26"/>
      <c r="AM28" s="26"/>
      <c r="AN28" s="26"/>
      <c r="AO28" s="26"/>
    </row>
    <row r="29" spans="1:41" ht="14.4" customHeight="1" x14ac:dyDescent="0.3">
      <c r="A29" s="429" t="s">
        <v>150</v>
      </c>
      <c r="B29" s="429"/>
      <c r="C29" s="429"/>
      <c r="D29" s="429"/>
      <c r="E29" s="429"/>
      <c r="F29" s="25"/>
      <c r="G29" s="25"/>
      <c r="H29" s="25"/>
      <c r="I29" s="25"/>
      <c r="J29" s="25"/>
      <c r="K29" s="25"/>
      <c r="L29" s="32"/>
      <c r="M29" s="32"/>
      <c r="N29" s="32"/>
      <c r="O29" s="32"/>
      <c r="P29" s="25"/>
      <c r="Q29" s="25"/>
      <c r="R29" s="25"/>
      <c r="S29" s="25"/>
      <c r="T29" s="25"/>
      <c r="U29" s="25"/>
      <c r="V29" s="25"/>
      <c r="W29" s="25"/>
      <c r="X29" s="25"/>
      <c r="Y29" s="32"/>
      <c r="Z29" s="32"/>
      <c r="AA29" s="32"/>
      <c r="AB29" s="32"/>
      <c r="AC29" s="25"/>
      <c r="AD29" s="25"/>
      <c r="AE29" s="25"/>
      <c r="AF29" s="25"/>
      <c r="AG29" s="25"/>
      <c r="AH29" s="25"/>
      <c r="AI29" s="25"/>
      <c r="AJ29" s="25"/>
      <c r="AK29" s="25"/>
      <c r="AL29" s="32"/>
      <c r="AM29" s="32"/>
      <c r="AN29" s="32"/>
      <c r="AO29" s="32"/>
    </row>
    <row r="30" spans="1:41" x14ac:dyDescent="0.3">
      <c r="B30" s="37" t="s">
        <v>76</v>
      </c>
      <c r="K30" s="11"/>
      <c r="L30" s="11"/>
      <c r="M30" s="11"/>
      <c r="N30" s="11"/>
      <c r="O30" s="11"/>
      <c r="X30" s="11"/>
      <c r="Y30" s="11"/>
      <c r="Z30" s="11"/>
      <c r="AA30" s="11"/>
      <c r="AB30" s="11"/>
      <c r="AK30" s="11"/>
      <c r="AL30" s="11"/>
      <c r="AM30" s="11"/>
      <c r="AN30" s="11"/>
      <c r="AO30" s="11"/>
    </row>
    <row r="31" spans="1:41" ht="14.4" customHeight="1" x14ac:dyDescent="0.3">
      <c r="A31" s="25" t="s">
        <v>15</v>
      </c>
      <c r="B31" s="37"/>
      <c r="C31" s="18"/>
      <c r="D31" s="63">
        <v>9912</v>
      </c>
      <c r="E31" s="63">
        <v>312</v>
      </c>
      <c r="F31" s="8">
        <f>SUM(D31:E31)</f>
        <v>10224</v>
      </c>
      <c r="G31" s="63">
        <v>9242</v>
      </c>
      <c r="H31" s="63">
        <v>2599</v>
      </c>
      <c r="I31" s="63">
        <v>871</v>
      </c>
      <c r="J31" s="8">
        <f>SUM(G31:I31)</f>
        <v>12712</v>
      </c>
      <c r="K31" s="8">
        <f>SUM(F31,J31)</f>
        <v>22936</v>
      </c>
      <c r="L31" s="63">
        <v>147359</v>
      </c>
      <c r="M31" s="44">
        <f>L31/L$46</f>
        <v>0.1565271056310201</v>
      </c>
      <c r="N31" s="44">
        <f>K31/L31</f>
        <v>0.15564709315345518</v>
      </c>
      <c r="O31" s="44">
        <f>(L31-K31)/L31</f>
        <v>0.84435290684654485</v>
      </c>
      <c r="P31" s="29"/>
      <c r="Q31" s="63">
        <v>11156</v>
      </c>
      <c r="R31" s="63">
        <v>346</v>
      </c>
      <c r="S31" s="8">
        <f>SUM(Q31:R31)</f>
        <v>11502</v>
      </c>
      <c r="T31" s="63">
        <v>12483</v>
      </c>
      <c r="U31" s="63">
        <v>3113</v>
      </c>
      <c r="V31" s="63">
        <v>1083</v>
      </c>
      <c r="W31" s="8">
        <f>SUM(T31:V31)</f>
        <v>16679</v>
      </c>
      <c r="X31" s="8">
        <f>SUM(S31,W31)</f>
        <v>28181</v>
      </c>
      <c r="Y31" s="63">
        <v>164338</v>
      </c>
      <c r="Z31" s="44">
        <f>Y31/Y$46</f>
        <v>0.16948893832462364</v>
      </c>
      <c r="AA31" s="44">
        <f>X31/Y31</f>
        <v>0.17148194574596259</v>
      </c>
      <c r="AB31" s="44">
        <f>(Y31-X31)/Y31</f>
        <v>0.82851805425403746</v>
      </c>
      <c r="AD31" s="63">
        <v>11121</v>
      </c>
      <c r="AE31" s="63">
        <v>389</v>
      </c>
      <c r="AF31" s="8">
        <f>SUM(AD31:AE31)</f>
        <v>11510</v>
      </c>
      <c r="AG31" s="63">
        <v>12055</v>
      </c>
      <c r="AH31" s="63">
        <v>3384</v>
      </c>
      <c r="AI31" s="63">
        <v>1158</v>
      </c>
      <c r="AJ31" s="8">
        <f>SUM(AG31:AI31)</f>
        <v>16597</v>
      </c>
      <c r="AK31" s="8">
        <f>SUM(AF31,AJ31)</f>
        <v>28107</v>
      </c>
      <c r="AL31" s="63">
        <v>165393</v>
      </c>
      <c r="AM31" s="44">
        <f>AL31/AL$46</f>
        <v>0.16909084774943234</v>
      </c>
      <c r="AN31" s="44">
        <f>AK31/AL31</f>
        <v>0.16994068672797519</v>
      </c>
      <c r="AO31" s="44">
        <f>(AL31-AK31)/AL31</f>
        <v>0.83005931327202487</v>
      </c>
    </row>
    <row r="32" spans="1:41" x14ac:dyDescent="0.3">
      <c r="A32" s="25"/>
      <c r="B32" s="37"/>
      <c r="C32" s="7"/>
      <c r="D32" s="3">
        <f t="shared" ref="D32:L32" si="25">(D31-Q31)/Q31</f>
        <v>-0.11150950161348154</v>
      </c>
      <c r="E32" s="3">
        <f t="shared" si="25"/>
        <v>-9.8265895953757232E-2</v>
      </c>
      <c r="F32" s="3">
        <f t="shared" si="25"/>
        <v>-0.1111111111111111</v>
      </c>
      <c r="G32" s="3">
        <f t="shared" si="25"/>
        <v>-0.25963310101738363</v>
      </c>
      <c r="H32" s="3">
        <f t="shared" si="25"/>
        <v>-0.16511403790555734</v>
      </c>
      <c r="I32" s="3">
        <f t="shared" si="25"/>
        <v>-0.19575253924284394</v>
      </c>
      <c r="J32" s="3">
        <f t="shared" si="25"/>
        <v>-0.2378439954433719</v>
      </c>
      <c r="K32" s="3">
        <f t="shared" si="25"/>
        <v>-0.18611830666051596</v>
      </c>
      <c r="L32" s="3">
        <f t="shared" si="25"/>
        <v>-0.10331755284839782</v>
      </c>
      <c r="M32" s="45"/>
      <c r="N32" s="45"/>
      <c r="O32" s="45"/>
      <c r="Q32" s="3">
        <f t="shared" ref="Q32:Y32" si="26">(Q31-AD31)/AD31</f>
        <v>3.1471989928963224E-3</v>
      </c>
      <c r="R32" s="3">
        <f t="shared" si="26"/>
        <v>-0.11053984575835475</v>
      </c>
      <c r="S32" s="3">
        <f t="shared" si="26"/>
        <v>-6.9504778453518678E-4</v>
      </c>
      <c r="T32" s="3">
        <f t="shared" si="26"/>
        <v>3.5503940273745337E-2</v>
      </c>
      <c r="U32" s="3">
        <f t="shared" si="26"/>
        <v>-8.0082742316784875E-2</v>
      </c>
      <c r="V32" s="3">
        <f t="shared" si="26"/>
        <v>-6.4766839378238336E-2</v>
      </c>
      <c r="W32" s="3">
        <f t="shared" si="26"/>
        <v>4.9406519250466954E-3</v>
      </c>
      <c r="X32" s="3">
        <f t="shared" si="26"/>
        <v>2.6327961006155048E-3</v>
      </c>
      <c r="Y32" s="3">
        <f t="shared" si="26"/>
        <v>-6.3787463798346969E-3</v>
      </c>
      <c r="Z32" s="45"/>
      <c r="AA32" s="45"/>
      <c r="AB32" s="45"/>
      <c r="AD32" s="3"/>
      <c r="AE32" s="3"/>
      <c r="AF32" s="3"/>
      <c r="AG32" s="3"/>
      <c r="AH32" s="3"/>
      <c r="AI32" s="3"/>
      <c r="AJ32" s="3"/>
      <c r="AK32" s="3"/>
      <c r="AL32" s="3"/>
      <c r="AM32" s="45"/>
      <c r="AN32" s="45"/>
      <c r="AO32" s="45"/>
    </row>
    <row r="33" spans="1:41" ht="14.4" customHeight="1" x14ac:dyDescent="0.3">
      <c r="A33" s="25" t="s">
        <v>147</v>
      </c>
      <c r="B33" s="37"/>
      <c r="C33" s="18"/>
      <c r="D33" s="63">
        <v>357</v>
      </c>
      <c r="E33" s="63">
        <v>10</v>
      </c>
      <c r="F33" s="8">
        <f>SUM(D33:E33)</f>
        <v>367</v>
      </c>
      <c r="G33" s="63">
        <v>144</v>
      </c>
      <c r="H33" s="63">
        <v>51</v>
      </c>
      <c r="I33" s="63">
        <v>30</v>
      </c>
      <c r="J33" s="8">
        <f>SUM(G33:I33)</f>
        <v>225</v>
      </c>
      <c r="K33" s="8">
        <f>SUM(F33,J33)</f>
        <v>592</v>
      </c>
      <c r="L33" s="63">
        <v>3768</v>
      </c>
      <c r="M33" s="44">
        <f>L33/L$46</f>
        <v>4.0024303504888319E-3</v>
      </c>
      <c r="N33" s="44">
        <f>K33/L33</f>
        <v>0.15711252653927812</v>
      </c>
      <c r="O33" s="44">
        <f>(L33-K33)/L33</f>
        <v>0.8428874734607219</v>
      </c>
      <c r="P33" s="29"/>
      <c r="Q33" s="63">
        <v>315</v>
      </c>
      <c r="R33" s="63">
        <v>9</v>
      </c>
      <c r="S33" s="8">
        <f>SUM(Q33:R33)</f>
        <v>324</v>
      </c>
      <c r="T33" s="63">
        <v>118</v>
      </c>
      <c r="U33" s="63">
        <v>51</v>
      </c>
      <c r="V33" s="74">
        <v>25</v>
      </c>
      <c r="W33" s="8">
        <f>SUM(T33:V33)</f>
        <v>194</v>
      </c>
      <c r="X33" s="8">
        <f>SUM(S33,W33)</f>
        <v>518</v>
      </c>
      <c r="Y33" s="63">
        <v>3553</v>
      </c>
      <c r="Z33" s="44">
        <f>Y33/Y$46</f>
        <v>3.6643636764922766E-3</v>
      </c>
      <c r="AA33" s="44">
        <f>X33/Y33</f>
        <v>0.1457922882071489</v>
      </c>
      <c r="AB33" s="44">
        <f>(Y33-X33)/Y33</f>
        <v>0.85420771179285115</v>
      </c>
      <c r="AD33" s="63">
        <v>367</v>
      </c>
      <c r="AE33" s="63">
        <v>8</v>
      </c>
      <c r="AF33" s="8">
        <f>SUM(AD33:AE33)</f>
        <v>375</v>
      </c>
      <c r="AG33" s="63">
        <v>111</v>
      </c>
      <c r="AH33" s="63">
        <v>44</v>
      </c>
      <c r="AI33" s="63">
        <v>28</v>
      </c>
      <c r="AJ33" s="8">
        <f>SUM(AG33:AI33)</f>
        <v>183</v>
      </c>
      <c r="AK33" s="8">
        <f>SUM(AF33,AJ33)</f>
        <v>558</v>
      </c>
      <c r="AL33" s="63">
        <v>4173</v>
      </c>
      <c r="AM33" s="44">
        <f>AL33/AL$46</f>
        <v>4.2662997083212778E-3</v>
      </c>
      <c r="AN33" s="44">
        <f>AK33/AL33</f>
        <v>0.13371675053918045</v>
      </c>
      <c r="AO33" s="44">
        <f>(AL33-AK33)/AL33</f>
        <v>0.86628324946081958</v>
      </c>
    </row>
    <row r="34" spans="1:41" x14ac:dyDescent="0.3">
      <c r="A34" s="25"/>
      <c r="B34" s="37"/>
      <c r="C34" s="7"/>
      <c r="D34" s="3">
        <f t="shared" ref="D34:L34" si="27">(D33-Q33)/Q33</f>
        <v>0.13333333333333333</v>
      </c>
      <c r="E34" s="3">
        <f t="shared" si="27"/>
        <v>0.1111111111111111</v>
      </c>
      <c r="F34" s="3">
        <f t="shared" si="27"/>
        <v>0.13271604938271606</v>
      </c>
      <c r="G34" s="3">
        <f t="shared" si="27"/>
        <v>0.22033898305084745</v>
      </c>
      <c r="H34" s="3">
        <f t="shared" si="27"/>
        <v>0</v>
      </c>
      <c r="I34" s="3">
        <f t="shared" si="27"/>
        <v>0.2</v>
      </c>
      <c r="J34" s="3">
        <f t="shared" si="27"/>
        <v>0.15979381443298968</v>
      </c>
      <c r="K34" s="3">
        <f t="shared" si="27"/>
        <v>0.14285714285714285</v>
      </c>
      <c r="L34" s="3">
        <f t="shared" si="27"/>
        <v>6.0512243174781877E-2</v>
      </c>
      <c r="M34" s="45"/>
      <c r="N34" s="45"/>
      <c r="O34" s="45"/>
      <c r="Q34" s="3">
        <f t="shared" ref="Q34:Y34" si="28">(Q33-AD33)/AD33</f>
        <v>-0.14168937329700274</v>
      </c>
      <c r="R34" s="3">
        <f t="shared" si="28"/>
        <v>0.125</v>
      </c>
      <c r="S34" s="3">
        <f t="shared" si="28"/>
        <v>-0.13600000000000001</v>
      </c>
      <c r="T34" s="3">
        <f t="shared" si="28"/>
        <v>6.3063063063063057E-2</v>
      </c>
      <c r="U34" s="3">
        <f t="shared" si="28"/>
        <v>0.15909090909090909</v>
      </c>
      <c r="V34" s="3">
        <f t="shared" si="28"/>
        <v>-0.10714285714285714</v>
      </c>
      <c r="W34" s="3">
        <f t="shared" si="28"/>
        <v>6.0109289617486336E-2</v>
      </c>
      <c r="X34" s="3">
        <f t="shared" si="28"/>
        <v>-7.1684587813620068E-2</v>
      </c>
      <c r="Y34" s="3">
        <f t="shared" si="28"/>
        <v>-0.14857416726575606</v>
      </c>
      <c r="Z34" s="45"/>
      <c r="AA34" s="45"/>
      <c r="AB34" s="45"/>
      <c r="AD34" s="3"/>
      <c r="AE34" s="3"/>
      <c r="AF34" s="3"/>
      <c r="AG34" s="3"/>
      <c r="AH34" s="3"/>
      <c r="AI34" s="3"/>
      <c r="AJ34" s="3"/>
      <c r="AK34" s="3"/>
      <c r="AL34" s="3"/>
      <c r="AM34" s="45"/>
      <c r="AN34" s="45"/>
      <c r="AO34" s="45"/>
    </row>
    <row r="35" spans="1:41" ht="14.4" customHeight="1" x14ac:dyDescent="0.3">
      <c r="A35" s="25" t="s">
        <v>139</v>
      </c>
      <c r="B35" s="37"/>
      <c r="C35" s="18"/>
      <c r="D35" s="8">
        <f t="shared" ref="D35:L35" si="29">SUM(D33,D31)</f>
        <v>10269</v>
      </c>
      <c r="E35" s="8">
        <f t="shared" si="29"/>
        <v>322</v>
      </c>
      <c r="F35" s="8">
        <f t="shared" si="29"/>
        <v>10591</v>
      </c>
      <c r="G35" s="8">
        <f t="shared" si="29"/>
        <v>9386</v>
      </c>
      <c r="H35" s="8">
        <f t="shared" si="29"/>
        <v>2650</v>
      </c>
      <c r="I35" s="8">
        <f t="shared" si="29"/>
        <v>901</v>
      </c>
      <c r="J35" s="8">
        <f t="shared" si="29"/>
        <v>12937</v>
      </c>
      <c r="K35" s="8">
        <f t="shared" si="29"/>
        <v>23528</v>
      </c>
      <c r="L35" s="8">
        <f t="shared" si="29"/>
        <v>151127</v>
      </c>
      <c r="M35" s="44">
        <f>L35/L$46</f>
        <v>0.16052953598150893</v>
      </c>
      <c r="N35" s="44">
        <f>K35/L35</f>
        <v>0.15568363032416443</v>
      </c>
      <c r="O35" s="44">
        <f>(L35-K35)/L35</f>
        <v>0.84431636967583557</v>
      </c>
      <c r="P35" s="29"/>
      <c r="Q35" s="8">
        <f t="shared" ref="Q35:Y35" si="30">SUM(Q33,Q31)</f>
        <v>11471</v>
      </c>
      <c r="R35" s="8">
        <f t="shared" si="30"/>
        <v>355</v>
      </c>
      <c r="S35" s="8">
        <f t="shared" si="30"/>
        <v>11826</v>
      </c>
      <c r="T35" s="8">
        <f t="shared" si="30"/>
        <v>12601</v>
      </c>
      <c r="U35" s="8">
        <f t="shared" si="30"/>
        <v>3164</v>
      </c>
      <c r="V35" s="8">
        <f t="shared" si="30"/>
        <v>1108</v>
      </c>
      <c r="W35" s="8">
        <f t="shared" si="30"/>
        <v>16873</v>
      </c>
      <c r="X35" s="8">
        <f t="shared" si="30"/>
        <v>28699</v>
      </c>
      <c r="Y35" s="8">
        <f t="shared" si="30"/>
        <v>167891</v>
      </c>
      <c r="Z35" s="44">
        <f>Y35/Y$46</f>
        <v>0.17315330200111592</v>
      </c>
      <c r="AA35" s="44">
        <f>X35/Y35</f>
        <v>0.1709382873411916</v>
      </c>
      <c r="AB35" s="44">
        <f>(Y35-X35)/Y35</f>
        <v>0.82906171265880835</v>
      </c>
      <c r="AD35" s="8">
        <f t="shared" ref="AD35:AL35" si="31">SUM(AD33,AD31)</f>
        <v>11488</v>
      </c>
      <c r="AE35" s="8">
        <f t="shared" si="31"/>
        <v>397</v>
      </c>
      <c r="AF35" s="8">
        <f t="shared" si="31"/>
        <v>11885</v>
      </c>
      <c r="AG35" s="8">
        <f t="shared" si="31"/>
        <v>12166</v>
      </c>
      <c r="AH35" s="8">
        <f t="shared" si="31"/>
        <v>3428</v>
      </c>
      <c r="AI35" s="8">
        <f t="shared" si="31"/>
        <v>1186</v>
      </c>
      <c r="AJ35" s="8">
        <f t="shared" si="31"/>
        <v>16780</v>
      </c>
      <c r="AK35" s="8">
        <f t="shared" si="31"/>
        <v>28665</v>
      </c>
      <c r="AL35" s="8">
        <f t="shared" si="31"/>
        <v>169566</v>
      </c>
      <c r="AM35" s="44">
        <f>AL35/AL$46</f>
        <v>0.1733571474577536</v>
      </c>
      <c r="AN35" s="44">
        <f>AK35/AL35</f>
        <v>0.16904921977283183</v>
      </c>
      <c r="AO35" s="44">
        <f>(AL35-AK35)/AL35</f>
        <v>0.83095078022716817</v>
      </c>
    </row>
    <row r="36" spans="1:41" x14ac:dyDescent="0.3">
      <c r="A36" s="25"/>
      <c r="B36" s="37"/>
      <c r="C36" s="7"/>
      <c r="D36" s="3">
        <f t="shared" ref="D36:L36" si="32">(D35-Q35)/Q35</f>
        <v>-0.10478598204167031</v>
      </c>
      <c r="E36" s="3">
        <f t="shared" si="32"/>
        <v>-9.295774647887324E-2</v>
      </c>
      <c r="F36" s="3">
        <f t="shared" si="32"/>
        <v>-0.10443091493319803</v>
      </c>
      <c r="G36" s="3">
        <f t="shared" si="32"/>
        <v>-0.25513848107293075</v>
      </c>
      <c r="H36" s="3">
        <f t="shared" si="32"/>
        <v>-0.16245259165613149</v>
      </c>
      <c r="I36" s="3">
        <f t="shared" si="32"/>
        <v>-0.18682310469314078</v>
      </c>
      <c r="J36" s="3">
        <f t="shared" si="32"/>
        <v>-0.23327209150714159</v>
      </c>
      <c r="K36" s="3">
        <f t="shared" si="32"/>
        <v>-0.18018049409387088</v>
      </c>
      <c r="L36" s="3">
        <f t="shared" si="32"/>
        <v>-9.9850498239929475E-2</v>
      </c>
      <c r="M36" s="45"/>
      <c r="N36" s="45"/>
      <c r="O36" s="45"/>
      <c r="Q36" s="3">
        <f t="shared" ref="Q36:Y36" si="33">(Q35-AD35)/AD35</f>
        <v>-1.4798050139275766E-3</v>
      </c>
      <c r="R36" s="3">
        <f t="shared" si="33"/>
        <v>-0.10579345088161209</v>
      </c>
      <c r="S36" s="3">
        <f t="shared" si="33"/>
        <v>-4.9642406394615063E-3</v>
      </c>
      <c r="T36" s="3">
        <f t="shared" si="33"/>
        <v>3.5755383856649676E-2</v>
      </c>
      <c r="U36" s="3">
        <f t="shared" si="33"/>
        <v>-7.7012835472578769E-2</v>
      </c>
      <c r="V36" s="3">
        <f t="shared" si="33"/>
        <v>-6.5767284991568295E-2</v>
      </c>
      <c r="W36" s="3">
        <f t="shared" si="33"/>
        <v>5.5423122765196663E-3</v>
      </c>
      <c r="X36" s="3">
        <f t="shared" si="33"/>
        <v>1.1861154718297575E-3</v>
      </c>
      <c r="Y36" s="3">
        <f t="shared" si="33"/>
        <v>-9.8781595366995746E-3</v>
      </c>
      <c r="Z36" s="45"/>
      <c r="AA36" s="45"/>
      <c r="AB36" s="45"/>
      <c r="AD36" s="3"/>
      <c r="AE36" s="3"/>
      <c r="AF36" s="3"/>
      <c r="AG36" s="3"/>
      <c r="AH36" s="3"/>
      <c r="AI36" s="3"/>
      <c r="AJ36" s="3"/>
      <c r="AK36" s="3"/>
      <c r="AL36" s="3"/>
      <c r="AM36" s="45"/>
      <c r="AN36" s="45"/>
      <c r="AO36" s="45"/>
    </row>
    <row r="37" spans="1:41" ht="14.4" customHeight="1" x14ac:dyDescent="0.3">
      <c r="A37" s="25" t="s">
        <v>12</v>
      </c>
      <c r="B37" s="37"/>
      <c r="C37" s="18"/>
      <c r="D37" s="63">
        <v>57128</v>
      </c>
      <c r="E37" s="63">
        <v>333</v>
      </c>
      <c r="F37" s="8">
        <f>SUM(D37:E37)</f>
        <v>57461</v>
      </c>
      <c r="G37" s="63">
        <v>10758</v>
      </c>
      <c r="H37" s="63">
        <v>2410</v>
      </c>
      <c r="I37" s="74">
        <v>1014</v>
      </c>
      <c r="J37" s="8">
        <f>SUM(G37:I37)</f>
        <v>14182</v>
      </c>
      <c r="K37" s="8">
        <f>SUM(F37,J37)</f>
        <v>71643</v>
      </c>
      <c r="L37" s="63">
        <v>629219</v>
      </c>
      <c r="M37" s="44">
        <f>L37/L$46</f>
        <v>0.66836656653509352</v>
      </c>
      <c r="N37" s="44">
        <f>K37/L37</f>
        <v>0.11386019811862007</v>
      </c>
      <c r="O37" s="44">
        <f>(L37-K37)/L37</f>
        <v>0.88613980188137997</v>
      </c>
      <c r="Q37" s="63">
        <v>58891</v>
      </c>
      <c r="R37" s="63">
        <v>389</v>
      </c>
      <c r="S37" s="8">
        <f>SUM(Q37:R37)</f>
        <v>59280</v>
      </c>
      <c r="T37" s="63">
        <v>11196</v>
      </c>
      <c r="U37" s="63">
        <v>2534</v>
      </c>
      <c r="V37" s="74">
        <v>998</v>
      </c>
      <c r="W37" s="8">
        <f>SUM(T37:V37)</f>
        <v>14728</v>
      </c>
      <c r="X37" s="8">
        <f>SUM(S37,W37)</f>
        <v>74008</v>
      </c>
      <c r="Y37" s="63">
        <v>631322</v>
      </c>
      <c r="Z37" s="44">
        <f>Y37/Y$46</f>
        <v>0.65110988037446027</v>
      </c>
      <c r="AA37" s="44">
        <f>X37/Y37</f>
        <v>0.11722702519475006</v>
      </c>
      <c r="AB37" s="44">
        <f>(Y37-X37)/Y37</f>
        <v>0.88277297480524997</v>
      </c>
      <c r="AD37" s="63">
        <v>60082</v>
      </c>
      <c r="AE37" s="63">
        <v>342</v>
      </c>
      <c r="AF37" s="8">
        <f>SUM(AD37:AE37)</f>
        <v>60424</v>
      </c>
      <c r="AG37" s="63">
        <v>11471</v>
      </c>
      <c r="AH37" s="63">
        <v>2618</v>
      </c>
      <c r="AI37" s="63">
        <v>1053</v>
      </c>
      <c r="AJ37" s="8">
        <f>SUM(AG37:AI37)</f>
        <v>15142</v>
      </c>
      <c r="AK37" s="8">
        <f>SUM(AF37,AJ37)</f>
        <v>75566</v>
      </c>
      <c r="AL37" s="63">
        <v>629321</v>
      </c>
      <c r="AM37" s="44">
        <f>AL37/AL$46</f>
        <v>0.64339132488388573</v>
      </c>
      <c r="AN37" s="44">
        <f>AK37/AL37</f>
        <v>0.12007544639381175</v>
      </c>
      <c r="AO37" s="44">
        <f>(AL37-AK37)/AL37</f>
        <v>0.87992455360618826</v>
      </c>
    </row>
    <row r="38" spans="1:41" x14ac:dyDescent="0.3">
      <c r="A38" s="25"/>
      <c r="B38" s="37"/>
      <c r="C38" s="7"/>
      <c r="D38" s="3">
        <f t="shared" ref="D38:L38" si="34">(D37-Q37)/Q37</f>
        <v>-2.993666264794281E-2</v>
      </c>
      <c r="E38" s="3">
        <f t="shared" si="34"/>
        <v>-0.14395886889460155</v>
      </c>
      <c r="F38" s="3">
        <f t="shared" si="34"/>
        <v>-3.0684885290148449E-2</v>
      </c>
      <c r="G38" s="3">
        <f t="shared" si="34"/>
        <v>-3.9121114683815648E-2</v>
      </c>
      <c r="H38" s="3">
        <f t="shared" si="34"/>
        <v>-4.8934490923441203E-2</v>
      </c>
      <c r="I38" s="3">
        <f t="shared" si="34"/>
        <v>1.6032064128256512E-2</v>
      </c>
      <c r="J38" s="3">
        <f t="shared" si="34"/>
        <v>-3.7072243346007602E-2</v>
      </c>
      <c r="K38" s="3">
        <f t="shared" si="34"/>
        <v>-3.1956004756242572E-2</v>
      </c>
      <c r="L38" s="3">
        <f t="shared" si="34"/>
        <v>-3.3311052046340853E-3</v>
      </c>
      <c r="M38" s="45"/>
      <c r="N38" s="45"/>
      <c r="O38" s="45"/>
      <c r="Q38" s="3">
        <f t="shared" ref="Q38:Y38" si="35">(Q37-AD37)/AD37</f>
        <v>-1.9822908691455011E-2</v>
      </c>
      <c r="R38" s="3">
        <f t="shared" si="35"/>
        <v>0.13742690058479531</v>
      </c>
      <c r="S38" s="3">
        <f t="shared" si="35"/>
        <v>-1.8932874354561102E-2</v>
      </c>
      <c r="T38" s="3">
        <f t="shared" si="35"/>
        <v>-2.397349838723738E-2</v>
      </c>
      <c r="U38" s="3">
        <f t="shared" si="35"/>
        <v>-3.2085561497326207E-2</v>
      </c>
      <c r="V38" s="3">
        <f t="shared" si="35"/>
        <v>-5.2231718898385564E-2</v>
      </c>
      <c r="W38" s="3">
        <f t="shared" si="35"/>
        <v>-2.734117025492009E-2</v>
      </c>
      <c r="X38" s="3">
        <f t="shared" si="35"/>
        <v>-2.061773813619882E-2</v>
      </c>
      <c r="Y38" s="3">
        <f t="shared" si="35"/>
        <v>3.179617397162974E-3</v>
      </c>
      <c r="Z38" s="45"/>
      <c r="AA38" s="45"/>
      <c r="AB38" s="45"/>
      <c r="AD38" s="3"/>
      <c r="AE38" s="3"/>
      <c r="AF38" s="3"/>
      <c r="AG38" s="3"/>
      <c r="AH38" s="3"/>
      <c r="AI38" s="3"/>
      <c r="AJ38" s="3"/>
      <c r="AK38" s="3"/>
      <c r="AL38" s="3"/>
      <c r="AM38" s="45"/>
      <c r="AN38" s="45"/>
      <c r="AO38" s="45"/>
    </row>
    <row r="39" spans="1:41" ht="14.4" customHeight="1" x14ac:dyDescent="0.3">
      <c r="A39" s="25" t="s">
        <v>13</v>
      </c>
      <c r="B39" s="37"/>
      <c r="C39" s="18"/>
      <c r="D39" s="63">
        <v>9794</v>
      </c>
      <c r="E39" s="63">
        <v>154</v>
      </c>
      <c r="F39" s="8">
        <f>SUM(D39:E39)</f>
        <v>9948</v>
      </c>
      <c r="G39" s="63">
        <v>2096</v>
      </c>
      <c r="H39" s="63">
        <v>1249</v>
      </c>
      <c r="I39" s="74">
        <v>607</v>
      </c>
      <c r="J39" s="8">
        <f>SUM(G39:I39)</f>
        <v>3952</v>
      </c>
      <c r="K39" s="8">
        <f>SUM(F39,J39)</f>
        <v>13900</v>
      </c>
      <c r="L39" s="63">
        <v>127394</v>
      </c>
      <c r="M39" s="44">
        <f>L39/L$46</f>
        <v>0.1353199607404921</v>
      </c>
      <c r="N39" s="44">
        <f>K39/L39</f>
        <v>0.10911031916730772</v>
      </c>
      <c r="O39" s="44">
        <f>(L39-K39)/L39</f>
        <v>0.89088968083269227</v>
      </c>
      <c r="Q39" s="63">
        <v>10629</v>
      </c>
      <c r="R39" s="63">
        <v>207</v>
      </c>
      <c r="S39" s="8">
        <f>SUM(Q39:R39)</f>
        <v>10836</v>
      </c>
      <c r="T39" s="63">
        <v>2392</v>
      </c>
      <c r="U39" s="63">
        <v>1292</v>
      </c>
      <c r="V39" s="74">
        <v>680</v>
      </c>
      <c r="W39" s="8">
        <f>SUM(T39:V39)</f>
        <v>4364</v>
      </c>
      <c r="X39" s="8">
        <f>SUM(S39,W39)</f>
        <v>15200</v>
      </c>
      <c r="Y39" s="63">
        <v>133386</v>
      </c>
      <c r="Z39" s="44">
        <f>Y39/Y$46</f>
        <v>0.1375667923874469</v>
      </c>
      <c r="AA39" s="44">
        <f>X39/Y39</f>
        <v>0.11395498777982697</v>
      </c>
      <c r="AB39" s="44">
        <f>(Y39-X39)/Y39</f>
        <v>0.88604501222017307</v>
      </c>
      <c r="AD39" s="63">
        <v>10951</v>
      </c>
      <c r="AE39" s="63">
        <v>191</v>
      </c>
      <c r="AF39" s="8">
        <f>SUM(AD39:AE39)</f>
        <v>11142</v>
      </c>
      <c r="AG39" s="63">
        <v>2392</v>
      </c>
      <c r="AH39" s="63">
        <v>1332</v>
      </c>
      <c r="AI39" s="63">
        <v>692</v>
      </c>
      <c r="AJ39" s="8">
        <f>SUM(AG39:AI39)</f>
        <v>4416</v>
      </c>
      <c r="AK39" s="8">
        <f>SUM(AF39,AJ39)</f>
        <v>15558</v>
      </c>
      <c r="AL39" s="63">
        <v>137360</v>
      </c>
      <c r="AM39" s="44">
        <f>AL39/AL$46</f>
        <v>0.14043108745147634</v>
      </c>
      <c r="AN39" s="44">
        <f>AK39/AL39</f>
        <v>0.11326441467676179</v>
      </c>
      <c r="AO39" s="44">
        <f>(AL39-AK39)/AL39</f>
        <v>0.88673558532323815</v>
      </c>
    </row>
    <row r="40" spans="1:41" ht="21" customHeight="1" x14ac:dyDescent="0.3">
      <c r="A40" s="25"/>
      <c r="B40" s="37"/>
      <c r="C40" s="7"/>
      <c r="D40" s="3">
        <f t="shared" ref="D40:L40" si="36">(D39-Q39)/Q39</f>
        <v>-7.8558660269075167E-2</v>
      </c>
      <c r="E40" s="3">
        <f t="shared" si="36"/>
        <v>-0.2560386473429952</v>
      </c>
      <c r="F40" s="3">
        <f t="shared" si="36"/>
        <v>-8.1949058693244745E-2</v>
      </c>
      <c r="G40" s="3">
        <f t="shared" si="36"/>
        <v>-0.12374581939799331</v>
      </c>
      <c r="H40" s="3">
        <f t="shared" si="36"/>
        <v>-3.3281733746130034E-2</v>
      </c>
      <c r="I40" s="3">
        <f t="shared" si="36"/>
        <v>-0.10735294117647058</v>
      </c>
      <c r="J40" s="3">
        <f t="shared" si="36"/>
        <v>-9.4408799266727766E-2</v>
      </c>
      <c r="K40" s="3">
        <f t="shared" si="36"/>
        <v>-8.5526315789473686E-2</v>
      </c>
      <c r="L40" s="3">
        <f t="shared" si="36"/>
        <v>-4.4922255708994947E-2</v>
      </c>
      <c r="M40" s="45"/>
      <c r="N40" s="45"/>
      <c r="O40" s="45"/>
      <c r="Q40" s="3">
        <f t="shared" ref="Q40:Y40" si="37">(Q39-AD39)/AD39</f>
        <v>-2.9403707423979544E-2</v>
      </c>
      <c r="R40" s="3">
        <f t="shared" si="37"/>
        <v>8.3769633507853408E-2</v>
      </c>
      <c r="S40" s="3">
        <f t="shared" si="37"/>
        <v>-2.7463651050080775E-2</v>
      </c>
      <c r="T40" s="3">
        <f t="shared" si="37"/>
        <v>0</v>
      </c>
      <c r="U40" s="3">
        <f t="shared" si="37"/>
        <v>-3.003003003003003E-2</v>
      </c>
      <c r="V40" s="3">
        <f t="shared" si="37"/>
        <v>-1.7341040462427744E-2</v>
      </c>
      <c r="W40" s="3">
        <f t="shared" si="37"/>
        <v>-1.177536231884058E-2</v>
      </c>
      <c r="X40" s="3">
        <f t="shared" si="37"/>
        <v>-2.301066975189613E-2</v>
      </c>
      <c r="Y40" s="3">
        <f t="shared" si="37"/>
        <v>-2.8931275480489224E-2</v>
      </c>
      <c r="Z40" s="45"/>
      <c r="AA40" s="45"/>
      <c r="AB40" s="45"/>
      <c r="AD40" s="3"/>
      <c r="AE40" s="3"/>
      <c r="AF40" s="3"/>
      <c r="AG40" s="3"/>
      <c r="AH40" s="3"/>
      <c r="AI40" s="3"/>
      <c r="AJ40" s="3"/>
      <c r="AK40" s="3"/>
      <c r="AL40" s="3"/>
      <c r="AM40" s="45"/>
      <c r="AN40" s="45"/>
      <c r="AO40" s="45"/>
    </row>
    <row r="41" spans="1:41" ht="14.4" customHeight="1" x14ac:dyDescent="0.3">
      <c r="A41" s="25" t="s">
        <v>14</v>
      </c>
      <c r="B41" s="37"/>
      <c r="C41" s="18"/>
      <c r="D41" s="63">
        <v>1480</v>
      </c>
      <c r="E41" s="63">
        <v>51</v>
      </c>
      <c r="F41" s="8">
        <f>SUM(D41:E41)</f>
        <v>1531</v>
      </c>
      <c r="G41" s="63">
        <v>601</v>
      </c>
      <c r="H41" s="63">
        <v>338</v>
      </c>
      <c r="I41" s="74">
        <v>202</v>
      </c>
      <c r="J41" s="8">
        <f>SUM(G41:I41)</f>
        <v>1141</v>
      </c>
      <c r="K41" s="8">
        <f>SUM(F41,J41)</f>
        <v>2672</v>
      </c>
      <c r="L41" s="63">
        <v>33688</v>
      </c>
      <c r="M41" s="44">
        <f>L41/L$46</f>
        <v>3.5783936742905462E-2</v>
      </c>
      <c r="N41" s="44">
        <f>K41/L41</f>
        <v>7.9316076941344099E-2</v>
      </c>
      <c r="O41" s="44">
        <f>(L41-K41)/L41</f>
        <v>0.92068392305865587</v>
      </c>
      <c r="Q41" s="63">
        <v>1822</v>
      </c>
      <c r="R41" s="63">
        <v>61</v>
      </c>
      <c r="S41" s="8">
        <f>SUM(Q41:R41)</f>
        <v>1883</v>
      </c>
      <c r="T41" s="63">
        <v>783</v>
      </c>
      <c r="U41" s="63">
        <v>473</v>
      </c>
      <c r="V41" s="74">
        <v>290</v>
      </c>
      <c r="W41" s="8">
        <f>SUM(T41:V41)</f>
        <v>1546</v>
      </c>
      <c r="X41" s="8">
        <f>SUM(S41,W41)</f>
        <v>3429</v>
      </c>
      <c r="Y41" s="63">
        <v>37010</v>
      </c>
      <c r="Z41" s="44">
        <f>Y41/Y$46</f>
        <v>3.8170025236976969E-2</v>
      </c>
      <c r="AA41" s="44">
        <f>X41/Y41</f>
        <v>9.2650634963523368E-2</v>
      </c>
      <c r="AB41" s="44">
        <f>(Y41-X41)/Y41</f>
        <v>0.90734936503647667</v>
      </c>
      <c r="AD41" s="63">
        <v>1509</v>
      </c>
      <c r="AE41" s="63">
        <v>45</v>
      </c>
      <c r="AF41" s="8">
        <f>SUM(AD41:AE41)</f>
        <v>1554</v>
      </c>
      <c r="AG41" s="63">
        <v>700</v>
      </c>
      <c r="AH41" s="63">
        <v>374</v>
      </c>
      <c r="AI41" s="63">
        <v>253</v>
      </c>
      <c r="AJ41" s="8">
        <f>SUM(AG41:AI41)</f>
        <v>1327</v>
      </c>
      <c r="AK41" s="8">
        <f>SUM(AF41,AJ41)</f>
        <v>2881</v>
      </c>
      <c r="AL41" s="63">
        <v>41884</v>
      </c>
      <c r="AM41" s="44">
        <f>AL41/AL$46</f>
        <v>4.2820440206884351E-2</v>
      </c>
      <c r="AN41" s="44">
        <f>AK41/AL41</f>
        <v>6.8785216311718078E-2</v>
      </c>
      <c r="AO41" s="44">
        <f>(AL41-AK41)/AL41</f>
        <v>0.93121478368828192</v>
      </c>
    </row>
    <row r="42" spans="1:41" x14ac:dyDescent="0.3">
      <c r="A42" s="25"/>
      <c r="B42" s="37"/>
      <c r="C42" s="7"/>
      <c r="D42" s="3">
        <f t="shared" ref="D42:L42" si="38">(D41-Q41)/Q41</f>
        <v>-0.18770581778265641</v>
      </c>
      <c r="E42" s="3">
        <f t="shared" si="38"/>
        <v>-0.16393442622950818</v>
      </c>
      <c r="F42" s="3">
        <f t="shared" si="38"/>
        <v>-0.18693574083908657</v>
      </c>
      <c r="G42" s="3">
        <f t="shared" si="38"/>
        <v>-0.23243933588761176</v>
      </c>
      <c r="H42" s="3">
        <f t="shared" si="38"/>
        <v>-0.28541226215644822</v>
      </c>
      <c r="I42" s="3">
        <f t="shared" si="38"/>
        <v>-0.30344827586206896</v>
      </c>
      <c r="J42" s="3">
        <f t="shared" si="38"/>
        <v>-0.26196636481241914</v>
      </c>
      <c r="K42" s="3">
        <f t="shared" si="38"/>
        <v>-0.22076407115777194</v>
      </c>
      <c r="L42" s="3">
        <f t="shared" si="38"/>
        <v>-8.9759524452850584E-2</v>
      </c>
      <c r="M42" s="45"/>
      <c r="N42" s="45"/>
      <c r="O42" s="45"/>
      <c r="Q42" s="3">
        <f t="shared" ref="Q42:Y42" si="39">(Q41-AD41)/AD41</f>
        <v>0.20742213386348576</v>
      </c>
      <c r="R42" s="3">
        <f t="shared" si="39"/>
        <v>0.35555555555555557</v>
      </c>
      <c r="S42" s="3">
        <f t="shared" si="39"/>
        <v>0.21171171171171171</v>
      </c>
      <c r="T42" s="3">
        <f t="shared" si="39"/>
        <v>0.11857142857142858</v>
      </c>
      <c r="U42" s="3">
        <f t="shared" si="39"/>
        <v>0.26470588235294118</v>
      </c>
      <c r="V42" s="3">
        <f t="shared" si="39"/>
        <v>0.14624505928853754</v>
      </c>
      <c r="W42" s="3">
        <f t="shared" si="39"/>
        <v>0.16503391107761869</v>
      </c>
      <c r="X42" s="3">
        <f t="shared" si="39"/>
        <v>0.19021173203748698</v>
      </c>
      <c r="Y42" s="3">
        <f t="shared" si="39"/>
        <v>-0.11636901919587432</v>
      </c>
      <c r="Z42" s="45"/>
      <c r="AA42" s="45"/>
      <c r="AB42" s="45"/>
      <c r="AD42" s="3"/>
      <c r="AE42" s="3"/>
      <c r="AF42" s="3"/>
      <c r="AG42" s="3"/>
      <c r="AH42" s="3"/>
      <c r="AI42" s="3"/>
      <c r="AJ42" s="3"/>
      <c r="AK42" s="3"/>
      <c r="AL42" s="3"/>
      <c r="AM42" s="45"/>
      <c r="AN42" s="45"/>
      <c r="AO42" s="45"/>
    </row>
    <row r="43" spans="1:41" ht="14.4" customHeight="1" x14ac:dyDescent="0.3">
      <c r="A43" s="25" t="s">
        <v>142</v>
      </c>
      <c r="B43" s="37"/>
      <c r="C43" s="18"/>
      <c r="D43" s="8">
        <f t="shared" ref="D43:L43" si="40">SUM(D41,D39,D37)</f>
        <v>68402</v>
      </c>
      <c r="E43" s="8">
        <f t="shared" si="40"/>
        <v>538</v>
      </c>
      <c r="F43" s="8">
        <f t="shared" si="40"/>
        <v>68940</v>
      </c>
      <c r="G43" s="8">
        <f t="shared" si="40"/>
        <v>13455</v>
      </c>
      <c r="H43" s="8">
        <f t="shared" si="40"/>
        <v>3997</v>
      </c>
      <c r="I43" s="8">
        <f t="shared" si="40"/>
        <v>1823</v>
      </c>
      <c r="J43" s="8">
        <f t="shared" si="40"/>
        <v>19275</v>
      </c>
      <c r="K43" s="8">
        <f t="shared" si="40"/>
        <v>88215</v>
      </c>
      <c r="L43" s="8">
        <f t="shared" si="40"/>
        <v>790301</v>
      </c>
      <c r="M43" s="44">
        <f>L43/L$46</f>
        <v>0.83947046401849101</v>
      </c>
      <c r="N43" s="44">
        <f>K43/L43</f>
        <v>0.1116220275565892</v>
      </c>
      <c r="O43" s="44">
        <f>(L43-K43)/L43</f>
        <v>0.88837797244341077</v>
      </c>
      <c r="Q43" s="8">
        <f t="shared" ref="Q43:Y43" si="41">SUM(Q41,Q39,Q37)</f>
        <v>71342</v>
      </c>
      <c r="R43" s="8">
        <f t="shared" si="41"/>
        <v>657</v>
      </c>
      <c r="S43" s="8">
        <f t="shared" si="41"/>
        <v>71999</v>
      </c>
      <c r="T43" s="8">
        <f t="shared" si="41"/>
        <v>14371</v>
      </c>
      <c r="U43" s="8">
        <f t="shared" si="41"/>
        <v>4299</v>
      </c>
      <c r="V43" s="8">
        <f t="shared" si="41"/>
        <v>1968</v>
      </c>
      <c r="W43" s="8">
        <f t="shared" si="41"/>
        <v>20638</v>
      </c>
      <c r="X43" s="8">
        <f t="shared" si="41"/>
        <v>92637</v>
      </c>
      <c r="Y43" s="8">
        <f t="shared" si="41"/>
        <v>801718</v>
      </c>
      <c r="Z43" s="44">
        <f>Y43/Y$46</f>
        <v>0.82684669799888411</v>
      </c>
      <c r="AA43" s="44">
        <f>X43/Y43</f>
        <v>0.11554811043284546</v>
      </c>
      <c r="AB43" s="44">
        <f>(Y43-X43)/Y43</f>
        <v>0.88445188956715448</v>
      </c>
      <c r="AD43" s="8">
        <f t="shared" ref="AD43:AL43" si="42">SUM(AD41,AD39,AD37)</f>
        <v>72542</v>
      </c>
      <c r="AE43" s="8">
        <f t="shared" si="42"/>
        <v>578</v>
      </c>
      <c r="AF43" s="8">
        <f t="shared" si="42"/>
        <v>73120</v>
      </c>
      <c r="AG43" s="8">
        <f t="shared" si="42"/>
        <v>14563</v>
      </c>
      <c r="AH43" s="8">
        <f t="shared" si="42"/>
        <v>4324</v>
      </c>
      <c r="AI43" s="8">
        <f t="shared" si="42"/>
        <v>1998</v>
      </c>
      <c r="AJ43" s="8">
        <f t="shared" si="42"/>
        <v>20885</v>
      </c>
      <c r="AK43" s="8">
        <f t="shared" si="42"/>
        <v>94005</v>
      </c>
      <c r="AL43" s="8">
        <f t="shared" si="42"/>
        <v>808565</v>
      </c>
      <c r="AM43" s="44">
        <f>AL43/AL$46</f>
        <v>0.82664285254224634</v>
      </c>
      <c r="AN43" s="44">
        <f>AK43/AL43</f>
        <v>0.11626152504746062</v>
      </c>
      <c r="AO43" s="44">
        <f>(AL43-AK43)/AL43</f>
        <v>0.88373847495253932</v>
      </c>
    </row>
    <row r="44" spans="1:41" x14ac:dyDescent="0.3">
      <c r="A44" s="25"/>
      <c r="B44" s="37"/>
      <c r="C44" s="7"/>
      <c r="D44" s="3">
        <f t="shared" ref="D44:L44" si="43">(D43-Q43)/Q43</f>
        <v>-4.1209946455103584E-2</v>
      </c>
      <c r="E44" s="3">
        <f t="shared" si="43"/>
        <v>-0.18112633181126331</v>
      </c>
      <c r="F44" s="3">
        <f t="shared" si="43"/>
        <v>-4.2486701204183394E-2</v>
      </c>
      <c r="G44" s="3">
        <f t="shared" si="43"/>
        <v>-6.3739475332266371E-2</v>
      </c>
      <c r="H44" s="3">
        <f t="shared" si="43"/>
        <v>-7.0248895091881827E-2</v>
      </c>
      <c r="I44" s="3">
        <f t="shared" si="43"/>
        <v>-7.3678861788617891E-2</v>
      </c>
      <c r="J44" s="3">
        <f t="shared" si="43"/>
        <v>-6.6043221242368444E-2</v>
      </c>
      <c r="K44" s="3">
        <f t="shared" si="43"/>
        <v>-4.7734706434793876E-2</v>
      </c>
      <c r="L44" s="3">
        <f t="shared" si="43"/>
        <v>-1.4240668165115414E-2</v>
      </c>
      <c r="M44" s="45"/>
      <c r="N44" s="45"/>
      <c r="O44" s="45"/>
      <c r="Q44" s="3">
        <f t="shared" ref="Q44:Y44" si="44">(Q43-AD43)/AD43</f>
        <v>-1.6542141104463622E-2</v>
      </c>
      <c r="R44" s="3">
        <f t="shared" si="44"/>
        <v>0.13667820069204153</v>
      </c>
      <c r="S44" s="3">
        <f t="shared" si="44"/>
        <v>-1.5330962800875274E-2</v>
      </c>
      <c r="T44" s="3">
        <f t="shared" si="44"/>
        <v>-1.3184096683375678E-2</v>
      </c>
      <c r="U44" s="3">
        <f t="shared" si="44"/>
        <v>-5.7816836262719702E-3</v>
      </c>
      <c r="V44" s="3">
        <f t="shared" si="44"/>
        <v>-1.5015015015015015E-2</v>
      </c>
      <c r="W44" s="3">
        <f t="shared" si="44"/>
        <v>-1.18266698587503E-2</v>
      </c>
      <c r="X44" s="3">
        <f t="shared" si="44"/>
        <v>-1.4552417424605075E-2</v>
      </c>
      <c r="Y44" s="3">
        <f t="shared" si="44"/>
        <v>-8.4680885272056042E-3</v>
      </c>
      <c r="Z44" s="45"/>
      <c r="AA44" s="45"/>
      <c r="AB44" s="45"/>
      <c r="AD44" s="3"/>
      <c r="AE44" s="3"/>
      <c r="AF44" s="3"/>
      <c r="AG44" s="3"/>
      <c r="AH44" s="3"/>
      <c r="AI44" s="3"/>
      <c r="AJ44" s="3"/>
      <c r="AK44" s="3"/>
      <c r="AL44" s="3"/>
      <c r="AM44" s="45"/>
      <c r="AN44" s="45"/>
      <c r="AO44" s="45"/>
    </row>
    <row r="45" spans="1:41" x14ac:dyDescent="0.3">
      <c r="A45" s="25"/>
      <c r="B45" s="37"/>
      <c r="C45" s="7" t="s">
        <v>151</v>
      </c>
      <c r="D45" s="3">
        <f>F43/D$21</f>
        <v>0.35761898586434965</v>
      </c>
      <c r="E45" s="3"/>
      <c r="F45" s="3"/>
      <c r="G45" s="3"/>
      <c r="H45" s="3"/>
      <c r="I45" s="3"/>
      <c r="J45" s="3"/>
      <c r="K45" s="3"/>
      <c r="L45" s="3"/>
      <c r="M45" s="45"/>
      <c r="N45" s="45"/>
      <c r="O45" s="45"/>
      <c r="Q45" s="3"/>
      <c r="R45" s="3"/>
      <c r="S45" s="3"/>
      <c r="T45" s="3"/>
      <c r="U45" s="3"/>
      <c r="V45" s="3"/>
      <c r="W45" s="3"/>
      <c r="X45" s="3"/>
      <c r="Y45" s="3"/>
      <c r="Z45" s="45"/>
      <c r="AA45" s="45"/>
      <c r="AB45" s="45"/>
      <c r="AD45" s="3"/>
      <c r="AE45" s="3"/>
      <c r="AF45" s="3"/>
      <c r="AG45" s="3"/>
      <c r="AH45" s="3"/>
      <c r="AI45" s="3"/>
      <c r="AJ45" s="3"/>
      <c r="AK45" s="3"/>
      <c r="AL45" s="3"/>
      <c r="AM45" s="45"/>
      <c r="AN45" s="45"/>
      <c r="AO45" s="45"/>
    </row>
    <row r="46" spans="1:41" x14ac:dyDescent="0.3">
      <c r="A46" s="32" t="s">
        <v>143</v>
      </c>
      <c r="B46" s="37"/>
      <c r="C46" s="7"/>
      <c r="D46" s="8">
        <f>SUM(D43,D35)</f>
        <v>78671</v>
      </c>
      <c r="E46" s="8">
        <f>SUM(E43,E35)</f>
        <v>860</v>
      </c>
      <c r="F46" s="8">
        <f>SUM(D46:E46)</f>
        <v>79531</v>
      </c>
      <c r="G46" s="8">
        <f>SUM(G43,G35)</f>
        <v>22841</v>
      </c>
      <c r="H46" s="8">
        <f>SUM(H43,H35)</f>
        <v>6647</v>
      </c>
      <c r="I46" s="8">
        <f>SUM(I43,I35)</f>
        <v>2724</v>
      </c>
      <c r="J46" s="8">
        <f>SUM(G46:I46)</f>
        <v>32212</v>
      </c>
      <c r="K46" s="8">
        <f>SUM(F46,J46)</f>
        <v>111743</v>
      </c>
      <c r="L46" s="8">
        <f>SUM(L35,L43)</f>
        <v>941428</v>
      </c>
      <c r="M46" s="44">
        <f>L46/L$46</f>
        <v>1</v>
      </c>
      <c r="N46" s="44">
        <f>K46/L46</f>
        <v>0.11869521620346962</v>
      </c>
      <c r="O46" s="44">
        <f>(L46-K46)/L46</f>
        <v>0.88130478379653032</v>
      </c>
      <c r="Q46" s="8">
        <f>SUM(Q43,Q35)</f>
        <v>82813</v>
      </c>
      <c r="R46" s="8">
        <f>SUM(R43,R35)</f>
        <v>1012</v>
      </c>
      <c r="S46" s="8">
        <f>SUM(Q46:R46)</f>
        <v>83825</v>
      </c>
      <c r="T46" s="8">
        <f>SUM(T43,T35)</f>
        <v>26972</v>
      </c>
      <c r="U46" s="8">
        <f>SUM(U43,U35)</f>
        <v>7463</v>
      </c>
      <c r="V46" s="8">
        <f>SUM(V43,V35)</f>
        <v>3076</v>
      </c>
      <c r="W46" s="8">
        <f>SUM(T46:V46)</f>
        <v>37511</v>
      </c>
      <c r="X46" s="8">
        <f>SUM(S46,W46)</f>
        <v>121336</v>
      </c>
      <c r="Y46" s="8">
        <f>SUM(Y35,Y43)</f>
        <v>969609</v>
      </c>
      <c r="Z46" s="44">
        <f>Y46/Y$46</f>
        <v>1</v>
      </c>
      <c r="AA46" s="44">
        <f>X46/Y46</f>
        <v>0.12513910246295157</v>
      </c>
      <c r="AB46" s="44">
        <f>(Y46-X46)/Y46</f>
        <v>0.87486089753704843</v>
      </c>
      <c r="AD46" s="8">
        <f>SUM(AD43,AD35)</f>
        <v>84030</v>
      </c>
      <c r="AE46" s="8">
        <f>SUM(AE43,AE35)</f>
        <v>975</v>
      </c>
      <c r="AF46" s="8">
        <f>SUM(AD46:AE46)</f>
        <v>85005</v>
      </c>
      <c r="AG46" s="8">
        <f>SUM(AG43,AG35)</f>
        <v>26729</v>
      </c>
      <c r="AH46" s="8">
        <f>SUM(AH43,AH35)</f>
        <v>7752</v>
      </c>
      <c r="AI46" s="8">
        <f>SUM(AI43,AI35)</f>
        <v>3184</v>
      </c>
      <c r="AJ46" s="8">
        <f>SUM(AG46:AI46)</f>
        <v>37665</v>
      </c>
      <c r="AK46" s="8">
        <f>SUM(AF46,AJ46)</f>
        <v>122670</v>
      </c>
      <c r="AL46" s="8">
        <f>SUM(AL35,AL43)</f>
        <v>978131</v>
      </c>
      <c r="AM46" s="44">
        <f>AL46/AL$46</f>
        <v>1</v>
      </c>
      <c r="AN46" s="44">
        <f>AK46/AL46</f>
        <v>0.12541264922592169</v>
      </c>
      <c r="AO46" s="44">
        <f>(AL46-AK46)/AL46</f>
        <v>0.87458735077407834</v>
      </c>
    </row>
    <row r="47" spans="1:41" x14ac:dyDescent="0.3">
      <c r="A47" s="32"/>
      <c r="B47" s="37">
        <f>F43/F21</f>
        <v>0.35372348613120708</v>
      </c>
      <c r="C47" s="7"/>
      <c r="D47" s="3">
        <f t="shared" ref="D47:L47" si="45">(D46-Q46)/Q46</f>
        <v>-5.0016301788366559E-2</v>
      </c>
      <c r="E47" s="3">
        <f t="shared" si="45"/>
        <v>-0.15019762845849802</v>
      </c>
      <c r="F47" s="3">
        <f t="shared" si="45"/>
        <v>-5.1225767968983003E-2</v>
      </c>
      <c r="G47" s="3">
        <f t="shared" si="45"/>
        <v>-0.15315883138069109</v>
      </c>
      <c r="H47" s="3">
        <f t="shared" si="45"/>
        <v>-0.10933940774487472</v>
      </c>
      <c r="I47" s="3">
        <f t="shared" si="45"/>
        <v>-0.11443433029908973</v>
      </c>
      <c r="J47" s="3">
        <f t="shared" si="45"/>
        <v>-0.14126522886619924</v>
      </c>
      <c r="K47" s="3">
        <f t="shared" si="45"/>
        <v>-7.9061449198918707E-2</v>
      </c>
      <c r="L47" s="3">
        <f t="shared" si="45"/>
        <v>-2.9064292926323908E-2</v>
      </c>
      <c r="M47" s="11"/>
      <c r="N47" s="11"/>
      <c r="O47" s="11"/>
      <c r="Q47" s="3">
        <f t="shared" ref="Q47:Y47" si="46">(Q46-AD46)/AD46</f>
        <v>-1.4482922765678924E-2</v>
      </c>
      <c r="R47" s="3">
        <f t="shared" si="46"/>
        <v>3.7948717948717951E-2</v>
      </c>
      <c r="S47" s="3">
        <f t="shared" si="46"/>
        <v>-1.3881536380212929E-2</v>
      </c>
      <c r="T47" s="3">
        <f t="shared" si="46"/>
        <v>9.0912492049833506E-3</v>
      </c>
      <c r="U47" s="3">
        <f t="shared" si="46"/>
        <v>-3.7280701754385963E-2</v>
      </c>
      <c r="V47" s="3">
        <f t="shared" si="46"/>
        <v>-3.391959798994975E-2</v>
      </c>
      <c r="W47" s="3">
        <f t="shared" si="46"/>
        <v>-4.0886764901101819E-3</v>
      </c>
      <c r="X47" s="3">
        <f t="shared" si="46"/>
        <v>-1.0874704491725768E-2</v>
      </c>
      <c r="Y47" s="3">
        <f t="shared" si="46"/>
        <v>-8.7125344151243542E-3</v>
      </c>
      <c r="Z47" s="11"/>
      <c r="AA47" s="11"/>
      <c r="AB47" s="11"/>
      <c r="AD47" s="3"/>
      <c r="AE47" s="3"/>
      <c r="AF47" s="3"/>
      <c r="AG47" s="3"/>
      <c r="AH47" s="3"/>
      <c r="AI47" s="3"/>
      <c r="AJ47" s="3"/>
      <c r="AK47" s="3"/>
      <c r="AL47" s="3"/>
      <c r="AM47" s="11"/>
      <c r="AN47" s="45"/>
      <c r="AO47" s="45"/>
    </row>
    <row r="48" spans="1:41" x14ac:dyDescent="0.3">
      <c r="A48" s="21"/>
      <c r="C48" s="7"/>
      <c r="D48" s="3"/>
      <c r="E48" s="3"/>
      <c r="F48" s="3"/>
      <c r="G48" s="3"/>
      <c r="H48" s="3"/>
      <c r="I48" s="3"/>
      <c r="J48" s="3"/>
      <c r="K48" s="11"/>
      <c r="L48" s="11"/>
      <c r="M48" s="11"/>
      <c r="N48" s="11"/>
      <c r="O48" s="11"/>
      <c r="Q48" s="3"/>
      <c r="R48" s="3"/>
      <c r="S48" s="3"/>
      <c r="T48" s="3"/>
      <c r="U48" s="3"/>
      <c r="V48" s="11"/>
      <c r="W48" s="11"/>
      <c r="X48" s="11"/>
      <c r="Y48" s="11"/>
      <c r="Z48" s="11"/>
      <c r="AA48" s="11"/>
      <c r="AB48" s="11"/>
      <c r="AD48" s="3"/>
      <c r="AE48" s="3"/>
      <c r="AF48" s="3"/>
      <c r="AG48" s="3"/>
      <c r="AH48" s="3"/>
      <c r="AI48" s="11"/>
      <c r="AJ48" s="11"/>
      <c r="AK48" s="11"/>
      <c r="AL48" s="11"/>
      <c r="AM48" s="11"/>
      <c r="AN48" s="11"/>
      <c r="AO48" s="11"/>
    </row>
    <row r="49" spans="1:41" x14ac:dyDescent="0.3">
      <c r="A49" s="32"/>
      <c r="B49" s="33"/>
      <c r="C49" s="7"/>
      <c r="D49" s="3"/>
      <c r="E49" s="3"/>
      <c r="F49" s="3"/>
      <c r="G49" s="3"/>
      <c r="H49" s="3"/>
      <c r="I49" s="3"/>
      <c r="J49" s="3"/>
      <c r="K49" s="26"/>
      <c r="L49" s="26"/>
      <c r="M49" s="26"/>
      <c r="N49" s="26"/>
      <c r="O49" s="26"/>
      <c r="Q49" s="3"/>
      <c r="R49" s="3"/>
      <c r="S49" s="3"/>
      <c r="T49" s="3"/>
      <c r="U49" s="3"/>
      <c r="V49" s="3"/>
      <c r="W49" s="3"/>
      <c r="X49" s="26"/>
      <c r="Y49" s="26"/>
      <c r="Z49" s="26"/>
      <c r="AA49" s="26"/>
      <c r="AB49" s="26"/>
      <c r="AD49" s="3"/>
      <c r="AE49" s="3"/>
      <c r="AF49" s="3"/>
      <c r="AG49" s="3"/>
      <c r="AH49" s="3"/>
      <c r="AI49" s="3"/>
      <c r="AJ49" s="3"/>
      <c r="AK49" s="11"/>
      <c r="AL49" s="26"/>
      <c r="AM49" s="26"/>
      <c r="AN49" s="26"/>
      <c r="AO49" s="26"/>
    </row>
    <row r="50" spans="1:41" ht="14.4" customHeight="1" x14ac:dyDescent="0.3">
      <c r="A50" s="429" t="s">
        <v>152</v>
      </c>
      <c r="B50" s="429"/>
      <c r="C50" s="429"/>
      <c r="D50" s="25"/>
      <c r="E50" s="25"/>
      <c r="F50" s="25"/>
      <c r="G50" s="25"/>
      <c r="H50" s="25"/>
      <c r="I50" s="25"/>
      <c r="J50" s="25"/>
      <c r="K50" s="25"/>
      <c r="L50" s="32"/>
      <c r="M50" s="32"/>
      <c r="N50" s="32"/>
      <c r="O50" s="32"/>
      <c r="P50" s="25"/>
      <c r="Q50" s="25"/>
      <c r="R50" s="25"/>
      <c r="S50" s="25"/>
      <c r="T50" s="25"/>
      <c r="U50" s="25"/>
      <c r="V50" s="25"/>
      <c r="W50" s="25"/>
      <c r="X50" s="25"/>
      <c r="Y50" s="32"/>
      <c r="Z50" s="32"/>
      <c r="AA50" s="32"/>
      <c r="AB50" s="32"/>
      <c r="AC50" s="25"/>
      <c r="AD50" s="25"/>
      <c r="AE50" s="25"/>
      <c r="AF50" s="25"/>
      <c r="AG50" s="25"/>
      <c r="AH50" s="25"/>
      <c r="AI50" s="25"/>
      <c r="AJ50" s="25"/>
      <c r="AK50" s="25"/>
      <c r="AL50" s="32"/>
      <c r="AM50" s="32"/>
      <c r="AN50" s="32"/>
      <c r="AO50" s="32"/>
    </row>
    <row r="51" spans="1:41" x14ac:dyDescent="0.3">
      <c r="L51" s="54"/>
      <c r="M51" s="54"/>
      <c r="N51" s="54"/>
      <c r="O51" s="54"/>
      <c r="Q51" s="415"/>
      <c r="R51" s="415"/>
      <c r="S51" s="415"/>
      <c r="T51" s="415"/>
      <c r="U51" s="415"/>
      <c r="V51" s="415"/>
      <c r="W51" s="415"/>
      <c r="X51" s="415"/>
      <c r="Y51" s="54"/>
      <c r="Z51" s="54"/>
      <c r="AA51" s="54"/>
      <c r="AB51" s="54"/>
      <c r="AD51" s="415"/>
      <c r="AE51" s="415"/>
      <c r="AF51" s="415"/>
      <c r="AG51" s="415"/>
      <c r="AH51" s="415"/>
      <c r="AI51" s="415"/>
      <c r="AJ51" s="415"/>
      <c r="AK51" s="415"/>
      <c r="AL51" s="54"/>
      <c r="AM51" s="54"/>
      <c r="AN51" s="54"/>
      <c r="AO51" s="54"/>
    </row>
    <row r="52" spans="1:41" x14ac:dyDescent="0.3">
      <c r="B52" s="37" t="s">
        <v>77</v>
      </c>
      <c r="K52" s="11"/>
      <c r="L52" s="11"/>
      <c r="M52" s="11"/>
      <c r="N52" s="11"/>
      <c r="O52" s="11"/>
      <c r="Q52" s="3"/>
      <c r="R52" s="3"/>
      <c r="S52" s="3"/>
      <c r="T52" s="3"/>
      <c r="U52" s="3"/>
      <c r="V52" s="11"/>
      <c r="W52" s="11"/>
      <c r="X52" s="11"/>
      <c r="Y52" s="11"/>
      <c r="Z52" s="11"/>
      <c r="AA52" s="11"/>
      <c r="AB52" s="11"/>
      <c r="AD52" s="3"/>
      <c r="AE52" s="3"/>
      <c r="AF52" s="3"/>
      <c r="AG52" s="3"/>
      <c r="AH52" s="3"/>
      <c r="AI52" s="11"/>
      <c r="AJ52" s="11"/>
      <c r="AK52" s="11"/>
      <c r="AL52" s="11"/>
      <c r="AM52" s="11"/>
      <c r="AN52" s="11"/>
      <c r="AO52" s="11"/>
    </row>
    <row r="53" spans="1:41" x14ac:dyDescent="0.3">
      <c r="A53" s="25" t="s">
        <v>15</v>
      </c>
      <c r="B53" s="37"/>
      <c r="C53" s="18" t="s">
        <v>0</v>
      </c>
      <c r="D53" s="63">
        <v>111428</v>
      </c>
      <c r="E53" s="63">
        <v>2868</v>
      </c>
      <c r="F53" s="8">
        <f>SUM(D53:E53)</f>
        <v>114296</v>
      </c>
      <c r="G53" s="63">
        <v>58642</v>
      </c>
      <c r="H53" s="63">
        <v>22265</v>
      </c>
      <c r="I53" s="63">
        <v>8185</v>
      </c>
      <c r="J53" s="8">
        <f>SUM(G53:I53)</f>
        <v>89092</v>
      </c>
      <c r="K53" s="8">
        <f>SUM(F53,J53)</f>
        <v>203388</v>
      </c>
      <c r="L53" s="63">
        <v>2097442</v>
      </c>
      <c r="M53" s="44">
        <f>L53/L$68</f>
        <v>0.28373150181782569</v>
      </c>
      <c r="N53" s="44">
        <f>K53/L53</f>
        <v>9.6969546714521779E-2</v>
      </c>
      <c r="O53" s="44">
        <f>(L53-K53)/L53</f>
        <v>0.90303045328547826</v>
      </c>
      <c r="P53" s="29"/>
      <c r="Q53" s="63">
        <v>123417</v>
      </c>
      <c r="R53" s="63">
        <v>2957</v>
      </c>
      <c r="S53" s="8">
        <f>SUM(Q53:R53)</f>
        <v>126374</v>
      </c>
      <c r="T53" s="63">
        <v>78632</v>
      </c>
      <c r="U53" s="63">
        <v>25403</v>
      </c>
      <c r="V53" s="63">
        <v>8379</v>
      </c>
      <c r="W53" s="8">
        <f>SUM(T53:V53)</f>
        <v>112414</v>
      </c>
      <c r="X53" s="8">
        <f>SUM(S53,W53)</f>
        <v>238788</v>
      </c>
      <c r="Y53" s="63">
        <v>2392886</v>
      </c>
      <c r="Z53" s="44">
        <f>Y53/Y$68</f>
        <v>0.30480197436509832</v>
      </c>
      <c r="AA53" s="44">
        <f>X53/Y53</f>
        <v>9.9790796552781877E-2</v>
      </c>
      <c r="AB53" s="44">
        <f>(Y53-X53)/Y53</f>
        <v>0.90020920344721811</v>
      </c>
      <c r="AD53" s="63">
        <v>126148</v>
      </c>
      <c r="AE53" s="63">
        <v>3204</v>
      </c>
      <c r="AF53" s="8">
        <f>SUM(AD53:AE53)</f>
        <v>129352</v>
      </c>
      <c r="AG53" s="63">
        <v>79991</v>
      </c>
      <c r="AH53" s="63">
        <v>26100</v>
      </c>
      <c r="AI53" s="63">
        <v>9091</v>
      </c>
      <c r="AJ53" s="8">
        <f>SUM(AG53:AI53)</f>
        <v>115182</v>
      </c>
      <c r="AK53" s="8">
        <f>SUM(AF53,AJ53)</f>
        <v>244534</v>
      </c>
      <c r="AL53" s="63">
        <v>2454475</v>
      </c>
      <c r="AM53" s="44">
        <f>AL53/AL$68</f>
        <v>0.30779763626062379</v>
      </c>
      <c r="AN53" s="44">
        <f>AK53/AL53</f>
        <v>9.9627822650464964E-2</v>
      </c>
      <c r="AO53" s="44">
        <f>(AL53-AK53)/AL53</f>
        <v>0.90037217734953501</v>
      </c>
    </row>
    <row r="54" spans="1:41" x14ac:dyDescent="0.3">
      <c r="A54" s="25"/>
      <c r="B54" s="37"/>
      <c r="C54" s="7" t="s">
        <v>153</v>
      </c>
      <c r="D54" s="3">
        <f t="shared" ref="D54:L54" si="47">(D53-Q53)/Q53</f>
        <v>-9.7142208933939406E-2</v>
      </c>
      <c r="E54" s="3">
        <f t="shared" si="47"/>
        <v>-3.0098072370645924E-2</v>
      </c>
      <c r="F54" s="3">
        <f t="shared" si="47"/>
        <v>-9.5573456565432757E-2</v>
      </c>
      <c r="G54" s="3">
        <f t="shared" si="47"/>
        <v>-0.25422219961338893</v>
      </c>
      <c r="H54" s="3">
        <f t="shared" si="47"/>
        <v>-0.12352871708065977</v>
      </c>
      <c r="I54" s="3">
        <f t="shared" si="47"/>
        <v>-2.31531208974818E-2</v>
      </c>
      <c r="J54" s="3">
        <f t="shared" si="47"/>
        <v>-0.207465262333873</v>
      </c>
      <c r="K54" s="3">
        <f t="shared" si="47"/>
        <v>-0.14824865571134227</v>
      </c>
      <c r="L54" s="3">
        <f t="shared" si="47"/>
        <v>-0.12346764534541135</v>
      </c>
      <c r="M54" s="45"/>
      <c r="N54" s="45"/>
      <c r="O54" s="45"/>
      <c r="Q54" s="3">
        <f t="shared" ref="Q54:Y54" si="48">(Q53-AD53)/AD53</f>
        <v>-2.1649173986111551E-2</v>
      </c>
      <c r="R54" s="3">
        <f t="shared" si="48"/>
        <v>-7.7091136079900119E-2</v>
      </c>
      <c r="S54" s="3">
        <f t="shared" si="48"/>
        <v>-2.3022450367988126E-2</v>
      </c>
      <c r="T54" s="3">
        <f t="shared" si="48"/>
        <v>-1.6989411308772236E-2</v>
      </c>
      <c r="U54" s="3">
        <f t="shared" si="48"/>
        <v>-2.6704980842911879E-2</v>
      </c>
      <c r="V54" s="3">
        <f t="shared" si="48"/>
        <v>-7.8319216807831923E-2</v>
      </c>
      <c r="W54" s="3">
        <f t="shared" si="48"/>
        <v>-2.4031532704762899E-2</v>
      </c>
      <c r="X54" s="3">
        <f t="shared" si="48"/>
        <v>-2.3497754913427173E-2</v>
      </c>
      <c r="Y54" s="3">
        <f t="shared" si="48"/>
        <v>-2.5092535063506453E-2</v>
      </c>
      <c r="Z54" s="45"/>
      <c r="AA54" s="45"/>
      <c r="AB54" s="45"/>
      <c r="AD54" s="3"/>
      <c r="AE54" s="3"/>
      <c r="AF54" s="3"/>
      <c r="AG54" s="3"/>
      <c r="AH54" s="3"/>
      <c r="AI54" s="3"/>
      <c r="AJ54" s="3"/>
      <c r="AK54" s="3"/>
      <c r="AL54" s="3"/>
      <c r="AM54" s="45"/>
      <c r="AN54" s="45"/>
      <c r="AO54" s="45"/>
    </row>
    <row r="55" spans="1:41" ht="14.4" customHeight="1" x14ac:dyDescent="0.3">
      <c r="A55" s="25" t="s">
        <v>147</v>
      </c>
      <c r="B55" s="37"/>
      <c r="C55" s="18"/>
      <c r="D55" s="63">
        <v>2635</v>
      </c>
      <c r="E55" s="63">
        <v>103</v>
      </c>
      <c r="F55" s="8">
        <f>SUM(D55:E55)</f>
        <v>2738</v>
      </c>
      <c r="G55" s="63">
        <v>603</v>
      </c>
      <c r="H55" s="63">
        <v>310</v>
      </c>
      <c r="I55" s="74">
        <v>227</v>
      </c>
      <c r="J55" s="8">
        <f>SUM(G55:I55)</f>
        <v>1140</v>
      </c>
      <c r="K55" s="8">
        <f>SUM(F55,J55)</f>
        <v>3878</v>
      </c>
      <c r="L55" s="63">
        <v>23313</v>
      </c>
      <c r="M55" s="44">
        <f>L55/L$68</f>
        <v>3.1536664670007417E-3</v>
      </c>
      <c r="N55" s="44">
        <f>K55/L55</f>
        <v>0.16634495774889546</v>
      </c>
      <c r="O55" s="44">
        <f>(L55-K55)/L55</f>
        <v>0.83365504225110454</v>
      </c>
      <c r="P55" s="29"/>
      <c r="Q55" s="63">
        <v>2376</v>
      </c>
      <c r="R55" s="63">
        <v>77</v>
      </c>
      <c r="S55" s="8">
        <f>SUM(Q55:R55)</f>
        <v>2453</v>
      </c>
      <c r="T55" s="63">
        <v>603</v>
      </c>
      <c r="U55" s="63">
        <v>289</v>
      </c>
      <c r="V55" s="74">
        <v>252</v>
      </c>
      <c r="W55" s="8">
        <f>SUM(T55:V55)</f>
        <v>1144</v>
      </c>
      <c r="X55" s="8">
        <f>SUM(S55,W55)</f>
        <v>3597</v>
      </c>
      <c r="Y55" s="63">
        <v>23222</v>
      </c>
      <c r="Z55" s="44">
        <f>Y55/Y$68</f>
        <v>2.9579810524639756E-3</v>
      </c>
      <c r="AA55" s="44">
        <f>X55/Y55</f>
        <v>0.15489621910257514</v>
      </c>
      <c r="AB55" s="44">
        <f>(Y55-X55)/Y55</f>
        <v>0.84510378089742488</v>
      </c>
      <c r="AD55" s="63">
        <v>2447</v>
      </c>
      <c r="AE55" s="63">
        <v>75</v>
      </c>
      <c r="AF55" s="8">
        <f>SUM(AD55:AE55)</f>
        <v>2522</v>
      </c>
      <c r="AG55" s="63">
        <v>557</v>
      </c>
      <c r="AH55" s="63">
        <v>283</v>
      </c>
      <c r="AI55" s="63">
        <v>263</v>
      </c>
      <c r="AJ55" s="8">
        <f>SUM(AG55:AI55)</f>
        <v>1103</v>
      </c>
      <c r="AK55" s="8">
        <f>SUM(AF55,AJ55)</f>
        <v>3625</v>
      </c>
      <c r="AL55" s="63">
        <v>31288</v>
      </c>
      <c r="AM55" s="44">
        <f>AL55/AL$68</f>
        <v>3.9235976912873009E-3</v>
      </c>
      <c r="AN55" s="44">
        <f>AK55/AL55</f>
        <v>0.11585911531577602</v>
      </c>
      <c r="AO55" s="44">
        <f>(AL55-AK55)/AL55</f>
        <v>0.88414088468422403</v>
      </c>
    </row>
    <row r="56" spans="1:41" x14ac:dyDescent="0.3">
      <c r="A56" s="25"/>
      <c r="B56" s="37"/>
      <c r="C56" s="7"/>
      <c r="D56" s="3">
        <f t="shared" ref="D56:L56" si="49">(D55-Q55)/Q55</f>
        <v>0.10900673400673401</v>
      </c>
      <c r="E56" s="3">
        <f t="shared" si="49"/>
        <v>0.33766233766233766</v>
      </c>
      <c r="F56" s="3">
        <f t="shared" si="49"/>
        <v>0.11618426416632695</v>
      </c>
      <c r="G56" s="3">
        <f t="shared" si="49"/>
        <v>0</v>
      </c>
      <c r="H56" s="3">
        <f t="shared" si="49"/>
        <v>7.2664359861591699E-2</v>
      </c>
      <c r="I56" s="3">
        <f t="shared" si="49"/>
        <v>-9.9206349206349201E-2</v>
      </c>
      <c r="J56" s="3">
        <f t="shared" si="49"/>
        <v>-3.4965034965034965E-3</v>
      </c>
      <c r="K56" s="3">
        <f t="shared" si="49"/>
        <v>7.8120656102307479E-2</v>
      </c>
      <c r="L56" s="3">
        <f t="shared" si="49"/>
        <v>3.91869778658169E-3</v>
      </c>
      <c r="M56" s="45"/>
      <c r="N56" s="45"/>
      <c r="O56" s="45"/>
      <c r="Q56" s="3">
        <f t="shared" ref="Q56:Y56" si="50">(Q55-AD55)/AD55</f>
        <v>-2.9015120555782592E-2</v>
      </c>
      <c r="R56" s="3">
        <f t="shared" si="50"/>
        <v>2.6666666666666668E-2</v>
      </c>
      <c r="S56" s="3">
        <f t="shared" si="50"/>
        <v>-2.7359238699444885E-2</v>
      </c>
      <c r="T56" s="3">
        <f t="shared" si="50"/>
        <v>8.2585278276481155E-2</v>
      </c>
      <c r="U56" s="3">
        <f t="shared" si="50"/>
        <v>2.1201413427561839E-2</v>
      </c>
      <c r="V56" s="3">
        <f t="shared" si="50"/>
        <v>-4.1825095057034217E-2</v>
      </c>
      <c r="W56" s="3">
        <f t="shared" si="50"/>
        <v>3.7171350861287401E-2</v>
      </c>
      <c r="X56" s="3">
        <f t="shared" si="50"/>
        <v>-7.7241379310344829E-3</v>
      </c>
      <c r="Y56" s="3">
        <f t="shared" si="50"/>
        <v>-0.25779851700332396</v>
      </c>
      <c r="Z56" s="45"/>
      <c r="AA56" s="45"/>
      <c r="AB56" s="45"/>
      <c r="AD56" s="3"/>
      <c r="AE56" s="3"/>
      <c r="AF56" s="3"/>
      <c r="AG56" s="3"/>
      <c r="AH56" s="3"/>
      <c r="AI56" s="3"/>
      <c r="AJ56" s="3"/>
      <c r="AK56" s="3"/>
      <c r="AL56" s="3"/>
      <c r="AM56" s="45"/>
      <c r="AN56" s="45"/>
      <c r="AO56" s="45"/>
    </row>
    <row r="57" spans="1:41" ht="14.4" customHeight="1" x14ac:dyDescent="0.3">
      <c r="A57" s="25" t="s">
        <v>139</v>
      </c>
      <c r="B57" s="37"/>
      <c r="C57" s="18"/>
      <c r="D57" s="8">
        <f t="shared" ref="D57:L57" si="51">SUM(D55,D53)</f>
        <v>114063</v>
      </c>
      <c r="E57" s="8">
        <f t="shared" si="51"/>
        <v>2971</v>
      </c>
      <c r="F57" s="8">
        <f t="shared" si="51"/>
        <v>117034</v>
      </c>
      <c r="G57" s="8">
        <f t="shared" si="51"/>
        <v>59245</v>
      </c>
      <c r="H57" s="8">
        <f t="shared" si="51"/>
        <v>22575</v>
      </c>
      <c r="I57" s="8">
        <f t="shared" si="51"/>
        <v>8412</v>
      </c>
      <c r="J57" s="8">
        <f t="shared" si="51"/>
        <v>90232</v>
      </c>
      <c r="K57" s="8">
        <f t="shared" si="51"/>
        <v>207266</v>
      </c>
      <c r="L57" s="8">
        <f t="shared" si="51"/>
        <v>2120755</v>
      </c>
      <c r="M57" s="44">
        <f>L57/L$68</f>
        <v>0.28688516828482641</v>
      </c>
      <c r="N57" s="44">
        <f>K57/L57</f>
        <v>9.7732175569549523E-2</v>
      </c>
      <c r="O57" s="44">
        <f>(L57-K57)/L57</f>
        <v>0.9022678244304505</v>
      </c>
      <c r="P57" s="29"/>
      <c r="Q57" s="8">
        <f t="shared" ref="Q57:Y57" si="52">SUM(Q55,Q53)</f>
        <v>125793</v>
      </c>
      <c r="R57" s="8">
        <f t="shared" si="52"/>
        <v>3034</v>
      </c>
      <c r="S57" s="8">
        <f t="shared" si="52"/>
        <v>128827</v>
      </c>
      <c r="T57" s="8">
        <f t="shared" si="52"/>
        <v>79235</v>
      </c>
      <c r="U57" s="8">
        <f t="shared" si="52"/>
        <v>25692</v>
      </c>
      <c r="V57" s="8">
        <f t="shared" si="52"/>
        <v>8631</v>
      </c>
      <c r="W57" s="8">
        <f t="shared" si="52"/>
        <v>113558</v>
      </c>
      <c r="X57" s="8">
        <f t="shared" si="52"/>
        <v>242385</v>
      </c>
      <c r="Y57" s="8">
        <f t="shared" si="52"/>
        <v>2416108</v>
      </c>
      <c r="Z57" s="44">
        <f>Y57/Y$68</f>
        <v>0.30775995541756229</v>
      </c>
      <c r="AA57" s="44">
        <f>X57/Y57</f>
        <v>0.10032043269588942</v>
      </c>
      <c r="AB57" s="44">
        <f>(Y57-X57)/Y57</f>
        <v>0.89967956730411058</v>
      </c>
      <c r="AD57" s="8">
        <f t="shared" ref="AD57:AL57" si="53">SUM(AD55,AD53)</f>
        <v>128595</v>
      </c>
      <c r="AE57" s="8">
        <f t="shared" si="53"/>
        <v>3279</v>
      </c>
      <c r="AF57" s="8">
        <f t="shared" si="53"/>
        <v>131874</v>
      </c>
      <c r="AG57" s="8">
        <f t="shared" si="53"/>
        <v>80548</v>
      </c>
      <c r="AH57" s="8">
        <f t="shared" si="53"/>
        <v>26383</v>
      </c>
      <c r="AI57" s="8">
        <f t="shared" si="53"/>
        <v>9354</v>
      </c>
      <c r="AJ57" s="8">
        <f t="shared" si="53"/>
        <v>116285</v>
      </c>
      <c r="AK57" s="8">
        <f t="shared" si="53"/>
        <v>248159</v>
      </c>
      <c r="AL57" s="8">
        <f t="shared" si="53"/>
        <v>2485763</v>
      </c>
      <c r="AM57" s="44">
        <f>AL57/AL$68</f>
        <v>0.31172123395191109</v>
      </c>
      <c r="AN57" s="44">
        <f>AK57/AL57</f>
        <v>9.9832123979639253E-2</v>
      </c>
      <c r="AO57" s="44">
        <f>(AL57-AK57)/AL57</f>
        <v>0.90016787602036075</v>
      </c>
    </row>
    <row r="58" spans="1:41" x14ac:dyDescent="0.3">
      <c r="A58" s="25"/>
      <c r="B58" s="37"/>
      <c r="C58" s="7"/>
      <c r="D58" s="3">
        <f t="shared" ref="D58:L58" si="54">(D57-Q57)/Q57</f>
        <v>-9.3248431947723642E-2</v>
      </c>
      <c r="E58" s="3">
        <f t="shared" si="54"/>
        <v>-2.0764667106130522E-2</v>
      </c>
      <c r="F58" s="3">
        <f t="shared" si="54"/>
        <v>-9.1541369433426223E-2</v>
      </c>
      <c r="G58" s="3">
        <f t="shared" si="54"/>
        <v>-0.25228749921120719</v>
      </c>
      <c r="H58" s="3">
        <f t="shared" si="54"/>
        <v>-0.1213218122372723</v>
      </c>
      <c r="I58" s="3">
        <f t="shared" si="54"/>
        <v>-2.5373653110879388E-2</v>
      </c>
      <c r="J58" s="3">
        <f t="shared" si="54"/>
        <v>-0.20541045104704203</v>
      </c>
      <c r="K58" s="3">
        <f t="shared" si="54"/>
        <v>-0.14488932896012541</v>
      </c>
      <c r="L58" s="3">
        <f t="shared" si="54"/>
        <v>-0.12224329376004715</v>
      </c>
      <c r="M58" s="45"/>
      <c r="N58" s="45"/>
      <c r="O58" s="45"/>
      <c r="Q58" s="3">
        <f t="shared" ref="Q58:Y58" si="55">(Q57-AD57)/AD57</f>
        <v>-2.178933862125277E-2</v>
      </c>
      <c r="R58" s="3">
        <f t="shared" si="55"/>
        <v>-7.4717901799329065E-2</v>
      </c>
      <c r="S58" s="3">
        <f t="shared" si="55"/>
        <v>-2.3105388476879447E-2</v>
      </c>
      <c r="T58" s="3">
        <f t="shared" si="55"/>
        <v>-1.630083925112976E-2</v>
      </c>
      <c r="U58" s="3">
        <f t="shared" si="55"/>
        <v>-2.6191107910396846E-2</v>
      </c>
      <c r="V58" s="3">
        <f t="shared" si="55"/>
        <v>-7.7293136626042341E-2</v>
      </c>
      <c r="W58" s="3">
        <f t="shared" si="55"/>
        <v>-2.3451003998796061E-2</v>
      </c>
      <c r="X58" s="3">
        <f t="shared" si="55"/>
        <v>-2.3267340696891913E-2</v>
      </c>
      <c r="Y58" s="3">
        <f t="shared" si="55"/>
        <v>-2.8021577278284374E-2</v>
      </c>
      <c r="Z58" s="45"/>
      <c r="AA58" s="45"/>
      <c r="AB58" s="45"/>
      <c r="AD58" s="3"/>
      <c r="AE58" s="3"/>
      <c r="AF58" s="3"/>
      <c r="AG58" s="3"/>
      <c r="AH58" s="3"/>
      <c r="AI58" s="3"/>
      <c r="AJ58" s="3"/>
      <c r="AK58" s="3"/>
      <c r="AL58" s="3"/>
      <c r="AM58" s="45"/>
      <c r="AN58" s="45"/>
      <c r="AO58" s="45"/>
    </row>
    <row r="59" spans="1:41" x14ac:dyDescent="0.3">
      <c r="A59" s="25" t="s">
        <v>12</v>
      </c>
      <c r="B59" s="37"/>
      <c r="C59" s="18" t="s">
        <v>0</v>
      </c>
      <c r="D59" s="63">
        <v>90915</v>
      </c>
      <c r="E59" s="63">
        <v>599</v>
      </c>
      <c r="F59" s="8">
        <f>SUM(D59:E59)</f>
        <v>91514</v>
      </c>
      <c r="G59" s="20">
        <v>83101</v>
      </c>
      <c r="H59" s="20">
        <v>28587</v>
      </c>
      <c r="I59" s="20">
        <v>2006</v>
      </c>
      <c r="J59" s="8">
        <f>SUM(G59:I59)</f>
        <v>113694</v>
      </c>
      <c r="K59" s="8">
        <f>SUM(F59,J59)</f>
        <v>205208</v>
      </c>
      <c r="L59" s="63">
        <v>3592377</v>
      </c>
      <c r="M59" s="44">
        <f>L59/L$68</f>
        <v>0.48595885907968617</v>
      </c>
      <c r="N59" s="44">
        <f>K59/L59</f>
        <v>5.7123180557051782E-2</v>
      </c>
      <c r="O59" s="44">
        <f>(L59-K59)/L59</f>
        <v>0.94287681944294821</v>
      </c>
      <c r="Q59" s="63">
        <v>82475</v>
      </c>
      <c r="R59" s="63">
        <v>713</v>
      </c>
      <c r="S59" s="8">
        <f>SUM(Q59:R59)</f>
        <v>83188</v>
      </c>
      <c r="T59" s="63">
        <v>41802</v>
      </c>
      <c r="U59" s="63">
        <v>16978</v>
      </c>
      <c r="V59" s="74">
        <v>2605</v>
      </c>
      <c r="W59" s="8">
        <f>SUM(T59:V59)</f>
        <v>61385</v>
      </c>
      <c r="X59" s="8">
        <f>SUM(S59,W59)</f>
        <v>144573</v>
      </c>
      <c r="Y59" s="63">
        <v>3694815</v>
      </c>
      <c r="Z59" s="44">
        <f>Y59/Y$68</f>
        <v>0.47063959875806066</v>
      </c>
      <c r="AA59" s="44">
        <f>X59/Y59</f>
        <v>3.9128616723706058E-2</v>
      </c>
      <c r="AB59" s="44">
        <f>(Y59-X59)/Y59</f>
        <v>0.96087138327629396</v>
      </c>
      <c r="AD59" s="63">
        <v>89047</v>
      </c>
      <c r="AE59" s="63">
        <v>785</v>
      </c>
      <c r="AF59" s="8">
        <f>SUM(AD59:AE59)</f>
        <v>89832</v>
      </c>
      <c r="AG59" s="63">
        <v>42997</v>
      </c>
      <c r="AH59" s="63">
        <v>16868</v>
      </c>
      <c r="AI59" s="63">
        <v>2866</v>
      </c>
      <c r="AJ59" s="8">
        <f>SUM(AG59:AI59)</f>
        <v>62731</v>
      </c>
      <c r="AK59" s="8">
        <f>SUM(AF59,AJ59)</f>
        <v>152563</v>
      </c>
      <c r="AL59" s="63">
        <v>3724536</v>
      </c>
      <c r="AM59" s="44">
        <f>AL59/AL$68</f>
        <v>0.46706663419574401</v>
      </c>
      <c r="AN59" s="44">
        <f>AK59/AL59</f>
        <v>4.0961612399504257E-2</v>
      </c>
      <c r="AO59" s="44">
        <f>(AL59-AK59)/AL59</f>
        <v>0.95903838760049576</v>
      </c>
    </row>
    <row r="60" spans="1:41" x14ac:dyDescent="0.3">
      <c r="A60" s="25"/>
      <c r="B60" s="37"/>
      <c r="C60" s="7" t="s">
        <v>153</v>
      </c>
      <c r="D60" s="3">
        <f t="shared" ref="D60:L60" si="56">(D59-Q59)/Q59</f>
        <v>0.1023340406183692</v>
      </c>
      <c r="E60" s="3">
        <f t="shared" si="56"/>
        <v>-0.15988779803646563</v>
      </c>
      <c r="F60" s="3">
        <f t="shared" si="56"/>
        <v>0.10008655094484782</v>
      </c>
      <c r="G60" s="3">
        <f t="shared" si="56"/>
        <v>0.98796708291469304</v>
      </c>
      <c r="H60" s="3">
        <f t="shared" si="56"/>
        <v>0.68376722817764168</v>
      </c>
      <c r="I60" s="3">
        <f t="shared" si="56"/>
        <v>-0.22994241842610363</v>
      </c>
      <c r="J60" s="3">
        <f t="shared" si="56"/>
        <v>0.85214628981021423</v>
      </c>
      <c r="K60" s="3">
        <f t="shared" si="56"/>
        <v>0.41940749655883186</v>
      </c>
      <c r="L60" s="3">
        <f t="shared" si="56"/>
        <v>-2.7724798129270343E-2</v>
      </c>
      <c r="M60" s="45"/>
      <c r="N60" s="45"/>
      <c r="O60" s="45"/>
      <c r="Q60" s="3">
        <f t="shared" ref="Q60:Y60" si="57">(Q59-AD59)/AD59</f>
        <v>-7.3803721630150365E-2</v>
      </c>
      <c r="R60" s="3">
        <f t="shared" si="57"/>
        <v>-9.171974522292993E-2</v>
      </c>
      <c r="S60" s="3">
        <f t="shared" si="57"/>
        <v>-7.3960281414195389E-2</v>
      </c>
      <c r="T60" s="3">
        <f t="shared" si="57"/>
        <v>-2.7792636695583413E-2</v>
      </c>
      <c r="U60" s="3">
        <f t="shared" si="57"/>
        <v>6.5212236186862702E-3</v>
      </c>
      <c r="V60" s="3">
        <f t="shared" si="57"/>
        <v>-9.1067690160502437E-2</v>
      </c>
      <c r="W60" s="3">
        <f t="shared" si="57"/>
        <v>-2.1456696051394046E-2</v>
      </c>
      <c r="X60" s="3">
        <f t="shared" si="57"/>
        <v>-5.2371807056756883E-2</v>
      </c>
      <c r="Y60" s="3">
        <f t="shared" si="57"/>
        <v>-7.9797859384363578E-3</v>
      </c>
      <c r="Z60" s="45"/>
      <c r="AA60" s="45"/>
      <c r="AB60" s="45"/>
      <c r="AD60" s="3"/>
      <c r="AE60" s="3"/>
      <c r="AF60" s="3"/>
      <c r="AG60" s="3"/>
      <c r="AH60" s="3"/>
      <c r="AI60" s="3"/>
      <c r="AJ60" s="3"/>
      <c r="AK60" s="3"/>
      <c r="AL60" s="3"/>
      <c r="AM60" s="45"/>
      <c r="AN60" s="45"/>
      <c r="AO60" s="45"/>
    </row>
    <row r="61" spans="1:41" x14ac:dyDescent="0.3">
      <c r="A61" s="25" t="s">
        <v>13</v>
      </c>
      <c r="B61" s="37"/>
      <c r="C61" s="18" t="s">
        <v>0</v>
      </c>
      <c r="D61" s="63">
        <v>25843</v>
      </c>
      <c r="E61" s="63">
        <v>649</v>
      </c>
      <c r="F61" s="8">
        <f>SUM(D61:E61)</f>
        <v>26492</v>
      </c>
      <c r="G61" s="63">
        <v>11730</v>
      </c>
      <c r="H61" s="63">
        <v>10645</v>
      </c>
      <c r="I61" s="74">
        <v>3090</v>
      </c>
      <c r="J61" s="8">
        <f>SUM(G61:I61)</f>
        <v>25465</v>
      </c>
      <c r="K61" s="8">
        <f>SUM(F61,J61)</f>
        <v>51957</v>
      </c>
      <c r="L61" s="63">
        <v>1538973</v>
      </c>
      <c r="M61" s="44">
        <f>L61/L$68</f>
        <v>0.20818459845234558</v>
      </c>
      <c r="N61" s="44">
        <f>K61/L61</f>
        <v>3.3760826213325379E-2</v>
      </c>
      <c r="O61" s="44">
        <f>(L61-K61)/L61</f>
        <v>0.96623917378667457</v>
      </c>
      <c r="Q61" s="63">
        <v>24117</v>
      </c>
      <c r="R61" s="63">
        <v>709</v>
      </c>
      <c r="S61" s="8">
        <f>SUM(Q61:R61)</f>
        <v>24826</v>
      </c>
      <c r="T61" s="63">
        <v>12493</v>
      </c>
      <c r="U61" s="63">
        <v>11875</v>
      </c>
      <c r="V61" s="74">
        <v>2921</v>
      </c>
      <c r="W61" s="8">
        <f>SUM(T61:V61)</f>
        <v>27289</v>
      </c>
      <c r="X61" s="8">
        <f>SUM(S61,W61)</f>
        <v>52115</v>
      </c>
      <c r="Y61" s="63">
        <v>1591073</v>
      </c>
      <c r="Z61" s="44">
        <f>Y61/Y$68</f>
        <v>0.20266832258578138</v>
      </c>
      <c r="AA61" s="44">
        <f>X61/Y61</f>
        <v>3.2754625337743773E-2</v>
      </c>
      <c r="AB61" s="44">
        <f>(Y61-X61)/Y61</f>
        <v>0.96724537466225624</v>
      </c>
      <c r="AD61" s="63">
        <v>23949</v>
      </c>
      <c r="AE61" s="63">
        <v>740</v>
      </c>
      <c r="AF61" s="8">
        <f>SUM(AD61:AE61)</f>
        <v>24689</v>
      </c>
      <c r="AG61" s="63">
        <v>12797</v>
      </c>
      <c r="AH61" s="63">
        <v>11897</v>
      </c>
      <c r="AI61" s="63">
        <v>3024</v>
      </c>
      <c r="AJ61" s="8">
        <f>SUM(AG61:AI61)</f>
        <v>27718</v>
      </c>
      <c r="AK61" s="8">
        <f>SUM(AF61,AJ61)</f>
        <v>52407</v>
      </c>
      <c r="AL61" s="63">
        <v>1597865</v>
      </c>
      <c r="AM61" s="44">
        <f>AL61/AL$68</f>
        <v>0.20037648379534589</v>
      </c>
      <c r="AN61" s="44">
        <f>AK61/AL61</f>
        <v>3.2798140018086633E-2</v>
      </c>
      <c r="AO61" s="44">
        <f>(AL61-AK61)/AL61</f>
        <v>0.96720185998191333</v>
      </c>
    </row>
    <row r="62" spans="1:41" x14ac:dyDescent="0.3">
      <c r="A62" s="25"/>
      <c r="B62" s="37"/>
      <c r="C62" s="7" t="s">
        <v>153</v>
      </c>
      <c r="D62" s="3">
        <f t="shared" ref="D62:L62" si="58">(D61-Q61)/Q61</f>
        <v>7.1567773769540155E-2</v>
      </c>
      <c r="E62" s="3">
        <f t="shared" si="58"/>
        <v>-8.4626234132581094E-2</v>
      </c>
      <c r="F62" s="3">
        <f t="shared" si="58"/>
        <v>6.7107065173608316E-2</v>
      </c>
      <c r="G62" s="3">
        <f t="shared" si="58"/>
        <v>-6.1074201552869606E-2</v>
      </c>
      <c r="H62" s="3">
        <f t="shared" si="58"/>
        <v>-0.10357894736842105</v>
      </c>
      <c r="I62" s="3">
        <f t="shared" si="58"/>
        <v>5.7856898322492301E-2</v>
      </c>
      <c r="J62" s="3">
        <f t="shared" si="58"/>
        <v>-6.6840118729158265E-2</v>
      </c>
      <c r="K62" s="3">
        <f t="shared" si="58"/>
        <v>-3.0317566919313057E-3</v>
      </c>
      <c r="L62" s="3">
        <f t="shared" si="58"/>
        <v>-3.2745197737627373E-2</v>
      </c>
      <c r="M62" s="45"/>
      <c r="N62" s="45"/>
      <c r="O62" s="45"/>
      <c r="Q62" s="3">
        <f t="shared" ref="Q62:Y62" si="59">(Q61-AD61)/AD61</f>
        <v>7.0149066766879622E-3</v>
      </c>
      <c r="R62" s="3">
        <f t="shared" si="59"/>
        <v>-4.1891891891891894E-2</v>
      </c>
      <c r="S62" s="3">
        <f t="shared" si="59"/>
        <v>5.5490299323585407E-3</v>
      </c>
      <c r="T62" s="3">
        <f t="shared" si="59"/>
        <v>-2.3755567711182309E-2</v>
      </c>
      <c r="U62" s="3">
        <f t="shared" si="59"/>
        <v>-1.8492056821047323E-3</v>
      </c>
      <c r="V62" s="3">
        <f t="shared" si="59"/>
        <v>-3.4060846560846562E-2</v>
      </c>
      <c r="W62" s="3">
        <f t="shared" si="59"/>
        <v>-1.5477307165019121E-2</v>
      </c>
      <c r="X62" s="3">
        <f t="shared" si="59"/>
        <v>-5.5717747629133512E-3</v>
      </c>
      <c r="Y62" s="3">
        <f t="shared" si="59"/>
        <v>-4.2506719904372393E-3</v>
      </c>
      <c r="Z62" s="45"/>
      <c r="AA62" s="45"/>
      <c r="AB62" s="45"/>
      <c r="AD62" s="3"/>
      <c r="AE62" s="3"/>
      <c r="AF62" s="3"/>
      <c r="AG62" s="3"/>
      <c r="AH62" s="3"/>
      <c r="AI62" s="3"/>
      <c r="AJ62" s="3"/>
      <c r="AK62" s="3"/>
      <c r="AL62" s="3"/>
      <c r="AM62" s="45"/>
      <c r="AN62" s="45"/>
      <c r="AO62" s="45"/>
    </row>
    <row r="63" spans="1:41" x14ac:dyDescent="0.3">
      <c r="A63" s="25" t="s">
        <v>14</v>
      </c>
      <c r="B63" s="37"/>
      <c r="C63" s="18" t="s">
        <v>0</v>
      </c>
      <c r="D63" s="63">
        <v>7615</v>
      </c>
      <c r="E63" s="63">
        <v>337</v>
      </c>
      <c r="F63" s="8">
        <f>SUM(D63:E63)</f>
        <v>7952</v>
      </c>
      <c r="G63" s="63">
        <v>2549</v>
      </c>
      <c r="H63" s="63">
        <v>1734</v>
      </c>
      <c r="I63" s="74">
        <v>1961</v>
      </c>
      <c r="J63" s="8">
        <f>SUM(G63:I63)</f>
        <v>6244</v>
      </c>
      <c r="K63" s="8">
        <f>SUM(F63,J63)</f>
        <v>14196</v>
      </c>
      <c r="L63" s="63">
        <v>140243</v>
      </c>
      <c r="M63" s="44">
        <f>L63/L$68</f>
        <v>1.897137418314181E-2</v>
      </c>
      <c r="N63" s="44">
        <f>K63/L63</f>
        <v>0.10122430353030097</v>
      </c>
      <c r="O63" s="44">
        <f>(L63-K63)/L63</f>
        <v>0.89877569646969901</v>
      </c>
      <c r="Q63" s="63">
        <v>8830</v>
      </c>
      <c r="R63" s="63">
        <v>431</v>
      </c>
      <c r="S63" s="8">
        <f>SUM(Q63:R63)</f>
        <v>9261</v>
      </c>
      <c r="T63" s="63">
        <v>2959</v>
      </c>
      <c r="U63" s="63">
        <v>2240</v>
      </c>
      <c r="V63" s="74">
        <v>2493</v>
      </c>
      <c r="W63" s="8">
        <f>SUM(T63:V63)</f>
        <v>7692</v>
      </c>
      <c r="X63" s="8">
        <f>SUM(S63,W63)</f>
        <v>16953</v>
      </c>
      <c r="Y63" s="63">
        <v>148629</v>
      </c>
      <c r="Z63" s="44">
        <f>Y63/Y$68</f>
        <v>1.8932123238595652E-2</v>
      </c>
      <c r="AA63" s="44">
        <f>X63/Y63</f>
        <v>0.1140625315382597</v>
      </c>
      <c r="AB63" s="44">
        <f>(Y63-X63)/Y63</f>
        <v>0.88593746846174026</v>
      </c>
      <c r="AD63" s="63">
        <v>7363</v>
      </c>
      <c r="AE63" s="63">
        <v>352</v>
      </c>
      <c r="AF63" s="8">
        <f>SUM(AD63:AE63)</f>
        <v>7715</v>
      </c>
      <c r="AG63" s="63">
        <v>2573</v>
      </c>
      <c r="AH63" s="63">
        <v>1729</v>
      </c>
      <c r="AI63" s="63">
        <v>1986</v>
      </c>
      <c r="AJ63" s="8">
        <f>SUM(AG63:AI63)</f>
        <v>6288</v>
      </c>
      <c r="AK63" s="8">
        <f>SUM(AF63,AJ63)</f>
        <v>14003</v>
      </c>
      <c r="AL63" s="63">
        <v>166150</v>
      </c>
      <c r="AM63" s="44">
        <f>AL63/AL$68</f>
        <v>2.0835648056999008E-2</v>
      </c>
      <c r="AN63" s="44">
        <f>AK63/AL63</f>
        <v>8.4279265723743599E-2</v>
      </c>
      <c r="AO63" s="44">
        <f>(AL63-AK63)/AL63</f>
        <v>0.91572073427625644</v>
      </c>
    </row>
    <row r="64" spans="1:41" x14ac:dyDescent="0.3">
      <c r="A64" s="25"/>
      <c r="B64" s="37"/>
      <c r="C64" s="7" t="s">
        <v>153</v>
      </c>
      <c r="D64" s="3">
        <f t="shared" ref="D64:L64" si="60">(D63-Q63)/Q63</f>
        <v>-0.13759909399773498</v>
      </c>
      <c r="E64" s="3">
        <f t="shared" si="60"/>
        <v>-0.21809744779582366</v>
      </c>
      <c r="F64" s="3">
        <f t="shared" si="60"/>
        <v>-0.14134542705971279</v>
      </c>
      <c r="G64" s="3">
        <f t="shared" si="60"/>
        <v>-0.13856032443393038</v>
      </c>
      <c r="H64" s="3">
        <f t="shared" si="60"/>
        <v>-0.22589285714285715</v>
      </c>
      <c r="I64" s="3">
        <f t="shared" si="60"/>
        <v>-0.2133975130365022</v>
      </c>
      <c r="J64" s="3">
        <f t="shared" si="60"/>
        <v>-0.18824752990119606</v>
      </c>
      <c r="K64" s="3">
        <f t="shared" si="60"/>
        <v>-0.16262608387895947</v>
      </c>
      <c r="L64" s="3">
        <f t="shared" si="60"/>
        <v>-5.6422367101978753E-2</v>
      </c>
      <c r="M64" s="45"/>
      <c r="N64" s="45"/>
      <c r="O64" s="45"/>
      <c r="Q64" s="3">
        <f t="shared" ref="Q64:Y64" si="61">(Q63-AD63)/AD63</f>
        <v>0.19923944044547059</v>
      </c>
      <c r="R64" s="3">
        <f t="shared" si="61"/>
        <v>0.22443181818181818</v>
      </c>
      <c r="S64" s="3">
        <f t="shared" si="61"/>
        <v>0.20038885288399222</v>
      </c>
      <c r="T64" s="3">
        <f t="shared" si="61"/>
        <v>0.15001943256898562</v>
      </c>
      <c r="U64" s="3">
        <f t="shared" si="61"/>
        <v>0.29554655870445345</v>
      </c>
      <c r="V64" s="3">
        <f t="shared" si="61"/>
        <v>0.25528700906344409</v>
      </c>
      <c r="W64" s="3">
        <f t="shared" si="61"/>
        <v>0.22328244274809161</v>
      </c>
      <c r="X64" s="3">
        <f t="shared" si="61"/>
        <v>0.2106691423266443</v>
      </c>
      <c r="Y64" s="3">
        <f t="shared" si="61"/>
        <v>-0.10545290400240746</v>
      </c>
      <c r="Z64" s="45"/>
      <c r="AA64" s="45"/>
      <c r="AB64" s="45"/>
      <c r="AD64" s="3"/>
      <c r="AE64" s="3"/>
      <c r="AF64" s="3"/>
      <c r="AG64" s="3"/>
      <c r="AH64" s="3"/>
      <c r="AI64" s="3"/>
      <c r="AJ64" s="3"/>
      <c r="AK64" s="3"/>
      <c r="AL64" s="3"/>
      <c r="AM64" s="45"/>
      <c r="AN64" s="45"/>
      <c r="AO64" s="45"/>
    </row>
    <row r="65" spans="1:41" ht="14.4" customHeight="1" x14ac:dyDescent="0.3">
      <c r="A65" s="25" t="s">
        <v>142</v>
      </c>
      <c r="B65" s="37"/>
      <c r="C65" s="18"/>
      <c r="D65" s="8">
        <f t="shared" ref="D65:L65" si="62">SUM(D63,D61,D59)</f>
        <v>124373</v>
      </c>
      <c r="E65" s="8">
        <f t="shared" si="62"/>
        <v>1585</v>
      </c>
      <c r="F65" s="8">
        <f t="shared" si="62"/>
        <v>125958</v>
      </c>
      <c r="G65" s="8">
        <f t="shared" si="62"/>
        <v>97380</v>
      </c>
      <c r="H65" s="8">
        <f t="shared" si="62"/>
        <v>40966</v>
      </c>
      <c r="I65" s="8">
        <f t="shared" si="62"/>
        <v>7057</v>
      </c>
      <c r="J65" s="8">
        <f t="shared" si="62"/>
        <v>145403</v>
      </c>
      <c r="K65" s="8">
        <f t="shared" si="62"/>
        <v>271361</v>
      </c>
      <c r="L65" s="8">
        <f t="shared" si="62"/>
        <v>5271593</v>
      </c>
      <c r="M65" s="44">
        <f>L65/L$68</f>
        <v>0.71311483171517354</v>
      </c>
      <c r="N65" s="44">
        <f>K65/L65</f>
        <v>5.1476090813535873E-2</v>
      </c>
      <c r="O65" s="44">
        <f>(L65-K65)/L65</f>
        <v>0.94852390918646412</v>
      </c>
      <c r="Q65" s="8">
        <f t="shared" ref="Q65:Y65" si="63">SUM(Q63,Q61,Q59)</f>
        <v>115422</v>
      </c>
      <c r="R65" s="8">
        <f t="shared" si="63"/>
        <v>1853</v>
      </c>
      <c r="S65" s="8">
        <f t="shared" si="63"/>
        <v>117275</v>
      </c>
      <c r="T65" s="8">
        <f t="shared" si="63"/>
        <v>57254</v>
      </c>
      <c r="U65" s="8">
        <f t="shared" si="63"/>
        <v>31093</v>
      </c>
      <c r="V65" s="8">
        <f t="shared" si="63"/>
        <v>8019</v>
      </c>
      <c r="W65" s="8">
        <f t="shared" si="63"/>
        <v>96366</v>
      </c>
      <c r="X65" s="8">
        <f t="shared" si="63"/>
        <v>213641</v>
      </c>
      <c r="Y65" s="8">
        <f t="shared" si="63"/>
        <v>5434517</v>
      </c>
      <c r="Z65" s="44">
        <f>Y65/Y$68</f>
        <v>0.69224004458243771</v>
      </c>
      <c r="AA65" s="44">
        <f>X65/Y65</f>
        <v>3.9311865249478474E-2</v>
      </c>
      <c r="AB65" s="44">
        <f>(Y65-X65)/Y65</f>
        <v>0.96068813475052151</v>
      </c>
      <c r="AD65" s="8">
        <f t="shared" ref="AD65:AL65" si="64">SUM(AD63,AD61,AD59)</f>
        <v>120359</v>
      </c>
      <c r="AE65" s="8">
        <f t="shared" si="64"/>
        <v>1877</v>
      </c>
      <c r="AF65" s="8">
        <f t="shared" si="64"/>
        <v>122236</v>
      </c>
      <c r="AG65" s="8">
        <f t="shared" si="64"/>
        <v>58367</v>
      </c>
      <c r="AH65" s="8">
        <f t="shared" si="64"/>
        <v>30494</v>
      </c>
      <c r="AI65" s="8">
        <f t="shared" si="64"/>
        <v>7876</v>
      </c>
      <c r="AJ65" s="8">
        <f t="shared" si="64"/>
        <v>96737</v>
      </c>
      <c r="AK65" s="8">
        <f t="shared" si="64"/>
        <v>218973</v>
      </c>
      <c r="AL65" s="8">
        <f t="shared" si="64"/>
        <v>5488551</v>
      </c>
      <c r="AM65" s="44">
        <f>AL65/AL$68</f>
        <v>0.68827876604808891</v>
      </c>
      <c r="AN65" s="44">
        <f>AK65/AL65</f>
        <v>3.989632236267824E-2</v>
      </c>
      <c r="AO65" s="44">
        <f>(AL65-AK65)/AL65</f>
        <v>0.96010367763732174</v>
      </c>
    </row>
    <row r="66" spans="1:41" x14ac:dyDescent="0.3">
      <c r="A66" s="25"/>
      <c r="B66" s="37"/>
      <c r="C66" s="7"/>
      <c r="D66" s="3">
        <f t="shared" ref="D66:L66" si="65">(D65-Q65)/Q65</f>
        <v>7.7550207066243868E-2</v>
      </c>
      <c r="E66" s="3">
        <f t="shared" si="65"/>
        <v>-0.14463032919589855</v>
      </c>
      <c r="F66" s="3">
        <f t="shared" si="65"/>
        <v>7.40396503943722E-2</v>
      </c>
      <c r="G66" s="3">
        <f t="shared" si="65"/>
        <v>0.7008418625772872</v>
      </c>
      <c r="H66" s="3">
        <f t="shared" si="65"/>
        <v>0.31753127713633295</v>
      </c>
      <c r="I66" s="3">
        <f t="shared" si="65"/>
        <v>-0.11996508292804589</v>
      </c>
      <c r="J66" s="3">
        <f t="shared" si="65"/>
        <v>0.50886204677998459</v>
      </c>
      <c r="K66" s="3">
        <f t="shared" si="65"/>
        <v>0.27017286007835573</v>
      </c>
      <c r="L66" s="3">
        <f t="shared" si="65"/>
        <v>-2.9979481157203114E-2</v>
      </c>
      <c r="M66" s="45"/>
      <c r="N66" s="45"/>
      <c r="O66" s="45"/>
      <c r="Q66" s="3">
        <f t="shared" ref="Q66:Y66" si="66">(Q65-AD65)/AD65</f>
        <v>-4.1018951636354571E-2</v>
      </c>
      <c r="R66" s="3">
        <f t="shared" si="66"/>
        <v>-1.2786361214704315E-2</v>
      </c>
      <c r="S66" s="3">
        <f t="shared" si="66"/>
        <v>-4.0585424915736773E-2</v>
      </c>
      <c r="T66" s="3">
        <f t="shared" si="66"/>
        <v>-1.9068994466051023E-2</v>
      </c>
      <c r="U66" s="3">
        <f t="shared" si="66"/>
        <v>1.9643208500032792E-2</v>
      </c>
      <c r="V66" s="3">
        <f t="shared" si="66"/>
        <v>1.8156424581005588E-2</v>
      </c>
      <c r="W66" s="3">
        <f t="shared" si="66"/>
        <v>-3.8351406390522758E-3</v>
      </c>
      <c r="X66" s="3">
        <f t="shared" si="66"/>
        <v>-2.4350034022459392E-2</v>
      </c>
      <c r="Y66" s="3">
        <f t="shared" si="66"/>
        <v>-9.8448570487912022E-3</v>
      </c>
      <c r="Z66" s="45"/>
      <c r="AA66" s="45"/>
      <c r="AB66" s="45"/>
      <c r="AD66" s="3"/>
      <c r="AE66" s="3"/>
      <c r="AF66" s="3"/>
      <c r="AG66" s="3"/>
      <c r="AH66" s="3"/>
      <c r="AI66" s="3"/>
      <c r="AJ66" s="3"/>
      <c r="AK66" s="3"/>
      <c r="AL66" s="3"/>
      <c r="AM66" s="45"/>
      <c r="AN66" s="45"/>
      <c r="AO66" s="45"/>
    </row>
    <row r="67" spans="1:41" x14ac:dyDescent="0.3">
      <c r="A67" s="25"/>
      <c r="B67" s="37">
        <f>F65/F21</f>
        <v>0.64627651386879292</v>
      </c>
      <c r="C67" s="7" t="s">
        <v>151</v>
      </c>
      <c r="D67" s="3">
        <f>F65/F$21</f>
        <v>0.64627651386879292</v>
      </c>
      <c r="E67" s="3"/>
      <c r="F67" s="3"/>
      <c r="G67" s="3"/>
      <c r="H67" s="3"/>
      <c r="I67" s="3"/>
      <c r="J67" s="3"/>
      <c r="K67" s="3"/>
      <c r="L67" s="3"/>
      <c r="M67" s="45"/>
      <c r="N67" s="45"/>
      <c r="O67" s="45"/>
      <c r="Q67" s="3"/>
      <c r="R67" s="3"/>
      <c r="S67" s="3"/>
      <c r="T67" s="3"/>
      <c r="U67" s="3"/>
      <c r="V67" s="3"/>
      <c r="W67" s="3"/>
      <c r="X67" s="3"/>
      <c r="Y67" s="3"/>
      <c r="Z67" s="45"/>
      <c r="AA67" s="45"/>
      <c r="AB67" s="45"/>
      <c r="AD67" s="3"/>
      <c r="AE67" s="3"/>
      <c r="AF67" s="3"/>
      <c r="AG67" s="3"/>
      <c r="AH67" s="3"/>
      <c r="AI67" s="3"/>
      <c r="AJ67" s="3"/>
      <c r="AK67" s="3"/>
      <c r="AL67" s="3"/>
      <c r="AM67" s="45"/>
      <c r="AN67" s="45"/>
      <c r="AO67" s="45"/>
    </row>
    <row r="68" spans="1:41" x14ac:dyDescent="0.3">
      <c r="A68" s="32" t="s">
        <v>143</v>
      </c>
      <c r="B68" s="37"/>
      <c r="C68" s="7" t="s">
        <v>0</v>
      </c>
      <c r="D68" s="8">
        <f>SUM(D65,D57)</f>
        <v>238436</v>
      </c>
      <c r="E68" s="8">
        <f>SUM(E65,E57)</f>
        <v>4556</v>
      </c>
      <c r="F68" s="8">
        <f>SUM(D68:E68)</f>
        <v>242992</v>
      </c>
      <c r="G68" s="8">
        <f>SUM(G65,G57)</f>
        <v>156625</v>
      </c>
      <c r="H68" s="8">
        <f>SUM(H65,H57)</f>
        <v>63541</v>
      </c>
      <c r="I68" s="8">
        <f>SUM(I65,I57)</f>
        <v>15469</v>
      </c>
      <c r="J68" s="8">
        <f>SUM(G68:I68)</f>
        <v>235635</v>
      </c>
      <c r="K68" s="8">
        <f>SUM(F68,J68)</f>
        <v>478627</v>
      </c>
      <c r="L68" s="8">
        <f>SUM(L65,L57)</f>
        <v>7392348</v>
      </c>
      <c r="M68" s="44">
        <f>L68/L$68</f>
        <v>1</v>
      </c>
      <c r="N68" s="44">
        <f>K68/L68</f>
        <v>6.4746275472962037E-2</v>
      </c>
      <c r="O68" s="44">
        <f>(L68-K68)/L68</f>
        <v>0.93525372452703792</v>
      </c>
      <c r="Q68" s="8">
        <f>SUM(Q65,Q57)</f>
        <v>241215</v>
      </c>
      <c r="R68" s="8">
        <f>SUM(R65,R57)</f>
        <v>4887</v>
      </c>
      <c r="S68" s="8">
        <f>SUM(Q68:R68)</f>
        <v>246102</v>
      </c>
      <c r="T68" s="8">
        <f>SUM(T65,T57)</f>
        <v>136489</v>
      </c>
      <c r="U68" s="8">
        <f>SUM(U65,U57)</f>
        <v>56785</v>
      </c>
      <c r="V68" s="8">
        <f>SUM(V65,V57)</f>
        <v>16650</v>
      </c>
      <c r="W68" s="8">
        <f>SUM(T68:V68)</f>
        <v>209924</v>
      </c>
      <c r="X68" s="8">
        <f>SUM(S68,W68)</f>
        <v>456026</v>
      </c>
      <c r="Y68" s="8">
        <f>SUM(Y65,Y57)</f>
        <v>7850625</v>
      </c>
      <c r="Z68" s="44">
        <f>Y68/Y$68</f>
        <v>1</v>
      </c>
      <c r="AA68" s="44">
        <f>X68/Y68</f>
        <v>5.8087859246875248E-2</v>
      </c>
      <c r="AB68" s="44">
        <f>(Y68-X68)/Y68</f>
        <v>0.94191214075312479</v>
      </c>
      <c r="AD68" s="8">
        <f>SUM(AD65,AD57)</f>
        <v>248954</v>
      </c>
      <c r="AE68" s="8">
        <f>SUM(AE65,AE57)</f>
        <v>5156</v>
      </c>
      <c r="AF68" s="8">
        <f>SUM(AD68:AE68)</f>
        <v>254110</v>
      </c>
      <c r="AG68" s="8">
        <f>SUM(AG65,AG57)</f>
        <v>138915</v>
      </c>
      <c r="AH68" s="8">
        <f>SUM(AH65,AH57)</f>
        <v>56877</v>
      </c>
      <c r="AI68" s="8">
        <f>SUM(AI65,AI57)</f>
        <v>17230</v>
      </c>
      <c r="AJ68" s="8">
        <f>SUM(AG68:AI68)</f>
        <v>213022</v>
      </c>
      <c r="AK68" s="8">
        <f>SUM(AF68,AJ68)</f>
        <v>467132</v>
      </c>
      <c r="AL68" s="8">
        <f>SUM(AL57,AL65)</f>
        <v>7974314</v>
      </c>
      <c r="AM68" s="44">
        <f>AL68/AL$68</f>
        <v>1</v>
      </c>
      <c r="AN68" s="44">
        <f>AK68/AL68</f>
        <v>5.8579584400614275E-2</v>
      </c>
      <c r="AO68" s="44">
        <f>(AL68-AK68)/AL68</f>
        <v>0.94142041559938572</v>
      </c>
    </row>
    <row r="69" spans="1:41" x14ac:dyDescent="0.3">
      <c r="A69" s="32"/>
      <c r="B69" s="37"/>
      <c r="C69" s="7" t="s">
        <v>154</v>
      </c>
      <c r="D69" s="3">
        <f t="shared" ref="D69:L69" si="67">(D68-Q68)/Q68</f>
        <v>-1.152084240200651E-2</v>
      </c>
      <c r="E69" s="3">
        <f t="shared" si="67"/>
        <v>-6.7730714139553921E-2</v>
      </c>
      <c r="F69" s="3">
        <f t="shared" si="67"/>
        <v>-1.2637036675849851E-2</v>
      </c>
      <c r="G69" s="3">
        <f t="shared" si="67"/>
        <v>0.14752837224977838</v>
      </c>
      <c r="H69" s="3">
        <f t="shared" si="67"/>
        <v>0.11897508144756538</v>
      </c>
      <c r="I69" s="3">
        <f t="shared" si="67"/>
        <v>-7.0930930930930933E-2</v>
      </c>
      <c r="J69" s="3">
        <f t="shared" si="67"/>
        <v>0.12247765858120081</v>
      </c>
      <c r="K69" s="3">
        <f t="shared" si="67"/>
        <v>4.956077065781337E-2</v>
      </c>
      <c r="L69" s="3">
        <f t="shared" si="67"/>
        <v>-5.8374588010508717E-2</v>
      </c>
      <c r="M69" s="11"/>
      <c r="N69" s="11"/>
      <c r="O69" s="11"/>
      <c r="Q69" s="3">
        <f t="shared" ref="Q69:Y69" si="68">(Q68-AD68)/AD68</f>
        <v>-3.1086064092161605E-2</v>
      </c>
      <c r="R69" s="3">
        <f t="shared" si="68"/>
        <v>-5.2172226532195498E-2</v>
      </c>
      <c r="S69" s="3">
        <f t="shared" si="68"/>
        <v>-3.1513911298256661E-2</v>
      </c>
      <c r="T69" s="3">
        <f t="shared" si="68"/>
        <v>-1.7463916783644676E-2</v>
      </c>
      <c r="U69" s="3">
        <f t="shared" si="68"/>
        <v>-1.6175255375635142E-3</v>
      </c>
      <c r="V69" s="3">
        <f t="shared" si="68"/>
        <v>-3.3662217063261751E-2</v>
      </c>
      <c r="W69" s="3">
        <f t="shared" si="68"/>
        <v>-1.4543098834862126E-2</v>
      </c>
      <c r="X69" s="3">
        <f t="shared" si="68"/>
        <v>-2.3774864492263428E-2</v>
      </c>
      <c r="Y69" s="3">
        <f t="shared" si="68"/>
        <v>-1.5510926707927478E-2</v>
      </c>
      <c r="Z69" s="11"/>
      <c r="AA69" s="11"/>
      <c r="AB69" s="11"/>
      <c r="AD69" s="3"/>
      <c r="AE69" s="3"/>
      <c r="AF69" s="3"/>
      <c r="AG69" s="3"/>
      <c r="AH69" s="3"/>
      <c r="AI69" s="3"/>
      <c r="AJ69" s="3"/>
      <c r="AK69" s="3"/>
      <c r="AL69" s="3"/>
      <c r="AM69" s="11"/>
      <c r="AN69" s="45"/>
      <c r="AO69" s="45"/>
    </row>
    <row r="70" spans="1:41" x14ac:dyDescent="0.3">
      <c r="A70" s="21"/>
      <c r="C70" s="7"/>
      <c r="D70" s="3"/>
      <c r="E70" s="3"/>
      <c r="F70" s="3"/>
      <c r="G70" s="3"/>
      <c r="H70" s="3"/>
      <c r="I70" s="3"/>
      <c r="J70" s="3"/>
      <c r="K70" s="11"/>
      <c r="L70" s="11"/>
      <c r="M70" s="11"/>
      <c r="N70" s="11"/>
      <c r="O70" s="11"/>
      <c r="Q70" s="3"/>
      <c r="R70" s="3"/>
      <c r="S70" s="3"/>
      <c r="T70" s="3"/>
      <c r="U70" s="3"/>
      <c r="V70" s="11"/>
      <c r="W70" s="11"/>
      <c r="X70" s="11"/>
      <c r="Y70" s="11"/>
      <c r="Z70" s="11"/>
      <c r="AA70" s="11"/>
      <c r="AB70" s="11"/>
      <c r="AD70" s="3"/>
      <c r="AE70" s="3"/>
      <c r="AF70" s="3"/>
      <c r="AG70" s="3"/>
      <c r="AH70" s="3"/>
      <c r="AI70" s="11"/>
      <c r="AJ70" s="11"/>
      <c r="AK70" s="11"/>
      <c r="AL70" s="11"/>
      <c r="AM70" s="11"/>
      <c r="AN70" s="11"/>
      <c r="AO70" s="11"/>
    </row>
    <row r="71" spans="1:41" x14ac:dyDescent="0.3">
      <c r="A71" s="32"/>
      <c r="B71" s="33"/>
      <c r="C71" s="7"/>
      <c r="D71" s="3"/>
      <c r="E71" s="3"/>
      <c r="F71" s="3"/>
      <c r="G71" s="3"/>
      <c r="H71" s="3"/>
      <c r="I71" s="3"/>
      <c r="J71" s="3"/>
      <c r="K71" s="11"/>
      <c r="L71" s="11"/>
      <c r="M71" s="11"/>
      <c r="N71" s="11"/>
      <c r="O71" s="11"/>
      <c r="Q71" s="3"/>
      <c r="R71" s="3"/>
      <c r="S71" s="3"/>
      <c r="T71" s="3"/>
      <c r="U71" s="3"/>
      <c r="V71" s="11"/>
      <c r="W71" s="11"/>
      <c r="X71" s="11"/>
      <c r="Y71" s="11"/>
      <c r="Z71" s="11"/>
      <c r="AA71" s="11"/>
      <c r="AB71" s="11"/>
      <c r="AD71" s="3"/>
      <c r="AE71" s="3"/>
      <c r="AF71" s="3"/>
      <c r="AG71" s="3"/>
      <c r="AH71" s="3"/>
      <c r="AI71" s="11"/>
      <c r="AJ71" s="11"/>
      <c r="AK71" s="11"/>
      <c r="AL71" s="11"/>
      <c r="AM71" s="11"/>
      <c r="AN71" s="11"/>
      <c r="AO71" s="11"/>
    </row>
    <row r="72" spans="1:41" ht="14.4" customHeight="1" x14ac:dyDescent="0.3">
      <c r="A72" s="429" t="s">
        <v>155</v>
      </c>
      <c r="B72" s="429"/>
      <c r="C72" s="429"/>
      <c r="D72" s="25"/>
      <c r="E72" s="25"/>
      <c r="F72" s="25"/>
      <c r="G72" s="25"/>
      <c r="H72" s="25"/>
      <c r="I72" s="25"/>
      <c r="J72" s="25"/>
      <c r="K72" s="25"/>
      <c r="L72" s="32"/>
      <c r="M72" s="32"/>
      <c r="N72" s="32"/>
      <c r="O72" s="32"/>
      <c r="P72" s="25"/>
      <c r="Q72" s="25"/>
      <c r="R72" s="25"/>
      <c r="S72" s="25"/>
      <c r="T72" s="25"/>
      <c r="U72" s="25"/>
      <c r="V72" s="25"/>
      <c r="W72" s="25"/>
      <c r="X72" s="25"/>
      <c r="Y72" s="32"/>
      <c r="Z72" s="32"/>
      <c r="AA72" s="32"/>
      <c r="AB72" s="32"/>
      <c r="AC72" s="25"/>
      <c r="AD72" s="25"/>
      <c r="AE72" s="25"/>
      <c r="AF72" s="25"/>
      <c r="AG72" s="25"/>
      <c r="AH72" s="25"/>
      <c r="AI72" s="25"/>
      <c r="AJ72" s="25"/>
      <c r="AK72" s="25"/>
      <c r="AL72" s="32"/>
      <c r="AM72" s="32"/>
      <c r="AN72" s="32"/>
      <c r="AO72" s="32"/>
    </row>
    <row r="73" spans="1:41" x14ac:dyDescent="0.3">
      <c r="B73" s="37" t="s">
        <v>156</v>
      </c>
      <c r="K73" s="11"/>
      <c r="L73" s="11"/>
      <c r="M73" s="11"/>
      <c r="N73" s="11"/>
      <c r="O73" s="11"/>
      <c r="Q73" s="3"/>
      <c r="R73" s="3"/>
      <c r="S73" s="3"/>
      <c r="T73" s="3"/>
      <c r="U73" s="3"/>
      <c r="V73" s="11"/>
      <c r="W73" s="11"/>
      <c r="X73" s="11"/>
      <c r="Y73" s="11"/>
      <c r="Z73" s="11"/>
      <c r="AA73" s="11"/>
      <c r="AB73" s="11"/>
      <c r="AD73" s="3"/>
      <c r="AE73" s="3"/>
      <c r="AF73" s="3"/>
      <c r="AG73" s="3"/>
      <c r="AH73" s="3"/>
      <c r="AI73" s="11"/>
      <c r="AJ73" s="11"/>
      <c r="AK73" s="11"/>
      <c r="AL73" s="11"/>
      <c r="AM73" s="11"/>
      <c r="AN73" s="11"/>
      <c r="AO73" s="11"/>
    </row>
    <row r="74" spans="1:41" x14ac:dyDescent="0.3">
      <c r="A74" s="25" t="s">
        <v>15</v>
      </c>
      <c r="B74" s="37"/>
      <c r="C74" s="18" t="s">
        <v>0</v>
      </c>
      <c r="D74" s="63">
        <v>97356</v>
      </c>
      <c r="E74" s="63">
        <v>1406</v>
      </c>
      <c r="F74" s="8">
        <f>SUM(D74:E74)</f>
        <v>98762</v>
      </c>
      <c r="G74" s="63">
        <v>54119</v>
      </c>
      <c r="H74" s="63">
        <v>14553</v>
      </c>
      <c r="I74" s="63">
        <v>617</v>
      </c>
      <c r="J74" s="8">
        <f>SUM(G74:I74)</f>
        <v>69289</v>
      </c>
      <c r="K74" s="8">
        <f>SUM(F74,J74)</f>
        <v>168051</v>
      </c>
      <c r="L74" s="8"/>
      <c r="M74" s="44"/>
      <c r="N74" s="44"/>
      <c r="O74" s="44"/>
      <c r="P74" s="29"/>
      <c r="Q74" s="63">
        <v>107831</v>
      </c>
      <c r="R74" s="63">
        <v>1488</v>
      </c>
      <c r="S74" s="8">
        <f>SUM(Q74:R74)</f>
        <v>109319</v>
      </c>
      <c r="T74" s="63">
        <v>75170</v>
      </c>
      <c r="U74" s="63">
        <v>17059</v>
      </c>
      <c r="V74" s="74">
        <v>698</v>
      </c>
      <c r="W74" s="8">
        <f>SUM(T74:V74)</f>
        <v>92927</v>
      </c>
      <c r="X74" s="8">
        <f>SUM(S74,W74)</f>
        <v>202246</v>
      </c>
      <c r="Y74" s="8"/>
      <c r="Z74" s="44"/>
      <c r="AA74" s="44"/>
      <c r="AB74" s="44"/>
      <c r="AD74" s="63">
        <v>109702</v>
      </c>
      <c r="AE74" s="63">
        <v>1628</v>
      </c>
      <c r="AF74" s="8">
        <f>SUM(AD74:AE74)</f>
        <v>111330</v>
      </c>
      <c r="AG74" s="63">
        <v>75695</v>
      </c>
      <c r="AH74" s="63">
        <v>17709</v>
      </c>
      <c r="AI74" s="63">
        <v>741</v>
      </c>
      <c r="AJ74" s="8">
        <f>SUM(AG74:AI74)</f>
        <v>94145</v>
      </c>
      <c r="AK74" s="8">
        <f>SUM(AF74,AJ74)</f>
        <v>205475</v>
      </c>
      <c r="AL74" s="8"/>
      <c r="AM74" s="44"/>
      <c r="AN74" s="44"/>
      <c r="AO74" s="44"/>
    </row>
    <row r="75" spans="1:41" x14ac:dyDescent="0.3">
      <c r="A75" s="25"/>
      <c r="B75" s="37"/>
      <c r="C75" s="7" t="s">
        <v>153</v>
      </c>
      <c r="D75" s="3">
        <f t="shared" ref="D75:K75" si="69">(D74-Q74)/Q74</f>
        <v>-9.7142751156902934E-2</v>
      </c>
      <c r="E75" s="3">
        <f t="shared" si="69"/>
        <v>-5.510752688172043E-2</v>
      </c>
      <c r="F75" s="3">
        <f t="shared" si="69"/>
        <v>-9.657058699768567E-2</v>
      </c>
      <c r="G75" s="3">
        <f t="shared" si="69"/>
        <v>-0.28004523081016364</v>
      </c>
      <c r="H75" s="3">
        <f t="shared" si="69"/>
        <v>-0.14690192860073861</v>
      </c>
      <c r="I75" s="3">
        <f t="shared" si="69"/>
        <v>-0.11604584527220631</v>
      </c>
      <c r="J75" s="3">
        <f t="shared" si="69"/>
        <v>-0.25437171112808982</v>
      </c>
      <c r="K75" s="3">
        <f t="shared" si="69"/>
        <v>-0.16907627344916587</v>
      </c>
      <c r="L75" s="3"/>
      <c r="M75" s="45"/>
      <c r="N75" s="45"/>
      <c r="O75" s="45"/>
      <c r="Q75" s="3">
        <f t="shared" ref="Q75:X75" si="70">(Q74-AD74)/AD74</f>
        <v>-1.705529525441651E-2</v>
      </c>
      <c r="R75" s="3">
        <f t="shared" si="70"/>
        <v>-8.5995085995085999E-2</v>
      </c>
      <c r="S75" s="3">
        <f t="shared" si="70"/>
        <v>-1.8063415072307555E-2</v>
      </c>
      <c r="T75" s="3">
        <f t="shared" si="70"/>
        <v>-6.9357289120813796E-3</v>
      </c>
      <c r="U75" s="3">
        <f t="shared" si="70"/>
        <v>-3.6704500536450392E-2</v>
      </c>
      <c r="V75" s="3">
        <f t="shared" si="70"/>
        <v>-5.8029689608636977E-2</v>
      </c>
      <c r="W75" s="3">
        <f t="shared" si="70"/>
        <v>-1.2937490041956556E-2</v>
      </c>
      <c r="X75" s="3">
        <f t="shared" si="70"/>
        <v>-1.5714807154155006E-2</v>
      </c>
      <c r="Y75" s="3"/>
      <c r="Z75" s="45"/>
      <c r="AA75" s="45"/>
      <c r="AB75" s="45"/>
      <c r="AD75" s="3"/>
      <c r="AE75" s="3"/>
      <c r="AF75" s="3"/>
      <c r="AG75" s="3"/>
      <c r="AH75" s="3"/>
      <c r="AI75" s="3"/>
      <c r="AJ75" s="3"/>
      <c r="AK75" s="3"/>
      <c r="AL75" s="3"/>
      <c r="AM75" s="45"/>
      <c r="AN75" s="45"/>
      <c r="AO75" s="45"/>
    </row>
    <row r="76" spans="1:41" ht="14.4" customHeight="1" x14ac:dyDescent="0.3">
      <c r="A76" s="25" t="s">
        <v>147</v>
      </c>
      <c r="B76" s="37"/>
      <c r="C76" s="18"/>
      <c r="D76" s="63">
        <v>1627</v>
      </c>
      <c r="E76" s="63">
        <v>46</v>
      </c>
      <c r="F76" s="8">
        <f>SUM(D76:E76)</f>
        <v>1673</v>
      </c>
      <c r="G76" s="63">
        <v>354</v>
      </c>
      <c r="H76" s="63">
        <v>166</v>
      </c>
      <c r="I76" s="74">
        <v>64</v>
      </c>
      <c r="J76" s="8">
        <f>SUM(G76:I76)</f>
        <v>584</v>
      </c>
      <c r="K76" s="8">
        <f>SUM(F76,J76)</f>
        <v>2257</v>
      </c>
      <c r="L76" s="8"/>
      <c r="M76" s="44"/>
      <c r="N76" s="44"/>
      <c r="O76" s="44"/>
      <c r="P76" s="29"/>
      <c r="Q76" s="63">
        <v>1518</v>
      </c>
      <c r="R76" s="63">
        <v>39</v>
      </c>
      <c r="S76" s="8">
        <f>SUM(Q76:R76)</f>
        <v>1557</v>
      </c>
      <c r="T76" s="63">
        <v>317</v>
      </c>
      <c r="U76" s="63">
        <v>154</v>
      </c>
      <c r="V76" s="74">
        <v>69</v>
      </c>
      <c r="W76" s="8">
        <f>SUM(T76:V76)</f>
        <v>540</v>
      </c>
      <c r="X76" s="8">
        <f>SUM(S76,W76)</f>
        <v>2097</v>
      </c>
      <c r="Y76" s="8"/>
      <c r="Z76" s="44"/>
      <c r="AA76" s="44"/>
      <c r="AB76" s="44"/>
      <c r="AD76" s="63">
        <v>1604</v>
      </c>
      <c r="AE76" s="63">
        <v>32</v>
      </c>
      <c r="AF76" s="8">
        <f>SUM(AD76:AE76)</f>
        <v>1636</v>
      </c>
      <c r="AG76" s="63">
        <v>267</v>
      </c>
      <c r="AH76" s="63">
        <v>168</v>
      </c>
      <c r="AI76" s="63">
        <v>72</v>
      </c>
      <c r="AJ76" s="8">
        <f>SUM(AG76:AI76)</f>
        <v>507</v>
      </c>
      <c r="AK76" s="8">
        <f>SUM(AF76,AJ76)</f>
        <v>2143</v>
      </c>
      <c r="AL76" s="8"/>
      <c r="AM76" s="44"/>
      <c r="AN76" s="44"/>
      <c r="AO76" s="44"/>
    </row>
    <row r="77" spans="1:41" x14ac:dyDescent="0.3">
      <c r="A77" s="25"/>
      <c r="B77" s="37"/>
      <c r="C77" s="7"/>
      <c r="D77" s="3">
        <f t="shared" ref="D77:K77" si="71">(D76-Q76)/Q76</f>
        <v>7.180500658761528E-2</v>
      </c>
      <c r="E77" s="3">
        <f t="shared" si="71"/>
        <v>0.17948717948717949</v>
      </c>
      <c r="F77" s="3">
        <f t="shared" si="71"/>
        <v>7.4502247912652531E-2</v>
      </c>
      <c r="G77" s="3">
        <f t="shared" si="71"/>
        <v>0.1167192429022082</v>
      </c>
      <c r="H77" s="3">
        <f t="shared" si="71"/>
        <v>7.792207792207792E-2</v>
      </c>
      <c r="I77" s="3">
        <f t="shared" si="71"/>
        <v>-7.2463768115942032E-2</v>
      </c>
      <c r="J77" s="3">
        <f t="shared" si="71"/>
        <v>8.1481481481481488E-2</v>
      </c>
      <c r="K77" s="3">
        <f t="shared" si="71"/>
        <v>7.6299475441106338E-2</v>
      </c>
      <c r="L77" s="3"/>
      <c r="M77" s="45"/>
      <c r="N77" s="45"/>
      <c r="O77" s="45"/>
      <c r="Q77" s="3">
        <f t="shared" ref="Q77:X77" si="72">(Q76-AD76)/AD76</f>
        <v>-5.3615960099750622E-2</v>
      </c>
      <c r="R77" s="3">
        <f t="shared" si="72"/>
        <v>0.21875</v>
      </c>
      <c r="S77" s="3">
        <f t="shared" si="72"/>
        <v>-4.8288508557457213E-2</v>
      </c>
      <c r="T77" s="3">
        <f t="shared" si="72"/>
        <v>0.18726591760299627</v>
      </c>
      <c r="U77" s="3">
        <f t="shared" si="72"/>
        <v>-8.3333333333333329E-2</v>
      </c>
      <c r="V77" s="3">
        <f t="shared" si="72"/>
        <v>-4.1666666666666664E-2</v>
      </c>
      <c r="W77" s="3">
        <f t="shared" si="72"/>
        <v>6.5088757396449703E-2</v>
      </c>
      <c r="X77" s="3">
        <f t="shared" si="72"/>
        <v>-2.1465235650956604E-2</v>
      </c>
      <c r="Y77" s="3"/>
      <c r="Z77" s="45"/>
      <c r="AA77" s="45"/>
      <c r="AB77" s="45"/>
      <c r="AD77" s="3"/>
      <c r="AE77" s="3"/>
      <c r="AF77" s="3"/>
      <c r="AG77" s="3"/>
      <c r="AH77" s="3"/>
      <c r="AI77" s="3"/>
      <c r="AJ77" s="3"/>
      <c r="AK77" s="3"/>
      <c r="AL77" s="3"/>
      <c r="AM77" s="45"/>
      <c r="AN77" s="45"/>
      <c r="AO77" s="45"/>
    </row>
    <row r="78" spans="1:41" ht="14.4" customHeight="1" x14ac:dyDescent="0.3">
      <c r="A78" s="25" t="s">
        <v>139</v>
      </c>
      <c r="B78" s="37"/>
      <c r="C78" s="18"/>
      <c r="D78" s="8">
        <f t="shared" ref="D78:K78" si="73">SUM(D76,D74)</f>
        <v>98983</v>
      </c>
      <c r="E78" s="8">
        <f t="shared" si="73"/>
        <v>1452</v>
      </c>
      <c r="F78" s="8">
        <f t="shared" si="73"/>
        <v>100435</v>
      </c>
      <c r="G78" s="8">
        <f t="shared" si="73"/>
        <v>54473</v>
      </c>
      <c r="H78" s="8">
        <f t="shared" si="73"/>
        <v>14719</v>
      </c>
      <c r="I78" s="8">
        <f t="shared" si="73"/>
        <v>681</v>
      </c>
      <c r="J78" s="8">
        <f t="shared" si="73"/>
        <v>69873</v>
      </c>
      <c r="K78" s="8">
        <f t="shared" si="73"/>
        <v>170308</v>
      </c>
      <c r="L78" s="8"/>
      <c r="M78" s="44"/>
      <c r="N78" s="44"/>
      <c r="O78" s="44"/>
      <c r="P78" s="29"/>
      <c r="Q78" s="8">
        <f t="shared" ref="Q78:X78" si="74">SUM(Q76,Q74)</f>
        <v>109349</v>
      </c>
      <c r="R78" s="8">
        <f t="shared" si="74"/>
        <v>1527</v>
      </c>
      <c r="S78" s="8">
        <f t="shared" si="74"/>
        <v>110876</v>
      </c>
      <c r="T78" s="8">
        <f t="shared" si="74"/>
        <v>75487</v>
      </c>
      <c r="U78" s="8">
        <f t="shared" si="74"/>
        <v>17213</v>
      </c>
      <c r="V78" s="8">
        <f t="shared" si="74"/>
        <v>767</v>
      </c>
      <c r="W78" s="8">
        <f t="shared" si="74"/>
        <v>93467</v>
      </c>
      <c r="X78" s="8">
        <f t="shared" si="74"/>
        <v>204343</v>
      </c>
      <c r="Y78" s="8"/>
      <c r="Z78" s="44"/>
      <c r="AA78" s="44"/>
      <c r="AB78" s="44"/>
      <c r="AD78" s="8">
        <f t="shared" ref="AD78:AK78" si="75">SUM(AD76,AD74)</f>
        <v>111306</v>
      </c>
      <c r="AE78" s="8">
        <f t="shared" si="75"/>
        <v>1660</v>
      </c>
      <c r="AF78" s="8">
        <f t="shared" si="75"/>
        <v>112966</v>
      </c>
      <c r="AG78" s="8">
        <f t="shared" si="75"/>
        <v>75962</v>
      </c>
      <c r="AH78" s="8">
        <f t="shared" si="75"/>
        <v>17877</v>
      </c>
      <c r="AI78" s="8">
        <f t="shared" si="75"/>
        <v>813</v>
      </c>
      <c r="AJ78" s="8">
        <f t="shared" si="75"/>
        <v>94652</v>
      </c>
      <c r="AK78" s="8">
        <f t="shared" si="75"/>
        <v>207618</v>
      </c>
      <c r="AL78" s="8"/>
      <c r="AM78" s="44"/>
      <c r="AN78" s="44"/>
      <c r="AO78" s="44"/>
    </row>
    <row r="79" spans="1:41" x14ac:dyDescent="0.3">
      <c r="A79" s="25"/>
      <c r="B79" s="37"/>
      <c r="C79" s="7"/>
      <c r="D79" s="3">
        <f t="shared" ref="D79:K79" si="76">(D78-Q78)/Q78</f>
        <v>-9.4797391837145292E-2</v>
      </c>
      <c r="E79" s="3">
        <f t="shared" si="76"/>
        <v>-4.9115913555992138E-2</v>
      </c>
      <c r="F79" s="3">
        <f t="shared" si="76"/>
        <v>-9.4168260038240914E-2</v>
      </c>
      <c r="G79" s="3">
        <f t="shared" si="76"/>
        <v>-0.27837905864585955</v>
      </c>
      <c r="H79" s="3">
        <f t="shared" si="76"/>
        <v>-0.14489048974612212</v>
      </c>
      <c r="I79" s="3">
        <f t="shared" si="76"/>
        <v>-0.1121251629726206</v>
      </c>
      <c r="J79" s="3">
        <f t="shared" si="76"/>
        <v>-0.25243133940321183</v>
      </c>
      <c r="K79" s="3">
        <f t="shared" si="76"/>
        <v>-0.16655818892744062</v>
      </c>
      <c r="L79" s="3"/>
      <c r="M79" s="45"/>
      <c r="N79" s="45"/>
      <c r="O79" s="45"/>
      <c r="Q79" s="3">
        <f t="shared" ref="Q79:X79" si="77">(Q78-AD78)/AD78</f>
        <v>-1.7582160889799293E-2</v>
      </c>
      <c r="R79" s="3">
        <f t="shared" si="77"/>
        <v>-8.0120481927710846E-2</v>
      </c>
      <c r="S79" s="3">
        <f t="shared" si="77"/>
        <v>-1.850114193651187E-2</v>
      </c>
      <c r="T79" s="3">
        <f t="shared" si="77"/>
        <v>-6.2531265632816404E-3</v>
      </c>
      <c r="U79" s="3">
        <f t="shared" si="77"/>
        <v>-3.7142697320579517E-2</v>
      </c>
      <c r="V79" s="3">
        <f t="shared" si="77"/>
        <v>-5.6580565805658053E-2</v>
      </c>
      <c r="W79" s="3">
        <f t="shared" si="77"/>
        <v>-1.2519545281663356E-2</v>
      </c>
      <c r="X79" s="3">
        <f t="shared" si="77"/>
        <v>-1.5774162163203577E-2</v>
      </c>
      <c r="Y79" s="3"/>
      <c r="Z79" s="45"/>
      <c r="AA79" s="45"/>
      <c r="AB79" s="45"/>
      <c r="AD79" s="3"/>
      <c r="AE79" s="3"/>
      <c r="AF79" s="3"/>
      <c r="AG79" s="3"/>
      <c r="AH79" s="3"/>
      <c r="AI79" s="3"/>
      <c r="AJ79" s="3"/>
      <c r="AK79" s="3"/>
      <c r="AL79" s="3"/>
      <c r="AM79" s="45"/>
      <c r="AN79" s="45"/>
      <c r="AO79" s="45"/>
    </row>
    <row r="80" spans="1:41" x14ac:dyDescent="0.3">
      <c r="A80" s="25" t="s">
        <v>12</v>
      </c>
      <c r="B80" s="37"/>
      <c r="C80" s="18" t="s">
        <v>0</v>
      </c>
      <c r="D80" s="63">
        <v>126941</v>
      </c>
      <c r="E80" s="63">
        <v>434</v>
      </c>
      <c r="F80" s="8">
        <f>SUM(D80:E80)</f>
        <v>127375</v>
      </c>
      <c r="G80" s="63">
        <v>31943</v>
      </c>
      <c r="H80" s="63">
        <v>8270</v>
      </c>
      <c r="I80" s="74">
        <v>268</v>
      </c>
      <c r="J80" s="8">
        <f>SUM(G80:I80)</f>
        <v>40481</v>
      </c>
      <c r="K80" s="8">
        <f>SUM(F80,J80)</f>
        <v>167856</v>
      </c>
      <c r="L80" s="8"/>
      <c r="M80" s="44"/>
      <c r="N80" s="44"/>
      <c r="O80" s="44"/>
      <c r="Q80" s="63">
        <v>122075</v>
      </c>
      <c r="R80" s="63">
        <v>530</v>
      </c>
      <c r="S80" s="8">
        <f>SUM(Q80:R80)</f>
        <v>122605</v>
      </c>
      <c r="T80" s="63">
        <v>35818</v>
      </c>
      <c r="U80" s="63">
        <v>9226</v>
      </c>
      <c r="V80" s="74">
        <v>296</v>
      </c>
      <c r="W80" s="8">
        <f>SUM(T80:V80)</f>
        <v>45340</v>
      </c>
      <c r="X80" s="8">
        <f>SUM(S80,W80)</f>
        <v>167945</v>
      </c>
      <c r="Y80" s="8"/>
      <c r="Z80" s="44"/>
      <c r="AA80" s="44"/>
      <c r="AB80" s="44"/>
      <c r="AD80" s="63">
        <v>129078</v>
      </c>
      <c r="AE80" s="63">
        <v>607</v>
      </c>
      <c r="AF80" s="8">
        <f>SUM(AD80:AE80)</f>
        <v>129685</v>
      </c>
      <c r="AG80" s="63">
        <v>37392</v>
      </c>
      <c r="AH80" s="63">
        <v>9230</v>
      </c>
      <c r="AI80" s="63">
        <v>335</v>
      </c>
      <c r="AJ80" s="8">
        <f>SUM(AG80:AI80)</f>
        <v>46957</v>
      </c>
      <c r="AK80" s="8">
        <f>SUM(AF80,AJ80)</f>
        <v>176642</v>
      </c>
      <c r="AL80" s="8"/>
      <c r="AM80" s="44"/>
      <c r="AN80" s="44"/>
      <c r="AO80" s="44"/>
    </row>
    <row r="81" spans="1:41" x14ac:dyDescent="0.3">
      <c r="A81" s="25"/>
      <c r="B81" s="37"/>
      <c r="C81" s="7" t="s">
        <v>153</v>
      </c>
      <c r="D81" s="3">
        <f t="shared" ref="D81:K81" si="78">(D80-Q80)/Q80</f>
        <v>3.9860741347532258E-2</v>
      </c>
      <c r="E81" s="3">
        <f t="shared" si="78"/>
        <v>-0.1811320754716981</v>
      </c>
      <c r="F81" s="3">
        <f t="shared" si="78"/>
        <v>3.8905428000489378E-2</v>
      </c>
      <c r="G81" s="3">
        <f t="shared" si="78"/>
        <v>-0.10818582835445865</v>
      </c>
      <c r="H81" s="3">
        <f t="shared" si="78"/>
        <v>-0.10362020377194885</v>
      </c>
      <c r="I81" s="3">
        <f t="shared" si="78"/>
        <v>-9.45945945945946E-2</v>
      </c>
      <c r="J81" s="3">
        <f t="shared" si="78"/>
        <v>-0.10716806352007058</v>
      </c>
      <c r="K81" s="3">
        <f t="shared" si="78"/>
        <v>-5.2993539551638932E-4</v>
      </c>
      <c r="L81" s="3"/>
      <c r="M81" s="45"/>
      <c r="N81" s="45"/>
      <c r="O81" s="45"/>
      <c r="Q81" s="3">
        <f t="shared" ref="Q81:X81" si="79">(Q80-AD80)/AD80</f>
        <v>-5.4254016950990872E-2</v>
      </c>
      <c r="R81" s="3">
        <f t="shared" si="79"/>
        <v>-0.12685337726523888</v>
      </c>
      <c r="S81" s="3">
        <f t="shared" si="79"/>
        <v>-5.4593823495392685E-2</v>
      </c>
      <c r="T81" s="3">
        <f t="shared" si="79"/>
        <v>-4.2094565682498933E-2</v>
      </c>
      <c r="U81" s="3">
        <f t="shared" si="79"/>
        <v>-4.3336944745395449E-4</v>
      </c>
      <c r="V81" s="3">
        <f t="shared" si="79"/>
        <v>-0.11641791044776119</v>
      </c>
      <c r="W81" s="3">
        <f t="shared" si="79"/>
        <v>-3.4435760376514683E-2</v>
      </c>
      <c r="X81" s="3">
        <f t="shared" si="79"/>
        <v>-4.923517623215317E-2</v>
      </c>
      <c r="Y81" s="3"/>
      <c r="Z81" s="45"/>
      <c r="AA81" s="45"/>
      <c r="AB81" s="45"/>
      <c r="AD81" s="3"/>
      <c r="AE81" s="3"/>
      <c r="AF81" s="3"/>
      <c r="AG81" s="3"/>
      <c r="AH81" s="3"/>
      <c r="AI81" s="3"/>
      <c r="AJ81" s="3"/>
      <c r="AK81" s="3"/>
      <c r="AL81" s="3"/>
      <c r="AM81" s="45"/>
      <c r="AN81" s="45"/>
      <c r="AO81" s="45"/>
    </row>
    <row r="82" spans="1:41" x14ac:dyDescent="0.3">
      <c r="A82" s="25" t="s">
        <v>13</v>
      </c>
      <c r="B82" s="37"/>
      <c r="C82" s="18" t="s">
        <v>0</v>
      </c>
      <c r="D82" s="63">
        <v>19341</v>
      </c>
      <c r="E82" s="63">
        <v>324</v>
      </c>
      <c r="F82" s="8">
        <f>SUM(D82:E82)</f>
        <v>19665</v>
      </c>
      <c r="G82" s="63">
        <v>5371</v>
      </c>
      <c r="H82" s="63">
        <v>4599</v>
      </c>
      <c r="I82" s="74">
        <v>337</v>
      </c>
      <c r="J82" s="8">
        <f>SUM(G82:I82)</f>
        <v>10307</v>
      </c>
      <c r="K82" s="8">
        <f>SUM(F82,J82)</f>
        <v>29972</v>
      </c>
      <c r="L82" s="8"/>
      <c r="M82" s="44"/>
      <c r="N82" s="44"/>
      <c r="O82" s="44"/>
      <c r="Q82" s="63">
        <v>20328</v>
      </c>
      <c r="R82" s="63">
        <v>450</v>
      </c>
      <c r="S82" s="8">
        <f>SUM(Q82:R82)</f>
        <v>20778</v>
      </c>
      <c r="T82" s="63">
        <v>6525</v>
      </c>
      <c r="U82" s="63">
        <v>5225</v>
      </c>
      <c r="V82" s="74">
        <v>333</v>
      </c>
      <c r="W82" s="8">
        <f>SUM(T82:V82)</f>
        <v>12083</v>
      </c>
      <c r="X82" s="8">
        <f>SUM(S82,W82)</f>
        <v>32861</v>
      </c>
      <c r="Y82" s="8"/>
      <c r="Z82" s="44"/>
      <c r="AA82" s="44"/>
      <c r="AB82" s="44"/>
      <c r="AD82" s="63">
        <v>20926</v>
      </c>
      <c r="AE82" s="63">
        <v>473</v>
      </c>
      <c r="AF82" s="8">
        <f>SUM(AD82:AE82)</f>
        <v>21399</v>
      </c>
      <c r="AG82" s="63">
        <v>7055</v>
      </c>
      <c r="AH82" s="63">
        <v>5620</v>
      </c>
      <c r="AI82" s="63">
        <v>482</v>
      </c>
      <c r="AJ82" s="8">
        <f>SUM(AG82:AI82)</f>
        <v>13157</v>
      </c>
      <c r="AK82" s="8">
        <f>SUM(AF82,AJ82)</f>
        <v>34556</v>
      </c>
      <c r="AL82" s="8"/>
      <c r="AM82" s="44"/>
      <c r="AN82" s="44"/>
      <c r="AO82" s="44"/>
    </row>
    <row r="83" spans="1:41" x14ac:dyDescent="0.3">
      <c r="A83" s="25"/>
      <c r="B83" s="37"/>
      <c r="C83" s="7" t="s">
        <v>153</v>
      </c>
      <c r="D83" s="3">
        <f t="shared" ref="D83:K83" si="80">(D82-Q82)/Q82</f>
        <v>-4.8553719008264461E-2</v>
      </c>
      <c r="E83" s="3">
        <f t="shared" si="80"/>
        <v>-0.28000000000000003</v>
      </c>
      <c r="F83" s="3">
        <f t="shared" si="80"/>
        <v>-5.3566272018481083E-2</v>
      </c>
      <c r="G83" s="3">
        <f t="shared" si="80"/>
        <v>-0.17685823754789273</v>
      </c>
      <c r="H83" s="3">
        <f t="shared" si="80"/>
        <v>-0.11980861244019139</v>
      </c>
      <c r="I83" s="3">
        <f t="shared" si="80"/>
        <v>1.2012012012012012E-2</v>
      </c>
      <c r="J83" s="3">
        <f t="shared" si="80"/>
        <v>-0.14698336505834644</v>
      </c>
      <c r="K83" s="3">
        <f t="shared" si="80"/>
        <v>-8.7915766410030127E-2</v>
      </c>
      <c r="L83" s="3"/>
      <c r="M83" s="45"/>
      <c r="N83" s="45"/>
      <c r="O83" s="45"/>
      <c r="Q83" s="3">
        <f t="shared" ref="Q83:X83" si="81">(Q82-AD82)/AD82</f>
        <v>-2.8576889993309759E-2</v>
      </c>
      <c r="R83" s="3">
        <f t="shared" si="81"/>
        <v>-4.8625792811839326E-2</v>
      </c>
      <c r="S83" s="3">
        <f t="shared" si="81"/>
        <v>-2.9020047665778776E-2</v>
      </c>
      <c r="T83" s="3">
        <f t="shared" si="81"/>
        <v>-7.5124025513819984E-2</v>
      </c>
      <c r="U83" s="3">
        <f t="shared" si="81"/>
        <v>-7.0284697508896793E-2</v>
      </c>
      <c r="V83" s="3">
        <f t="shared" si="81"/>
        <v>-0.3091286307053942</v>
      </c>
      <c r="W83" s="3">
        <f t="shared" si="81"/>
        <v>-8.162955080945504E-2</v>
      </c>
      <c r="X83" s="3">
        <f t="shared" si="81"/>
        <v>-4.9050816066674385E-2</v>
      </c>
      <c r="Y83" s="3"/>
      <c r="Z83" s="45"/>
      <c r="AA83" s="45"/>
      <c r="AB83" s="45"/>
      <c r="AD83" s="3"/>
      <c r="AE83" s="3"/>
      <c r="AF83" s="3"/>
      <c r="AG83" s="3"/>
      <c r="AH83" s="3"/>
      <c r="AI83" s="3"/>
      <c r="AJ83" s="3"/>
      <c r="AK83" s="3"/>
      <c r="AL83" s="3"/>
      <c r="AM83" s="45"/>
      <c r="AN83" s="45"/>
      <c r="AO83" s="45"/>
    </row>
    <row r="84" spans="1:41" x14ac:dyDescent="0.3">
      <c r="A84" s="25" t="s">
        <v>14</v>
      </c>
      <c r="B84" s="37"/>
      <c r="C84" s="18" t="s">
        <v>0</v>
      </c>
      <c r="D84" s="63">
        <v>776</v>
      </c>
      <c r="E84" s="63">
        <v>179</v>
      </c>
      <c r="F84" s="8">
        <f>SUM(D84:E84)</f>
        <v>955</v>
      </c>
      <c r="G84" s="63">
        <v>330</v>
      </c>
      <c r="H84" s="63">
        <v>299</v>
      </c>
      <c r="I84" s="74">
        <v>1039</v>
      </c>
      <c r="J84" s="8">
        <f>SUM(G84:I84)</f>
        <v>1668</v>
      </c>
      <c r="K84" s="8">
        <f>SUM(F84,J84)</f>
        <v>2623</v>
      </c>
      <c r="L84" s="8"/>
      <c r="M84" s="44"/>
      <c r="N84" s="44"/>
      <c r="O84" s="44"/>
      <c r="Q84" s="63">
        <v>859</v>
      </c>
      <c r="R84" s="63">
        <v>220</v>
      </c>
      <c r="S84" s="8">
        <f>SUM(Q84:R84)</f>
        <v>1079</v>
      </c>
      <c r="T84" s="63">
        <v>433</v>
      </c>
      <c r="U84" s="63">
        <v>379</v>
      </c>
      <c r="V84" s="74">
        <v>1512</v>
      </c>
      <c r="W84" s="8">
        <f>SUM(T84:V84)</f>
        <v>2324</v>
      </c>
      <c r="X84" s="8">
        <f>SUM(S84,W84)</f>
        <v>3403</v>
      </c>
      <c r="Y84" s="8"/>
      <c r="Z84" s="44"/>
      <c r="AA84" s="44"/>
      <c r="AB84" s="44"/>
      <c r="AD84" s="63">
        <v>791</v>
      </c>
      <c r="AE84" s="63">
        <v>215</v>
      </c>
      <c r="AF84" s="8">
        <f>SUM(AD84:AE84)</f>
        <v>1006</v>
      </c>
      <c r="AG84" s="63">
        <v>395</v>
      </c>
      <c r="AH84" s="63">
        <v>341</v>
      </c>
      <c r="AI84" s="63">
        <v>1218</v>
      </c>
      <c r="AJ84" s="8">
        <f>SUM(AG84:AI84)</f>
        <v>1954</v>
      </c>
      <c r="AK84" s="8">
        <f>SUM(AF84,AJ84)</f>
        <v>2960</v>
      </c>
      <c r="AL84" s="8"/>
      <c r="AM84" s="44"/>
      <c r="AN84" s="44"/>
      <c r="AO84" s="44"/>
    </row>
    <row r="85" spans="1:41" x14ac:dyDescent="0.3">
      <c r="A85" s="25"/>
      <c r="B85" s="37"/>
      <c r="C85" s="7" t="s">
        <v>153</v>
      </c>
      <c r="D85" s="3">
        <f t="shared" ref="D85:K85" si="82">(D84-Q84)/Q84</f>
        <v>-9.662398137369034E-2</v>
      </c>
      <c r="E85" s="3">
        <f t="shared" si="82"/>
        <v>-0.18636363636363637</v>
      </c>
      <c r="F85" s="3">
        <f t="shared" si="82"/>
        <v>-0.11492122335495829</v>
      </c>
      <c r="G85" s="3">
        <f t="shared" si="82"/>
        <v>-0.23787528868360278</v>
      </c>
      <c r="H85" s="3">
        <f t="shared" si="82"/>
        <v>-0.21108179419525067</v>
      </c>
      <c r="I85" s="3">
        <f t="shared" si="82"/>
        <v>-0.31283068783068785</v>
      </c>
      <c r="J85" s="3">
        <f t="shared" si="82"/>
        <v>-0.28227194492254731</v>
      </c>
      <c r="K85" s="3">
        <f t="shared" si="82"/>
        <v>-0.22920952101087275</v>
      </c>
      <c r="L85" s="3"/>
      <c r="M85" s="45"/>
      <c r="N85" s="45"/>
      <c r="O85" s="45"/>
      <c r="Q85" s="3">
        <f t="shared" ref="Q85:X85" si="83">(Q84-AD84)/AD84</f>
        <v>8.5967130214917822E-2</v>
      </c>
      <c r="R85" s="3">
        <f t="shared" si="83"/>
        <v>2.3255813953488372E-2</v>
      </c>
      <c r="S85" s="3">
        <f t="shared" si="83"/>
        <v>7.2564612326043734E-2</v>
      </c>
      <c r="T85" s="3">
        <f t="shared" si="83"/>
        <v>9.6202531645569619E-2</v>
      </c>
      <c r="U85" s="3">
        <f t="shared" si="83"/>
        <v>0.11143695014662756</v>
      </c>
      <c r="V85" s="3">
        <f t="shared" si="83"/>
        <v>0.2413793103448276</v>
      </c>
      <c r="W85" s="3">
        <f t="shared" si="83"/>
        <v>0.18935516888433981</v>
      </c>
      <c r="X85" s="3">
        <f t="shared" si="83"/>
        <v>0.14966216216216216</v>
      </c>
      <c r="Y85" s="3"/>
      <c r="Z85" s="45"/>
      <c r="AA85" s="45"/>
      <c r="AB85" s="45"/>
      <c r="AD85" s="3"/>
      <c r="AE85" s="3"/>
      <c r="AF85" s="3"/>
      <c r="AG85" s="3"/>
      <c r="AH85" s="3"/>
      <c r="AI85" s="3"/>
      <c r="AJ85" s="3"/>
      <c r="AK85" s="3"/>
      <c r="AL85" s="3"/>
      <c r="AM85" s="45"/>
      <c r="AN85" s="45"/>
      <c r="AO85" s="45"/>
    </row>
    <row r="86" spans="1:41" ht="14.4" customHeight="1" x14ac:dyDescent="0.3">
      <c r="A86" s="25" t="s">
        <v>142</v>
      </c>
      <c r="B86" s="37"/>
      <c r="C86" s="18"/>
      <c r="D86" s="8">
        <f t="shared" ref="D86:K86" si="84">SUM(D84,D82,D80)</f>
        <v>147058</v>
      </c>
      <c r="E86" s="8">
        <f t="shared" si="84"/>
        <v>937</v>
      </c>
      <c r="F86" s="8">
        <f t="shared" si="84"/>
        <v>147995</v>
      </c>
      <c r="G86" s="8">
        <f t="shared" si="84"/>
        <v>37644</v>
      </c>
      <c r="H86" s="8">
        <f t="shared" si="84"/>
        <v>13168</v>
      </c>
      <c r="I86" s="8">
        <f t="shared" si="84"/>
        <v>1644</v>
      </c>
      <c r="J86" s="8">
        <f t="shared" si="84"/>
        <v>52456</v>
      </c>
      <c r="K86" s="8">
        <f t="shared" si="84"/>
        <v>200451</v>
      </c>
      <c r="L86" s="8"/>
      <c r="M86" s="44"/>
      <c r="N86" s="44"/>
      <c r="O86" s="44"/>
      <c r="Q86" s="8">
        <f t="shared" ref="Q86:X86" si="85">SUM(Q84,Q82,Q80)</f>
        <v>143262</v>
      </c>
      <c r="R86" s="8">
        <f t="shared" si="85"/>
        <v>1200</v>
      </c>
      <c r="S86" s="8">
        <f t="shared" si="85"/>
        <v>144462</v>
      </c>
      <c r="T86" s="8">
        <f t="shared" si="85"/>
        <v>42776</v>
      </c>
      <c r="U86" s="8">
        <f t="shared" si="85"/>
        <v>14830</v>
      </c>
      <c r="V86" s="8">
        <f t="shared" si="85"/>
        <v>2141</v>
      </c>
      <c r="W86" s="8">
        <f t="shared" si="85"/>
        <v>59747</v>
      </c>
      <c r="X86" s="8">
        <f t="shared" si="85"/>
        <v>204209</v>
      </c>
      <c r="Y86" s="8"/>
      <c r="Z86" s="44"/>
      <c r="AA86" s="44"/>
      <c r="AB86" s="44"/>
      <c r="AD86" s="8">
        <f t="shared" ref="AD86:AK86" si="86">SUM(AD84,AD82,AD80)</f>
        <v>150795</v>
      </c>
      <c r="AE86" s="8">
        <f t="shared" si="86"/>
        <v>1295</v>
      </c>
      <c r="AF86" s="8">
        <f t="shared" si="86"/>
        <v>152090</v>
      </c>
      <c r="AG86" s="8">
        <f t="shared" si="86"/>
        <v>44842</v>
      </c>
      <c r="AH86" s="8">
        <f t="shared" si="86"/>
        <v>15191</v>
      </c>
      <c r="AI86" s="8">
        <f t="shared" si="86"/>
        <v>2035</v>
      </c>
      <c r="AJ86" s="8">
        <f t="shared" si="86"/>
        <v>62068</v>
      </c>
      <c r="AK86" s="8">
        <f t="shared" si="86"/>
        <v>214158</v>
      </c>
      <c r="AL86" s="8"/>
      <c r="AM86" s="44"/>
      <c r="AN86" s="44"/>
      <c r="AO86" s="44"/>
    </row>
    <row r="87" spans="1:41" x14ac:dyDescent="0.3">
      <c r="A87" s="25"/>
      <c r="B87" s="37"/>
      <c r="C87" s="7"/>
      <c r="D87" s="3">
        <f t="shared" ref="D87:K87" si="87">(D86-Q86)/Q86</f>
        <v>2.6496907763398529E-2</v>
      </c>
      <c r="E87" s="3">
        <f t="shared" si="87"/>
        <v>-0.21916666666666668</v>
      </c>
      <c r="F87" s="3">
        <f t="shared" si="87"/>
        <v>2.445625839321067E-2</v>
      </c>
      <c r="G87" s="3">
        <f t="shared" si="87"/>
        <v>-0.11997381709369739</v>
      </c>
      <c r="H87" s="3">
        <f t="shared" si="87"/>
        <v>-0.11207012811867835</v>
      </c>
      <c r="I87" s="3">
        <f t="shared" si="87"/>
        <v>-0.2321345165810369</v>
      </c>
      <c r="J87" s="3">
        <f t="shared" si="87"/>
        <v>-0.12203123169364152</v>
      </c>
      <c r="K87" s="3">
        <f t="shared" si="87"/>
        <v>-1.8402714865652346E-2</v>
      </c>
      <c r="L87" s="3"/>
      <c r="M87" s="45"/>
      <c r="N87" s="45"/>
      <c r="O87" s="45"/>
      <c r="Q87" s="3">
        <f t="shared" ref="Q87:X87" si="88">(Q86-AD86)/AD86</f>
        <v>-4.9955237242614144E-2</v>
      </c>
      <c r="R87" s="3">
        <f t="shared" si="88"/>
        <v>-7.3359073359073365E-2</v>
      </c>
      <c r="S87" s="3">
        <f t="shared" si="88"/>
        <v>-5.0154513774738639E-2</v>
      </c>
      <c r="T87" s="3">
        <f t="shared" si="88"/>
        <v>-4.6072878105347666E-2</v>
      </c>
      <c r="U87" s="3">
        <f t="shared" si="88"/>
        <v>-2.3764070831413336E-2</v>
      </c>
      <c r="V87" s="3">
        <f t="shared" si="88"/>
        <v>5.2088452088452086E-2</v>
      </c>
      <c r="W87" s="3">
        <f t="shared" si="88"/>
        <v>-3.7394470580653476E-2</v>
      </c>
      <c r="X87" s="3">
        <f t="shared" si="88"/>
        <v>-4.6456354654040473E-2</v>
      </c>
      <c r="Y87" s="3"/>
      <c r="Z87" s="45"/>
      <c r="AA87" s="45"/>
      <c r="AB87" s="45"/>
      <c r="AD87" s="3"/>
      <c r="AE87" s="3"/>
      <c r="AF87" s="3"/>
      <c r="AG87" s="3"/>
      <c r="AH87" s="3"/>
      <c r="AI87" s="3"/>
      <c r="AJ87" s="3"/>
      <c r="AK87" s="3"/>
      <c r="AL87" s="3"/>
      <c r="AM87" s="45"/>
      <c r="AN87" s="45"/>
      <c r="AO87" s="45"/>
    </row>
    <row r="88" spans="1:41" x14ac:dyDescent="0.3">
      <c r="A88" s="32" t="s">
        <v>143</v>
      </c>
      <c r="B88" s="37"/>
      <c r="C88" s="7" t="s">
        <v>0</v>
      </c>
      <c r="D88" s="8">
        <f>SUM(D86,D78)</f>
        <v>246041</v>
      </c>
      <c r="E88" s="8">
        <f>SUM(E86,E78)</f>
        <v>2389</v>
      </c>
      <c r="F88" s="8">
        <f>SUM(D88:E88)</f>
        <v>248430</v>
      </c>
      <c r="G88" s="8">
        <f>SUM(G86,G78)</f>
        <v>92117</v>
      </c>
      <c r="H88" s="8">
        <f>SUM(H86,H78)</f>
        <v>27887</v>
      </c>
      <c r="I88" s="8">
        <f>SUM(I86,I78)</f>
        <v>2325</v>
      </c>
      <c r="J88" s="8">
        <f>SUM(G88:I88)</f>
        <v>122329</v>
      </c>
      <c r="K88" s="8">
        <f>SUM(F88,J88)</f>
        <v>370759</v>
      </c>
      <c r="L88" s="8"/>
      <c r="M88" s="44"/>
      <c r="N88" s="44"/>
      <c r="O88" s="44"/>
      <c r="Q88" s="8">
        <f>SUM(Q86,Q78)</f>
        <v>252611</v>
      </c>
      <c r="R88" s="8">
        <f>SUM(R86,R78)</f>
        <v>2727</v>
      </c>
      <c r="S88" s="8">
        <f>SUM(Q88:R88)</f>
        <v>255338</v>
      </c>
      <c r="T88" s="8">
        <f>SUM(T86,T78)</f>
        <v>118263</v>
      </c>
      <c r="U88" s="8">
        <f>SUM(U86,U78)</f>
        <v>32043</v>
      </c>
      <c r="V88" s="8">
        <f>SUM(V86,V78)</f>
        <v>2908</v>
      </c>
      <c r="W88" s="8">
        <f>SUM(T88:V88)</f>
        <v>153214</v>
      </c>
      <c r="X88" s="8">
        <f>SUM(S88,W88)</f>
        <v>408552</v>
      </c>
      <c r="Y88" s="8"/>
      <c r="Z88" s="44"/>
      <c r="AA88" s="44"/>
      <c r="AB88" s="44"/>
      <c r="AD88" s="8">
        <f>SUM(AD86,AD78)</f>
        <v>262101</v>
      </c>
      <c r="AE88" s="8">
        <f>SUM(AE86,AE78)</f>
        <v>2955</v>
      </c>
      <c r="AF88" s="8">
        <f>SUM(AD88:AE88)</f>
        <v>265056</v>
      </c>
      <c r="AG88" s="8">
        <f>SUM(AG86,AG78)</f>
        <v>120804</v>
      </c>
      <c r="AH88" s="8">
        <f>SUM(AH86,AH78)</f>
        <v>33068</v>
      </c>
      <c r="AI88" s="8">
        <f>SUM(AI86,AI78)</f>
        <v>2848</v>
      </c>
      <c r="AJ88" s="8">
        <f>SUM(AG88:AI88)</f>
        <v>156720</v>
      </c>
      <c r="AK88" s="8">
        <f>SUM(AF88,AJ88)</f>
        <v>421776</v>
      </c>
      <c r="AL88" s="8"/>
      <c r="AM88" s="44"/>
      <c r="AN88" s="44"/>
      <c r="AO88" s="44"/>
    </row>
    <row r="89" spans="1:41" x14ac:dyDescent="0.3">
      <c r="A89" s="32"/>
      <c r="B89" s="37"/>
      <c r="C89" s="7" t="s">
        <v>154</v>
      </c>
      <c r="D89" s="3">
        <f t="shared" ref="D89:K89" si="89">(D88-Q88)/Q88</f>
        <v>-2.6008368598358741E-2</v>
      </c>
      <c r="E89" s="3">
        <f t="shared" si="89"/>
        <v>-0.12394572790612395</v>
      </c>
      <c r="F89" s="3">
        <f t="shared" si="89"/>
        <v>-2.705433582153851E-2</v>
      </c>
      <c r="G89" s="3">
        <f t="shared" si="89"/>
        <v>-0.22108351724546138</v>
      </c>
      <c r="H89" s="3">
        <f t="shared" si="89"/>
        <v>-0.12970071466466934</v>
      </c>
      <c r="I89" s="3">
        <f t="shared" si="89"/>
        <v>-0.20048143053645118</v>
      </c>
      <c r="J89" s="3">
        <f t="shared" si="89"/>
        <v>-0.20158079548866292</v>
      </c>
      <c r="K89" s="3">
        <f t="shared" si="89"/>
        <v>-9.2504748477549983E-2</v>
      </c>
      <c r="L89" s="3"/>
      <c r="M89" s="11"/>
      <c r="N89" s="11"/>
      <c r="O89" s="11"/>
      <c r="Q89" s="3">
        <f t="shared" ref="Q89:X89" si="90">(Q88-AD88)/AD88</f>
        <v>-3.6207416225043018E-2</v>
      </c>
      <c r="R89" s="3">
        <f t="shared" si="90"/>
        <v>-7.7157360406091377E-2</v>
      </c>
      <c r="S89" s="3">
        <f t="shared" si="90"/>
        <v>-3.6663950259567792E-2</v>
      </c>
      <c r="T89" s="3">
        <f t="shared" si="90"/>
        <v>-2.1034071719479488E-2</v>
      </c>
      <c r="U89" s="3">
        <f t="shared" si="90"/>
        <v>-3.0996734002661182E-2</v>
      </c>
      <c r="V89" s="3">
        <f t="shared" si="90"/>
        <v>2.1067415730337078E-2</v>
      </c>
      <c r="W89" s="3">
        <f t="shared" si="90"/>
        <v>-2.2371107708014294E-2</v>
      </c>
      <c r="X89" s="3">
        <f t="shared" si="90"/>
        <v>-3.1353135313531351E-2</v>
      </c>
      <c r="Y89" s="3"/>
      <c r="Z89" s="11"/>
      <c r="AA89" s="11"/>
      <c r="AB89" s="11"/>
      <c r="AD89" s="3"/>
      <c r="AE89" s="3"/>
      <c r="AF89" s="3"/>
      <c r="AG89" s="3"/>
      <c r="AH89" s="3"/>
      <c r="AI89" s="3"/>
      <c r="AJ89" s="3"/>
      <c r="AK89" s="3"/>
      <c r="AL89" s="3"/>
      <c r="AM89" s="11"/>
      <c r="AN89" s="11"/>
      <c r="AO89" s="11"/>
    </row>
    <row r="90" spans="1:41" x14ac:dyDescent="0.3">
      <c r="A90" s="21"/>
      <c r="C90" s="7"/>
      <c r="D90" s="3"/>
      <c r="E90" s="3"/>
      <c r="F90" s="3"/>
      <c r="G90" s="3"/>
      <c r="H90" s="3"/>
      <c r="I90" s="3"/>
      <c r="J90" s="3"/>
      <c r="K90" s="11"/>
      <c r="L90" s="11"/>
      <c r="M90" s="11"/>
      <c r="N90" s="11"/>
      <c r="O90" s="11"/>
      <c r="Q90" s="3"/>
      <c r="R90" s="3"/>
      <c r="S90" s="3"/>
      <c r="T90" s="3"/>
      <c r="U90" s="3"/>
      <c r="V90" s="11"/>
      <c r="W90" s="11"/>
      <c r="X90" s="11"/>
      <c r="Y90" s="11"/>
      <c r="Z90" s="11"/>
      <c r="AA90" s="11"/>
      <c r="AB90" s="11"/>
      <c r="AD90" s="3"/>
      <c r="AE90" s="3"/>
      <c r="AF90" s="3"/>
      <c r="AG90" s="3"/>
      <c r="AH90" s="3"/>
      <c r="AI90" s="11"/>
      <c r="AJ90" s="11"/>
      <c r="AK90" s="11"/>
      <c r="AL90" s="11"/>
      <c r="AM90" s="11"/>
      <c r="AN90" s="11"/>
      <c r="AO90" s="11"/>
    </row>
    <row r="91" spans="1:41" x14ac:dyDescent="0.3">
      <c r="A91" s="32"/>
      <c r="B91" s="33"/>
      <c r="C91" s="7"/>
      <c r="D91" s="3"/>
      <c r="E91" s="3"/>
      <c r="F91" s="3"/>
      <c r="G91" s="3"/>
      <c r="H91" s="3"/>
      <c r="I91" s="3"/>
      <c r="J91" s="3"/>
      <c r="K91" s="11"/>
      <c r="L91" s="11"/>
      <c r="M91" s="11"/>
      <c r="N91" s="11"/>
      <c r="O91" s="11"/>
      <c r="Q91" s="3"/>
      <c r="R91" s="3"/>
      <c r="S91" s="3"/>
      <c r="T91" s="3"/>
      <c r="U91" s="3"/>
      <c r="V91" s="11"/>
      <c r="W91" s="11"/>
      <c r="X91" s="11"/>
      <c r="Y91" s="11"/>
      <c r="Z91" s="11"/>
      <c r="AA91" s="11"/>
      <c r="AB91" s="11"/>
      <c r="AD91" s="3"/>
      <c r="AE91" s="3"/>
      <c r="AF91" s="3"/>
      <c r="AG91" s="3"/>
      <c r="AH91" s="3"/>
      <c r="AI91" s="11"/>
      <c r="AJ91" s="11"/>
      <c r="AK91" s="11"/>
      <c r="AL91" s="11"/>
      <c r="AM91" s="11"/>
      <c r="AN91" s="11"/>
      <c r="AO91" s="11"/>
    </row>
    <row r="92" spans="1:41" ht="14.4" customHeight="1" x14ac:dyDescent="0.3">
      <c r="A92" s="429" t="s">
        <v>157</v>
      </c>
      <c r="B92" s="429"/>
      <c r="C92" s="429"/>
      <c r="D92" s="429"/>
      <c r="E92" s="25"/>
      <c r="F92" s="25"/>
      <c r="G92" s="25"/>
      <c r="H92" s="25"/>
      <c r="I92" s="25"/>
      <c r="J92" s="25"/>
      <c r="K92" s="25"/>
      <c r="L92" s="32"/>
      <c r="M92" s="32"/>
      <c r="N92" s="32"/>
      <c r="O92" s="32"/>
      <c r="P92" s="25"/>
      <c r="Q92" s="25"/>
      <c r="R92" s="25"/>
      <c r="S92" s="25"/>
      <c r="T92" s="25"/>
      <c r="U92" s="25"/>
      <c r="V92" s="25"/>
      <c r="W92" s="25"/>
      <c r="X92" s="25"/>
      <c r="Y92" s="32"/>
      <c r="Z92" s="32"/>
      <c r="AA92" s="32"/>
      <c r="AB92" s="32"/>
      <c r="AC92" s="25"/>
      <c r="AD92" s="25"/>
      <c r="AE92" s="25"/>
      <c r="AF92" s="25"/>
      <c r="AG92" s="25"/>
      <c r="AH92" s="25"/>
      <c r="AI92" s="25"/>
      <c r="AJ92" s="25"/>
      <c r="AK92" s="25"/>
      <c r="AL92" s="32"/>
      <c r="AM92" s="32"/>
      <c r="AN92" s="32"/>
      <c r="AO92" s="32"/>
    </row>
    <row r="93" spans="1:41" x14ac:dyDescent="0.3">
      <c r="L93" s="54"/>
      <c r="M93" s="54"/>
      <c r="N93" s="54"/>
      <c r="O93" s="54"/>
      <c r="Q93" s="415"/>
      <c r="R93" s="415"/>
      <c r="S93" s="415"/>
      <c r="T93" s="415"/>
      <c r="U93" s="415"/>
      <c r="V93" s="415"/>
      <c r="W93" s="415"/>
      <c r="X93" s="415"/>
      <c r="Y93" s="54"/>
      <c r="Z93" s="54"/>
      <c r="AA93" s="54"/>
      <c r="AB93" s="54"/>
      <c r="AD93" s="415"/>
      <c r="AE93" s="415"/>
      <c r="AF93" s="415"/>
      <c r="AG93" s="415"/>
      <c r="AH93" s="415"/>
      <c r="AI93" s="415"/>
      <c r="AJ93" s="415"/>
      <c r="AK93" s="415"/>
      <c r="AL93" s="54"/>
      <c r="AM93" s="54"/>
      <c r="AN93" s="54"/>
      <c r="AO93" s="54"/>
    </row>
    <row r="94" spans="1:41" x14ac:dyDescent="0.3">
      <c r="B94" s="37" t="s">
        <v>158</v>
      </c>
      <c r="D94" s="8"/>
      <c r="E94" s="19"/>
      <c r="F94" s="8"/>
      <c r="G94" s="8"/>
      <c r="H94" s="8"/>
      <c r="I94" s="8"/>
      <c r="J94" s="8"/>
      <c r="K94" s="8"/>
      <c r="L94" s="8"/>
      <c r="M94" s="44"/>
      <c r="N94" s="44"/>
      <c r="O94" s="44"/>
      <c r="P94" s="29"/>
    </row>
    <row r="95" spans="1:41" x14ac:dyDescent="0.3">
      <c r="A95" s="25" t="s">
        <v>15</v>
      </c>
      <c r="B95" s="37"/>
      <c r="C95" s="18" t="s">
        <v>0</v>
      </c>
      <c r="D95" s="63">
        <v>23984</v>
      </c>
      <c r="E95" s="63">
        <v>1774</v>
      </c>
      <c r="F95" s="8">
        <f>SUM(D95:E95)</f>
        <v>25758</v>
      </c>
      <c r="G95" s="63">
        <v>13765</v>
      </c>
      <c r="H95" s="63">
        <v>10311</v>
      </c>
      <c r="I95" s="74">
        <v>8439</v>
      </c>
      <c r="J95" s="8">
        <f>SUM(G95:I95)</f>
        <v>32515</v>
      </c>
      <c r="K95" s="8">
        <f>SUM(F95,J95)</f>
        <v>58273</v>
      </c>
      <c r="L95" s="8"/>
      <c r="M95" s="44"/>
      <c r="N95" s="44"/>
      <c r="O95" s="44"/>
      <c r="Q95" s="63">
        <v>26742</v>
      </c>
      <c r="R95" s="63">
        <v>1815</v>
      </c>
      <c r="S95" s="8">
        <f>SUM(Q95:R95)</f>
        <v>28557</v>
      </c>
      <c r="T95" s="63">
        <v>15945</v>
      </c>
      <c r="U95" s="63">
        <v>11457</v>
      </c>
      <c r="V95" s="74">
        <v>8764</v>
      </c>
      <c r="W95" s="8">
        <f>SUM(T95:V95)</f>
        <v>36166</v>
      </c>
      <c r="X95" s="8">
        <f>SUM(S95,W95)</f>
        <v>64723</v>
      </c>
      <c r="Y95" s="8"/>
      <c r="Z95" s="44"/>
      <c r="AA95" s="44"/>
      <c r="AB95" s="44"/>
      <c r="AD95" s="63">
        <v>27567</v>
      </c>
      <c r="AE95" s="63">
        <v>1965</v>
      </c>
      <c r="AF95" s="8">
        <f>SUM(AD95:AE95)</f>
        <v>29532</v>
      </c>
      <c r="AG95" s="63">
        <v>16351</v>
      </c>
      <c r="AH95" s="63">
        <v>11775</v>
      </c>
      <c r="AI95" s="63">
        <v>9508</v>
      </c>
      <c r="AJ95" s="8">
        <f>SUM(AG95:AI95)</f>
        <v>37634</v>
      </c>
      <c r="AK95" s="8">
        <f>SUM(AF95,AJ95)</f>
        <v>67166</v>
      </c>
      <c r="AL95" s="8"/>
      <c r="AM95" s="44"/>
      <c r="AN95" s="44"/>
      <c r="AO95" s="44"/>
    </row>
    <row r="96" spans="1:41" x14ac:dyDescent="0.3">
      <c r="A96" s="25"/>
      <c r="B96" s="37"/>
      <c r="C96" s="7" t="s">
        <v>153</v>
      </c>
      <c r="D96" s="3">
        <f t="shared" ref="D96:K96" si="91">(D95-Q95)/Q95</f>
        <v>-0.10313364744596515</v>
      </c>
      <c r="E96" s="3">
        <f t="shared" si="91"/>
        <v>-2.2589531680440773E-2</v>
      </c>
      <c r="F96" s="3">
        <f t="shared" si="91"/>
        <v>-9.8014497321147184E-2</v>
      </c>
      <c r="G96" s="3">
        <f t="shared" si="91"/>
        <v>-0.13671997491376608</v>
      </c>
      <c r="H96" s="3">
        <f t="shared" si="91"/>
        <v>-0.10002618486514794</v>
      </c>
      <c r="I96" s="3">
        <f t="shared" si="91"/>
        <v>-3.7083523505248746E-2</v>
      </c>
      <c r="J96" s="3">
        <f t="shared" si="91"/>
        <v>-0.10095116960681302</v>
      </c>
      <c r="K96" s="3">
        <f t="shared" si="91"/>
        <v>-9.9655454784234349E-2</v>
      </c>
      <c r="L96" s="3"/>
      <c r="M96" s="45"/>
      <c r="N96" s="45"/>
      <c r="O96" s="45"/>
      <c r="Q96" s="3">
        <f t="shared" ref="Q96:X96" si="92">(Q95-AD95)/AD95</f>
        <v>-2.9927086734138644E-2</v>
      </c>
      <c r="R96" s="3">
        <f t="shared" si="92"/>
        <v>-7.6335877862595422E-2</v>
      </c>
      <c r="S96" s="3">
        <f t="shared" si="92"/>
        <v>-3.3015034538805367E-2</v>
      </c>
      <c r="T96" s="3">
        <f t="shared" si="92"/>
        <v>-2.4830285609442847E-2</v>
      </c>
      <c r="U96" s="3">
        <f t="shared" si="92"/>
        <v>-2.7006369426751591E-2</v>
      </c>
      <c r="V96" s="3">
        <f t="shared" si="92"/>
        <v>-7.8249894825410185E-2</v>
      </c>
      <c r="W96" s="3">
        <f t="shared" si="92"/>
        <v>-3.9007280650475637E-2</v>
      </c>
      <c r="X96" s="3">
        <f t="shared" si="92"/>
        <v>-3.6372569454783669E-2</v>
      </c>
      <c r="Y96" s="3"/>
      <c r="Z96" s="45"/>
      <c r="AA96" s="45"/>
      <c r="AB96" s="45"/>
      <c r="AD96" s="3"/>
      <c r="AE96" s="3"/>
      <c r="AF96" s="3"/>
      <c r="AG96" s="3"/>
      <c r="AH96" s="3"/>
      <c r="AI96" s="3"/>
      <c r="AJ96" s="3"/>
      <c r="AK96" s="3"/>
      <c r="AL96" s="3"/>
      <c r="AM96" s="45"/>
      <c r="AN96" s="45"/>
      <c r="AO96" s="45"/>
    </row>
    <row r="97" spans="1:41" ht="14.4" customHeight="1" x14ac:dyDescent="0.3">
      <c r="A97" s="25" t="s">
        <v>147</v>
      </c>
      <c r="B97" s="37"/>
      <c r="C97" s="18"/>
      <c r="D97" s="63">
        <v>1365</v>
      </c>
      <c r="E97" s="63">
        <v>67</v>
      </c>
      <c r="F97" s="8">
        <f>SUM(D97:E97)</f>
        <v>1432</v>
      </c>
      <c r="G97" s="63">
        <v>393</v>
      </c>
      <c r="H97" s="63">
        <v>195</v>
      </c>
      <c r="I97" s="74">
        <v>193</v>
      </c>
      <c r="J97" s="8">
        <f>SUM(G97:I97)</f>
        <v>781</v>
      </c>
      <c r="K97" s="8">
        <f>SUM(F97,J97)</f>
        <v>2213</v>
      </c>
      <c r="L97" s="8"/>
      <c r="M97" s="44"/>
      <c r="N97" s="44"/>
      <c r="O97" s="44"/>
      <c r="P97" s="29"/>
      <c r="Q97" s="63">
        <v>1173</v>
      </c>
      <c r="R97" s="63">
        <v>47</v>
      </c>
      <c r="S97" s="8">
        <f>SUM(Q97:R97)</f>
        <v>1220</v>
      </c>
      <c r="T97" s="63">
        <v>404</v>
      </c>
      <c r="U97" s="63">
        <v>186</v>
      </c>
      <c r="V97" s="74">
        <v>208</v>
      </c>
      <c r="W97" s="8">
        <f>SUM(T97:V97)</f>
        <v>798</v>
      </c>
      <c r="X97" s="8">
        <f>SUM(S97,W97)</f>
        <v>2018</v>
      </c>
      <c r="Y97" s="8"/>
      <c r="Z97" s="44"/>
      <c r="AA97" s="44"/>
      <c r="AB97" s="44"/>
      <c r="AD97" s="63">
        <v>1210</v>
      </c>
      <c r="AE97" s="63">
        <v>51</v>
      </c>
      <c r="AF97" s="8">
        <f>SUM(AD97:AE97)</f>
        <v>1261</v>
      </c>
      <c r="AG97" s="63">
        <v>401</v>
      </c>
      <c r="AH97" s="63">
        <v>159</v>
      </c>
      <c r="AI97" s="63">
        <v>219</v>
      </c>
      <c r="AJ97" s="8">
        <f>SUM(AG97:AI97)</f>
        <v>779</v>
      </c>
      <c r="AK97" s="8">
        <f>SUM(AF97,AJ97)</f>
        <v>2040</v>
      </c>
      <c r="AL97" s="8"/>
      <c r="AM97" s="44"/>
      <c r="AN97" s="44"/>
      <c r="AO97" s="44"/>
    </row>
    <row r="98" spans="1:41" x14ac:dyDescent="0.3">
      <c r="A98" s="25"/>
      <c r="B98" s="37"/>
      <c r="C98" s="7"/>
      <c r="D98" s="3">
        <f t="shared" ref="D98:K98" si="93">(D97-Q97)/Q97</f>
        <v>0.16368286445012789</v>
      </c>
      <c r="E98" s="3">
        <f t="shared" si="93"/>
        <v>0.42553191489361702</v>
      </c>
      <c r="F98" s="3">
        <f t="shared" si="93"/>
        <v>0.17377049180327869</v>
      </c>
      <c r="G98" s="3">
        <f t="shared" si="93"/>
        <v>-2.7227722772277228E-2</v>
      </c>
      <c r="H98" s="3">
        <f t="shared" si="93"/>
        <v>4.8387096774193547E-2</v>
      </c>
      <c r="I98" s="3">
        <f t="shared" si="93"/>
        <v>-7.2115384615384609E-2</v>
      </c>
      <c r="J98" s="3">
        <f t="shared" si="93"/>
        <v>-2.1303258145363407E-2</v>
      </c>
      <c r="K98" s="3">
        <f t="shared" si="93"/>
        <v>9.6630327056491577E-2</v>
      </c>
      <c r="L98" s="3"/>
      <c r="M98" s="45"/>
      <c r="N98" s="45"/>
      <c r="O98" s="45"/>
      <c r="Q98" s="3">
        <f t="shared" ref="Q98:X98" si="94">(Q97-AD97)/AD97</f>
        <v>-3.0578512396694214E-2</v>
      </c>
      <c r="R98" s="3">
        <f t="shared" si="94"/>
        <v>-7.8431372549019607E-2</v>
      </c>
      <c r="S98" s="3">
        <f t="shared" si="94"/>
        <v>-3.2513877874702619E-2</v>
      </c>
      <c r="T98" s="3">
        <f t="shared" si="94"/>
        <v>7.481296758104738E-3</v>
      </c>
      <c r="U98" s="3">
        <f t="shared" si="94"/>
        <v>0.16981132075471697</v>
      </c>
      <c r="V98" s="3">
        <f t="shared" si="94"/>
        <v>-5.0228310502283102E-2</v>
      </c>
      <c r="W98" s="3">
        <f t="shared" si="94"/>
        <v>2.4390243902439025E-2</v>
      </c>
      <c r="X98" s="3">
        <f t="shared" si="94"/>
        <v>-1.0784313725490196E-2</v>
      </c>
      <c r="Y98" s="3"/>
      <c r="Z98" s="45"/>
      <c r="AA98" s="45"/>
      <c r="AB98" s="45"/>
      <c r="AD98" s="3"/>
      <c r="AE98" s="3"/>
      <c r="AF98" s="3"/>
      <c r="AG98" s="3"/>
      <c r="AH98" s="3"/>
      <c r="AI98" s="3"/>
      <c r="AJ98" s="3"/>
      <c r="AK98" s="3"/>
      <c r="AL98" s="3"/>
      <c r="AM98" s="45"/>
      <c r="AN98" s="45"/>
      <c r="AO98" s="45"/>
    </row>
    <row r="99" spans="1:41" ht="14.4" customHeight="1" x14ac:dyDescent="0.3">
      <c r="A99" s="25" t="s">
        <v>139</v>
      </c>
      <c r="B99" s="37"/>
      <c r="C99" s="18"/>
      <c r="D99" s="8">
        <f t="shared" ref="D99:K99" si="95">SUM(D97,D95)</f>
        <v>25349</v>
      </c>
      <c r="E99" s="8">
        <f t="shared" si="95"/>
        <v>1841</v>
      </c>
      <c r="F99" s="8">
        <f t="shared" si="95"/>
        <v>27190</v>
      </c>
      <c r="G99" s="8">
        <f t="shared" si="95"/>
        <v>14158</v>
      </c>
      <c r="H99" s="8">
        <f t="shared" si="95"/>
        <v>10506</v>
      </c>
      <c r="I99" s="8">
        <f t="shared" si="95"/>
        <v>8632</v>
      </c>
      <c r="J99" s="8">
        <f t="shared" si="95"/>
        <v>33296</v>
      </c>
      <c r="K99" s="8">
        <f t="shared" si="95"/>
        <v>60486</v>
      </c>
      <c r="L99" s="8"/>
      <c r="M99" s="44"/>
      <c r="N99" s="44"/>
      <c r="O99" s="44"/>
      <c r="P99" s="29"/>
      <c r="Q99" s="8">
        <f t="shared" ref="Q99:X99" si="96">SUM(Q97,Q95)</f>
        <v>27915</v>
      </c>
      <c r="R99" s="8">
        <f t="shared" si="96"/>
        <v>1862</v>
      </c>
      <c r="S99" s="8">
        <f t="shared" si="96"/>
        <v>29777</v>
      </c>
      <c r="T99" s="8">
        <f t="shared" si="96"/>
        <v>16349</v>
      </c>
      <c r="U99" s="8">
        <f t="shared" si="96"/>
        <v>11643</v>
      </c>
      <c r="V99" s="8">
        <f t="shared" si="96"/>
        <v>8972</v>
      </c>
      <c r="W99" s="8">
        <f t="shared" si="96"/>
        <v>36964</v>
      </c>
      <c r="X99" s="8">
        <f t="shared" si="96"/>
        <v>66741</v>
      </c>
      <c r="Y99" s="8"/>
      <c r="Z99" s="44"/>
      <c r="AA99" s="44"/>
      <c r="AB99" s="44"/>
      <c r="AD99" s="8">
        <f t="shared" ref="AD99:AK99" si="97">SUM(AD97,AD95)</f>
        <v>28777</v>
      </c>
      <c r="AE99" s="8">
        <f t="shared" si="97"/>
        <v>2016</v>
      </c>
      <c r="AF99" s="8">
        <f t="shared" si="97"/>
        <v>30793</v>
      </c>
      <c r="AG99" s="8">
        <f t="shared" si="97"/>
        <v>16752</v>
      </c>
      <c r="AH99" s="8">
        <f t="shared" si="97"/>
        <v>11934</v>
      </c>
      <c r="AI99" s="8">
        <f t="shared" si="97"/>
        <v>9727</v>
      </c>
      <c r="AJ99" s="8">
        <f t="shared" si="97"/>
        <v>38413</v>
      </c>
      <c r="AK99" s="8">
        <f t="shared" si="97"/>
        <v>69206</v>
      </c>
      <c r="AL99" s="8"/>
      <c r="AM99" s="44"/>
      <c r="AN99" s="44"/>
      <c r="AO99" s="44"/>
    </row>
    <row r="100" spans="1:41" x14ac:dyDescent="0.3">
      <c r="A100" s="25"/>
      <c r="B100" s="37"/>
      <c r="C100" s="7"/>
      <c r="D100" s="3">
        <f t="shared" ref="D100:K100" si="98">(D99-Q99)/Q99</f>
        <v>-9.1921905785420019E-2</v>
      </c>
      <c r="E100" s="3">
        <f t="shared" si="98"/>
        <v>-1.1278195488721804E-2</v>
      </c>
      <c r="F100" s="3">
        <f t="shared" si="98"/>
        <v>-8.6879134902777308E-2</v>
      </c>
      <c r="G100" s="3">
        <f t="shared" si="98"/>
        <v>-0.13401431280200624</v>
      </c>
      <c r="H100" s="3">
        <f t="shared" si="98"/>
        <v>-9.765524349394486E-2</v>
      </c>
      <c r="I100" s="3">
        <f t="shared" si="98"/>
        <v>-3.7895675434685687E-2</v>
      </c>
      <c r="J100" s="3">
        <f t="shared" si="98"/>
        <v>-9.9231684882588461E-2</v>
      </c>
      <c r="K100" s="3">
        <f t="shared" si="98"/>
        <v>-9.3720501640670653E-2</v>
      </c>
      <c r="L100" s="3"/>
      <c r="M100" s="45"/>
      <c r="N100" s="45"/>
      <c r="O100" s="45"/>
      <c r="Q100" s="3">
        <f t="shared" ref="Q100:X100" si="99">(Q99-AD99)/AD99</f>
        <v>-2.9954477534141849E-2</v>
      </c>
      <c r="R100" s="3">
        <f t="shared" si="99"/>
        <v>-7.6388888888888895E-2</v>
      </c>
      <c r="S100" s="3">
        <f t="shared" si="99"/>
        <v>-3.2994511739681098E-2</v>
      </c>
      <c r="T100" s="3">
        <f t="shared" si="99"/>
        <v>-2.4056829035339063E-2</v>
      </c>
      <c r="U100" s="3">
        <f t="shared" si="99"/>
        <v>-2.4384112619406737E-2</v>
      </c>
      <c r="V100" s="3">
        <f t="shared" si="99"/>
        <v>-7.7618998663513933E-2</v>
      </c>
      <c r="W100" s="3">
        <f t="shared" si="99"/>
        <v>-3.7721604665087338E-2</v>
      </c>
      <c r="X100" s="3">
        <f t="shared" si="99"/>
        <v>-3.5618298991416927E-2</v>
      </c>
      <c r="Y100" s="3"/>
      <c r="Z100" s="45"/>
      <c r="AA100" s="45"/>
      <c r="AB100" s="45"/>
      <c r="AD100" s="3"/>
      <c r="AE100" s="3"/>
      <c r="AF100" s="3"/>
      <c r="AG100" s="3"/>
      <c r="AH100" s="3"/>
      <c r="AI100" s="3"/>
      <c r="AJ100" s="3"/>
      <c r="AK100" s="3"/>
      <c r="AL100" s="3"/>
      <c r="AM100" s="45"/>
      <c r="AN100" s="45"/>
      <c r="AO100" s="45"/>
    </row>
    <row r="101" spans="1:41" x14ac:dyDescent="0.3">
      <c r="A101" s="25" t="s">
        <v>12</v>
      </c>
      <c r="B101" s="37"/>
      <c r="C101" s="18" t="s">
        <v>0</v>
      </c>
      <c r="D101" s="63">
        <v>21102</v>
      </c>
      <c r="E101" s="63">
        <v>498</v>
      </c>
      <c r="F101" s="8">
        <f>SUM(D101:E101)</f>
        <v>21600</v>
      </c>
      <c r="G101" s="63">
        <v>15961</v>
      </c>
      <c r="H101" s="63">
        <v>9646</v>
      </c>
      <c r="I101" s="74">
        <v>3418</v>
      </c>
      <c r="J101" s="8">
        <f>SUM(G101:I101)</f>
        <v>29025</v>
      </c>
      <c r="K101" s="8">
        <f>SUM(F101,J101)</f>
        <v>50625</v>
      </c>
      <c r="L101" s="8"/>
      <c r="M101" s="44"/>
      <c r="N101" s="44"/>
      <c r="O101" s="44"/>
      <c r="Q101" s="63">
        <v>19291</v>
      </c>
      <c r="R101" s="63">
        <v>572</v>
      </c>
      <c r="S101" s="8">
        <f>SUM(Q101:R101)</f>
        <v>19863</v>
      </c>
      <c r="T101" s="63">
        <v>17180</v>
      </c>
      <c r="U101" s="63">
        <v>10286</v>
      </c>
      <c r="V101" s="74">
        <v>3307</v>
      </c>
      <c r="W101" s="8">
        <f>SUM(T101:V101)</f>
        <v>30773</v>
      </c>
      <c r="X101" s="8">
        <f>SUM(S101,W101)</f>
        <v>50636</v>
      </c>
      <c r="Y101" s="8"/>
      <c r="Z101" s="44"/>
      <c r="AA101" s="44"/>
      <c r="AB101" s="44"/>
      <c r="AD101" s="63">
        <v>20051</v>
      </c>
      <c r="AE101" s="63">
        <v>520</v>
      </c>
      <c r="AF101" s="8">
        <f>SUM(AD101:AE101)</f>
        <v>20571</v>
      </c>
      <c r="AG101" s="63">
        <v>17076</v>
      </c>
      <c r="AH101" s="63">
        <v>10256</v>
      </c>
      <c r="AI101" s="63">
        <v>3584</v>
      </c>
      <c r="AJ101" s="8">
        <f>SUM(AG101:AI101)</f>
        <v>30916</v>
      </c>
      <c r="AK101" s="8">
        <f>SUM(AF101,AJ101)</f>
        <v>51487</v>
      </c>
      <c r="AL101" s="8"/>
      <c r="AM101" s="44"/>
      <c r="AN101" s="44"/>
      <c r="AO101" s="44"/>
    </row>
    <row r="102" spans="1:41" x14ac:dyDescent="0.3">
      <c r="A102" s="25"/>
      <c r="B102" s="37"/>
      <c r="C102" s="7" t="s">
        <v>153</v>
      </c>
      <c r="D102" s="3">
        <f t="shared" ref="D102:K102" si="100">(D101-Q101)/Q101</f>
        <v>9.3877974184853039E-2</v>
      </c>
      <c r="E102" s="3">
        <f t="shared" si="100"/>
        <v>-0.12937062937062938</v>
      </c>
      <c r="F102" s="3">
        <f t="shared" si="100"/>
        <v>8.744902582691437E-2</v>
      </c>
      <c r="G102" s="3">
        <f t="shared" si="100"/>
        <v>-7.0954598370197908E-2</v>
      </c>
      <c r="H102" s="3">
        <f t="shared" si="100"/>
        <v>-6.2220493875170133E-2</v>
      </c>
      <c r="I102" s="3">
        <f t="shared" si="100"/>
        <v>3.3565164801935291E-2</v>
      </c>
      <c r="J102" s="3">
        <f t="shared" si="100"/>
        <v>-5.6803041627400644E-2</v>
      </c>
      <c r="K102" s="3">
        <f t="shared" si="100"/>
        <v>-2.1723674855833795E-4</v>
      </c>
      <c r="L102" s="3"/>
      <c r="M102" s="45"/>
      <c r="N102" s="45"/>
      <c r="O102" s="45"/>
      <c r="Q102" s="3">
        <f t="shared" ref="Q102:X102" si="101">(Q101-AD101)/AD101</f>
        <v>-3.7903346466510397E-2</v>
      </c>
      <c r="R102" s="3">
        <f t="shared" si="101"/>
        <v>0.1</v>
      </c>
      <c r="S102" s="3">
        <f t="shared" si="101"/>
        <v>-3.4417383695493659E-2</v>
      </c>
      <c r="T102" s="3">
        <f t="shared" si="101"/>
        <v>6.0904193019442488E-3</v>
      </c>
      <c r="U102" s="3">
        <f t="shared" si="101"/>
        <v>2.9251170046801873E-3</v>
      </c>
      <c r="V102" s="3">
        <f t="shared" si="101"/>
        <v>-7.7287946428571425E-2</v>
      </c>
      <c r="W102" s="3">
        <f t="shared" si="101"/>
        <v>-4.625436667097943E-3</v>
      </c>
      <c r="X102" s="3">
        <f t="shared" si="101"/>
        <v>-1.6528444073261213E-2</v>
      </c>
      <c r="Y102" s="3"/>
      <c r="Z102" s="45"/>
      <c r="AA102" s="45"/>
      <c r="AB102" s="45"/>
      <c r="AD102" s="3"/>
      <c r="AE102" s="3"/>
      <c r="AF102" s="3"/>
      <c r="AG102" s="3"/>
      <c r="AH102" s="3"/>
      <c r="AI102" s="3"/>
      <c r="AJ102" s="3"/>
      <c r="AK102" s="3"/>
      <c r="AL102" s="3"/>
      <c r="AM102" s="45"/>
      <c r="AN102" s="45"/>
      <c r="AO102" s="45"/>
    </row>
    <row r="103" spans="1:41" x14ac:dyDescent="0.3">
      <c r="A103" s="25" t="s">
        <v>13</v>
      </c>
      <c r="B103" s="37"/>
      <c r="C103" s="18" t="s">
        <v>0</v>
      </c>
      <c r="D103" s="63">
        <v>16296</v>
      </c>
      <c r="E103" s="63">
        <v>479</v>
      </c>
      <c r="F103" s="8">
        <f>SUM(D103:E103)</f>
        <v>16775</v>
      </c>
      <c r="G103" s="63">
        <v>8455</v>
      </c>
      <c r="H103" s="63">
        <v>7295</v>
      </c>
      <c r="I103" s="74">
        <v>3360</v>
      </c>
      <c r="J103" s="8">
        <f>SUM(G103:I103)</f>
        <v>19110</v>
      </c>
      <c r="K103" s="8">
        <f>SUM(F103,J103)</f>
        <v>35885</v>
      </c>
      <c r="L103" s="8"/>
      <c r="M103" s="44"/>
      <c r="N103" s="44"/>
      <c r="O103" s="44"/>
      <c r="Q103" s="63">
        <v>14418</v>
      </c>
      <c r="R103" s="63">
        <v>466</v>
      </c>
      <c r="S103" s="8">
        <f>SUM(Q103:R103)</f>
        <v>14884</v>
      </c>
      <c r="T103" s="63">
        <v>8360</v>
      </c>
      <c r="U103" s="63">
        <v>7942</v>
      </c>
      <c r="V103" s="74">
        <v>3268</v>
      </c>
      <c r="W103" s="8">
        <f>SUM(T103:V103)</f>
        <v>19570</v>
      </c>
      <c r="X103" s="8">
        <f>SUM(S103,W103)</f>
        <v>34454</v>
      </c>
      <c r="Y103" s="8"/>
      <c r="Z103" s="44"/>
      <c r="AA103" s="44"/>
      <c r="AB103" s="44"/>
      <c r="AD103" s="63">
        <v>13974</v>
      </c>
      <c r="AE103" s="63">
        <v>458</v>
      </c>
      <c r="AF103" s="8">
        <f>SUM(AD103:AE103)</f>
        <v>14432</v>
      </c>
      <c r="AG103" s="63">
        <v>8134</v>
      </c>
      <c r="AH103" s="63">
        <v>7609</v>
      </c>
      <c r="AI103" s="63">
        <v>3234</v>
      </c>
      <c r="AJ103" s="8">
        <f>SUM(AG103:AI103)</f>
        <v>18977</v>
      </c>
      <c r="AK103" s="8">
        <f>SUM(AF103,AJ103)</f>
        <v>33409</v>
      </c>
      <c r="AL103" s="8"/>
      <c r="AM103" s="44"/>
      <c r="AN103" s="44"/>
      <c r="AO103" s="44"/>
    </row>
    <row r="104" spans="1:41" x14ac:dyDescent="0.3">
      <c r="A104" s="25"/>
      <c r="B104" s="37"/>
      <c r="C104" s="7" t="s">
        <v>153</v>
      </c>
      <c r="D104" s="3">
        <f t="shared" ref="D104:K104" si="102">(D103-Q103)/Q103</f>
        <v>0.13025384935497294</v>
      </c>
      <c r="E104" s="3">
        <f t="shared" si="102"/>
        <v>2.7896995708154508E-2</v>
      </c>
      <c r="F104" s="3">
        <f t="shared" si="102"/>
        <v>0.12704918032786885</v>
      </c>
      <c r="G104" s="3">
        <f t="shared" si="102"/>
        <v>1.1363636363636364E-2</v>
      </c>
      <c r="H104" s="3">
        <f t="shared" si="102"/>
        <v>-8.1465625786955431E-2</v>
      </c>
      <c r="I104" s="3">
        <f t="shared" si="102"/>
        <v>2.8151774785801713E-2</v>
      </c>
      <c r="J104" s="3">
        <f t="shared" si="102"/>
        <v>-2.3505365355135411E-2</v>
      </c>
      <c r="K104" s="3">
        <f t="shared" si="102"/>
        <v>4.1533639054971844E-2</v>
      </c>
      <c r="L104" s="3"/>
      <c r="M104" s="45"/>
      <c r="N104" s="45"/>
      <c r="O104" s="45"/>
      <c r="Q104" s="3">
        <f t="shared" ref="Q104:X104" si="103">(Q103-AD103)/AD103</f>
        <v>3.1773293258909402E-2</v>
      </c>
      <c r="R104" s="3">
        <f t="shared" si="103"/>
        <v>1.7467248908296942E-2</v>
      </c>
      <c r="S104" s="3">
        <f t="shared" si="103"/>
        <v>3.1319290465631928E-2</v>
      </c>
      <c r="T104" s="3">
        <f t="shared" si="103"/>
        <v>2.7784607819031228E-2</v>
      </c>
      <c r="U104" s="3">
        <f t="shared" si="103"/>
        <v>4.3763963727165199E-2</v>
      </c>
      <c r="V104" s="3">
        <f t="shared" si="103"/>
        <v>1.0513296227581941E-2</v>
      </c>
      <c r="W104" s="3">
        <f t="shared" si="103"/>
        <v>3.1248353269747588E-2</v>
      </c>
      <c r="X104" s="3">
        <f t="shared" si="103"/>
        <v>3.1278996677541977E-2</v>
      </c>
      <c r="Y104" s="3"/>
      <c r="Z104" s="45"/>
      <c r="AA104" s="45"/>
      <c r="AB104" s="45"/>
      <c r="AD104" s="3"/>
      <c r="AE104" s="3"/>
      <c r="AF104" s="3"/>
      <c r="AG104" s="3"/>
      <c r="AH104" s="3"/>
      <c r="AI104" s="3"/>
      <c r="AJ104" s="3"/>
      <c r="AK104" s="3"/>
      <c r="AL104" s="3"/>
      <c r="AM104" s="45"/>
      <c r="AN104" s="45"/>
      <c r="AO104" s="45"/>
    </row>
    <row r="105" spans="1:41" x14ac:dyDescent="0.3">
      <c r="A105" s="25" t="s">
        <v>14</v>
      </c>
      <c r="B105" s="37"/>
      <c r="C105" s="18" t="s">
        <v>0</v>
      </c>
      <c r="D105" s="63">
        <v>8319</v>
      </c>
      <c r="E105" s="63">
        <v>209</v>
      </c>
      <c r="F105" s="8">
        <f>SUM(D105:E105)</f>
        <v>8528</v>
      </c>
      <c r="G105" s="63">
        <v>2820</v>
      </c>
      <c r="H105" s="63">
        <v>1773</v>
      </c>
      <c r="I105" s="74">
        <v>1124</v>
      </c>
      <c r="J105" s="8">
        <f>SUM(G105:I105)</f>
        <v>5717</v>
      </c>
      <c r="K105" s="8">
        <f>SUM(F105,J105)</f>
        <v>14245</v>
      </c>
      <c r="L105" s="8"/>
      <c r="M105" s="44"/>
      <c r="N105" s="44"/>
      <c r="O105" s="44"/>
      <c r="Q105" s="63">
        <v>9793</v>
      </c>
      <c r="R105" s="63">
        <v>272</v>
      </c>
      <c r="S105" s="8">
        <f>SUM(Q105:R105)</f>
        <v>10065</v>
      </c>
      <c r="T105" s="63">
        <v>3309</v>
      </c>
      <c r="U105" s="63">
        <v>2334</v>
      </c>
      <c r="V105" s="74">
        <v>1271</v>
      </c>
      <c r="W105" s="8">
        <f>SUM(T105:V105)</f>
        <v>6914</v>
      </c>
      <c r="X105" s="8">
        <f>SUM(S105,W105)</f>
        <v>16979</v>
      </c>
      <c r="Y105" s="8"/>
      <c r="Z105" s="44"/>
      <c r="AA105" s="44"/>
      <c r="AB105" s="44"/>
      <c r="AD105" s="63">
        <v>8081</v>
      </c>
      <c r="AE105" s="63">
        <v>182</v>
      </c>
      <c r="AF105" s="8">
        <f>SUM(AD105:AE105)</f>
        <v>8263</v>
      </c>
      <c r="AG105" s="63">
        <v>2878</v>
      </c>
      <c r="AH105" s="63">
        <v>1762</v>
      </c>
      <c r="AI105" s="63">
        <v>1021</v>
      </c>
      <c r="AJ105" s="8">
        <f>SUM(AG105:AI105)</f>
        <v>5661</v>
      </c>
      <c r="AK105" s="8">
        <f>SUM(AF105,AJ105)</f>
        <v>13924</v>
      </c>
      <c r="AL105" s="8"/>
      <c r="AM105" s="44"/>
      <c r="AN105" s="44"/>
      <c r="AO105" s="44"/>
    </row>
    <row r="106" spans="1:41" x14ac:dyDescent="0.3">
      <c r="A106" s="25"/>
      <c r="B106" s="37"/>
      <c r="C106" s="7" t="s">
        <v>153</v>
      </c>
      <c r="D106" s="3">
        <f t="shared" ref="D106:K106" si="104">(D105-Q105)/Q105</f>
        <v>-0.15051567446134995</v>
      </c>
      <c r="E106" s="3">
        <f t="shared" si="104"/>
        <v>-0.23161764705882354</v>
      </c>
      <c r="F106" s="3">
        <f t="shared" si="104"/>
        <v>-0.15270740188772974</v>
      </c>
      <c r="G106" s="3">
        <f t="shared" si="104"/>
        <v>-0.14777878513145964</v>
      </c>
      <c r="H106" s="3">
        <f t="shared" si="104"/>
        <v>-0.24035989717223649</v>
      </c>
      <c r="I106" s="3">
        <f t="shared" si="104"/>
        <v>-0.11565696302124312</v>
      </c>
      <c r="J106" s="3">
        <f t="shared" si="104"/>
        <v>-0.1731269887185421</v>
      </c>
      <c r="K106" s="3">
        <f t="shared" si="104"/>
        <v>-0.16102243948406855</v>
      </c>
      <c r="L106" s="3"/>
      <c r="M106" s="45"/>
      <c r="N106" s="45"/>
      <c r="O106" s="45"/>
      <c r="Q106" s="3">
        <f t="shared" ref="Q106:X106" si="105">(Q105-AD105)/AD105</f>
        <v>0.21185496844449944</v>
      </c>
      <c r="R106" s="3">
        <f t="shared" si="105"/>
        <v>0.49450549450549453</v>
      </c>
      <c r="S106" s="3">
        <f t="shared" si="105"/>
        <v>0.21808060026624712</v>
      </c>
      <c r="T106" s="3">
        <f t="shared" si="105"/>
        <v>0.14975677553856845</v>
      </c>
      <c r="U106" s="3">
        <f t="shared" si="105"/>
        <v>0.32463110102156639</v>
      </c>
      <c r="V106" s="3">
        <f t="shared" si="105"/>
        <v>0.24485798237022527</v>
      </c>
      <c r="W106" s="3">
        <f t="shared" si="105"/>
        <v>0.2213389860448684</v>
      </c>
      <c r="X106" s="3">
        <f t="shared" si="105"/>
        <v>0.21940534329215744</v>
      </c>
      <c r="Y106" s="3"/>
      <c r="Z106" s="45"/>
      <c r="AA106" s="45"/>
      <c r="AB106" s="45"/>
      <c r="AD106" s="3"/>
      <c r="AE106" s="3"/>
      <c r="AF106" s="3"/>
      <c r="AG106" s="3"/>
      <c r="AH106" s="3"/>
      <c r="AI106" s="3"/>
      <c r="AJ106" s="3"/>
      <c r="AK106" s="3"/>
      <c r="AL106" s="3"/>
      <c r="AM106" s="45"/>
      <c r="AN106" s="45"/>
      <c r="AO106" s="45"/>
    </row>
    <row r="107" spans="1:41" ht="14.4" customHeight="1" x14ac:dyDescent="0.3">
      <c r="A107" s="25" t="s">
        <v>142</v>
      </c>
      <c r="B107" s="37"/>
      <c r="C107" s="18"/>
      <c r="D107" s="8">
        <f t="shared" ref="D107:K107" si="106">SUM(D105,D103,D101)</f>
        <v>45717</v>
      </c>
      <c r="E107" s="8">
        <f t="shared" si="106"/>
        <v>1186</v>
      </c>
      <c r="F107" s="8">
        <f t="shared" si="106"/>
        <v>46903</v>
      </c>
      <c r="G107" s="8">
        <f t="shared" si="106"/>
        <v>27236</v>
      </c>
      <c r="H107" s="8">
        <f t="shared" si="106"/>
        <v>18714</v>
      </c>
      <c r="I107" s="8">
        <f t="shared" si="106"/>
        <v>7902</v>
      </c>
      <c r="J107" s="8">
        <f t="shared" si="106"/>
        <v>53852</v>
      </c>
      <c r="K107" s="8">
        <f t="shared" si="106"/>
        <v>100755</v>
      </c>
      <c r="L107" s="8"/>
      <c r="M107" s="44"/>
      <c r="N107" s="44"/>
      <c r="O107" s="44"/>
      <c r="Q107" s="8">
        <f t="shared" ref="Q107:X107" si="107">SUM(Q105,Q103,Q101)</f>
        <v>43502</v>
      </c>
      <c r="R107" s="8">
        <f t="shared" si="107"/>
        <v>1310</v>
      </c>
      <c r="S107" s="8">
        <f t="shared" si="107"/>
        <v>44812</v>
      </c>
      <c r="T107" s="8">
        <f t="shared" si="107"/>
        <v>28849</v>
      </c>
      <c r="U107" s="8">
        <f t="shared" si="107"/>
        <v>20562</v>
      </c>
      <c r="V107" s="8">
        <f t="shared" si="107"/>
        <v>7846</v>
      </c>
      <c r="W107" s="8">
        <f t="shared" si="107"/>
        <v>57257</v>
      </c>
      <c r="X107" s="8">
        <f t="shared" si="107"/>
        <v>102069</v>
      </c>
      <c r="Y107" s="8"/>
      <c r="Z107" s="44"/>
      <c r="AA107" s="44"/>
      <c r="AB107" s="44"/>
      <c r="AD107" s="8">
        <f t="shared" ref="AD107:AK107" si="108">SUM(AD105,AD103,AD101)</f>
        <v>42106</v>
      </c>
      <c r="AE107" s="8">
        <f t="shared" si="108"/>
        <v>1160</v>
      </c>
      <c r="AF107" s="8">
        <f t="shared" si="108"/>
        <v>43266</v>
      </c>
      <c r="AG107" s="8">
        <f t="shared" si="108"/>
        <v>28088</v>
      </c>
      <c r="AH107" s="8">
        <f t="shared" si="108"/>
        <v>19627</v>
      </c>
      <c r="AI107" s="8">
        <f t="shared" si="108"/>
        <v>7839</v>
      </c>
      <c r="AJ107" s="8">
        <f t="shared" si="108"/>
        <v>55554</v>
      </c>
      <c r="AK107" s="8">
        <f t="shared" si="108"/>
        <v>98820</v>
      </c>
      <c r="AL107" s="8"/>
      <c r="AM107" s="44"/>
      <c r="AN107" s="44"/>
      <c r="AO107" s="44"/>
    </row>
    <row r="108" spans="1:41" x14ac:dyDescent="0.3">
      <c r="A108" s="25"/>
      <c r="B108" s="37"/>
      <c r="C108" s="7"/>
      <c r="D108" s="3">
        <f t="shared" ref="D108:K108" si="109">(D107-Q107)/Q107</f>
        <v>5.091719920923176E-2</v>
      </c>
      <c r="E108" s="3">
        <f t="shared" si="109"/>
        <v>-9.465648854961832E-2</v>
      </c>
      <c r="F108" s="3">
        <f t="shared" si="109"/>
        <v>4.6661608497723821E-2</v>
      </c>
      <c r="G108" s="3">
        <f t="shared" si="109"/>
        <v>-5.5911816700752195E-2</v>
      </c>
      <c r="H108" s="3">
        <f t="shared" si="109"/>
        <v>-8.9874525824336152E-2</v>
      </c>
      <c r="I108" s="3">
        <f t="shared" si="109"/>
        <v>7.1373948508794286E-3</v>
      </c>
      <c r="J108" s="3">
        <f t="shared" si="109"/>
        <v>-5.9468711249279563E-2</v>
      </c>
      <c r="K108" s="3">
        <f t="shared" si="109"/>
        <v>-1.2873644299444494E-2</v>
      </c>
      <c r="L108" s="3"/>
      <c r="M108" s="45"/>
      <c r="N108" s="45"/>
      <c r="O108" s="45"/>
      <c r="Q108" s="3">
        <f t="shared" ref="Q108:X108" si="110">(Q107-AD107)/AD107</f>
        <v>3.3154419797653538E-2</v>
      </c>
      <c r="R108" s="3">
        <f t="shared" si="110"/>
        <v>0.12931034482758622</v>
      </c>
      <c r="S108" s="3">
        <f t="shared" si="110"/>
        <v>3.5732445800397541E-2</v>
      </c>
      <c r="T108" s="3">
        <f t="shared" si="110"/>
        <v>2.7093420677869552E-2</v>
      </c>
      <c r="U108" s="3">
        <f t="shared" si="110"/>
        <v>4.763845722728894E-2</v>
      </c>
      <c r="V108" s="3">
        <f t="shared" si="110"/>
        <v>8.9297104222477359E-4</v>
      </c>
      <c r="W108" s="3">
        <f t="shared" si="110"/>
        <v>3.065485833603341E-2</v>
      </c>
      <c r="X108" s="3">
        <f t="shared" si="110"/>
        <v>3.2877959927140252E-2</v>
      </c>
      <c r="Y108" s="3"/>
      <c r="Z108" s="45"/>
      <c r="AA108" s="45"/>
      <c r="AB108" s="45"/>
      <c r="AD108" s="3"/>
      <c r="AE108" s="3"/>
      <c r="AF108" s="3"/>
      <c r="AG108" s="3"/>
      <c r="AH108" s="3"/>
      <c r="AI108" s="3"/>
      <c r="AJ108" s="3"/>
      <c r="AK108" s="3"/>
      <c r="AL108" s="3"/>
      <c r="AM108" s="45"/>
      <c r="AN108" s="45"/>
      <c r="AO108" s="45"/>
    </row>
    <row r="109" spans="1:41" x14ac:dyDescent="0.3">
      <c r="A109" s="32" t="s">
        <v>143</v>
      </c>
      <c r="B109" s="37"/>
      <c r="C109" s="7" t="s">
        <v>0</v>
      </c>
      <c r="D109" s="8">
        <f>SUM(D107,D99)</f>
        <v>71066</v>
      </c>
      <c r="E109" s="8">
        <f>SUM(E107,E99)</f>
        <v>3027</v>
      </c>
      <c r="F109" s="8">
        <f>SUM(D109:E109)</f>
        <v>74093</v>
      </c>
      <c r="G109" s="8">
        <f>SUM(G107,G99)</f>
        <v>41394</v>
      </c>
      <c r="H109" s="8">
        <f>SUM(H107,H99)</f>
        <v>29220</v>
      </c>
      <c r="I109" s="8">
        <f>SUM(I107,I99)</f>
        <v>16534</v>
      </c>
      <c r="J109" s="8">
        <f>SUM(G109:I109)</f>
        <v>87148</v>
      </c>
      <c r="K109" s="8">
        <f>SUM(F109,J109)</f>
        <v>161241</v>
      </c>
      <c r="L109" s="8"/>
      <c r="M109" s="44"/>
      <c r="N109" s="44"/>
      <c r="O109" s="44"/>
      <c r="Q109" s="8">
        <f>SUM(Q107,Q99)</f>
        <v>71417</v>
      </c>
      <c r="R109" s="8">
        <f>SUM(R107,R99)</f>
        <v>3172</v>
      </c>
      <c r="S109" s="8">
        <f>SUM(Q109:R109)</f>
        <v>74589</v>
      </c>
      <c r="T109" s="8">
        <f>SUM(T107,T99)</f>
        <v>45198</v>
      </c>
      <c r="U109" s="8">
        <f>SUM(U107,U99)</f>
        <v>32205</v>
      </c>
      <c r="V109" s="8">
        <f>SUM(V107,V99)</f>
        <v>16818</v>
      </c>
      <c r="W109" s="8">
        <f>SUM(T109:V109)</f>
        <v>94221</v>
      </c>
      <c r="X109" s="8">
        <f>SUM(S109,W109)</f>
        <v>168810</v>
      </c>
      <c r="Y109" s="8"/>
      <c r="Z109" s="44"/>
      <c r="AA109" s="44"/>
      <c r="AB109" s="44"/>
      <c r="AD109" s="8">
        <f>SUM(AD107,AD99)</f>
        <v>70883</v>
      </c>
      <c r="AE109" s="8">
        <f>SUM(AE107,AE99)</f>
        <v>3176</v>
      </c>
      <c r="AF109" s="8">
        <f>SUM(AD109:AE109)</f>
        <v>74059</v>
      </c>
      <c r="AG109" s="8">
        <f>SUM(AG107,AG99)</f>
        <v>44840</v>
      </c>
      <c r="AH109" s="8">
        <f>SUM(AH107,AH99)</f>
        <v>31561</v>
      </c>
      <c r="AI109" s="8">
        <f>SUM(AI107,AI99)</f>
        <v>17566</v>
      </c>
      <c r="AJ109" s="8">
        <f>SUM(AG109:AI109)</f>
        <v>93967</v>
      </c>
      <c r="AK109" s="8">
        <f>SUM(AF109,AJ109)</f>
        <v>168026</v>
      </c>
      <c r="AL109" s="8"/>
      <c r="AM109" s="44"/>
      <c r="AN109" s="44"/>
      <c r="AO109" s="44"/>
    </row>
    <row r="110" spans="1:41" x14ac:dyDescent="0.3">
      <c r="A110" s="32"/>
      <c r="B110" s="37"/>
      <c r="C110" s="7" t="s">
        <v>154</v>
      </c>
      <c r="D110" s="3">
        <f t="shared" ref="D110:K110" si="111">(D109-Q109)/Q109</f>
        <v>-4.9147961969839117E-3</v>
      </c>
      <c r="E110" s="3">
        <f t="shared" si="111"/>
        <v>-4.5712484237074399E-2</v>
      </c>
      <c r="F110" s="3">
        <f t="shared" si="111"/>
        <v>-6.6497740953759934E-3</v>
      </c>
      <c r="G110" s="3">
        <f t="shared" si="111"/>
        <v>-8.4163016062657636E-2</v>
      </c>
      <c r="H110" s="3">
        <f t="shared" si="111"/>
        <v>-9.2687470889613419E-2</v>
      </c>
      <c r="I110" s="3">
        <f t="shared" si="111"/>
        <v>-1.6886669045070756E-2</v>
      </c>
      <c r="J110" s="3">
        <f t="shared" si="111"/>
        <v>-7.5068190743040303E-2</v>
      </c>
      <c r="K110" s="3">
        <f t="shared" si="111"/>
        <v>-4.4837391149813402E-2</v>
      </c>
      <c r="L110" s="3"/>
      <c r="M110" s="11"/>
      <c r="N110" s="11"/>
      <c r="O110" s="11"/>
      <c r="Q110" s="3">
        <f t="shared" ref="Q110:X110" si="112">(Q109-AD109)/AD109</f>
        <v>7.5335411875908182E-3</v>
      </c>
      <c r="R110" s="3">
        <f t="shared" si="112"/>
        <v>-1.2594458438287153E-3</v>
      </c>
      <c r="S110" s="3">
        <f t="shared" si="112"/>
        <v>7.1564563388649589E-3</v>
      </c>
      <c r="T110" s="3">
        <f t="shared" si="112"/>
        <v>7.983942908117752E-3</v>
      </c>
      <c r="U110" s="3">
        <f t="shared" si="112"/>
        <v>2.0404930135293559E-2</v>
      </c>
      <c r="V110" s="3">
        <f t="shared" si="112"/>
        <v>-4.2582261186382787E-2</v>
      </c>
      <c r="W110" s="3">
        <f t="shared" si="112"/>
        <v>2.7030766120020857E-3</v>
      </c>
      <c r="X110" s="3">
        <f t="shared" si="112"/>
        <v>4.6659445561996358E-3</v>
      </c>
      <c r="Y110" s="3"/>
      <c r="Z110" s="11"/>
      <c r="AA110" s="11"/>
      <c r="AB110" s="11"/>
      <c r="AD110" s="3"/>
      <c r="AE110" s="3"/>
      <c r="AF110" s="3"/>
      <c r="AG110" s="3"/>
      <c r="AH110" s="3"/>
      <c r="AI110" s="3"/>
      <c r="AJ110" s="3"/>
      <c r="AK110" s="3"/>
      <c r="AL110" s="3"/>
      <c r="AM110" s="11"/>
      <c r="AN110" s="11"/>
      <c r="AO110" s="11"/>
    </row>
    <row r="111" spans="1:41" x14ac:dyDescent="0.3">
      <c r="A111" s="1"/>
    </row>
    <row r="112" spans="1:41" x14ac:dyDescent="0.3">
      <c r="C112" s="430" t="s">
        <v>81</v>
      </c>
      <c r="D112" s="421"/>
      <c r="E112" s="421"/>
      <c r="F112" s="430" t="s">
        <v>82</v>
      </c>
      <c r="G112" s="421"/>
      <c r="H112" s="421"/>
      <c r="I112" s="430" t="s">
        <v>83</v>
      </c>
      <c r="J112" s="421"/>
      <c r="K112" s="421"/>
      <c r="M112" s="430" t="s">
        <v>81</v>
      </c>
      <c r="N112" s="421"/>
      <c r="O112" s="421"/>
      <c r="P112" s="430" t="s">
        <v>82</v>
      </c>
      <c r="Q112" s="421"/>
      <c r="R112" s="421"/>
      <c r="S112" s="430" t="s">
        <v>83</v>
      </c>
      <c r="T112" s="421"/>
      <c r="U112" s="421"/>
      <c r="W112" s="430" t="s">
        <v>81</v>
      </c>
      <c r="X112" s="421"/>
      <c r="Y112" s="421"/>
      <c r="Z112" s="430" t="s">
        <v>82</v>
      </c>
      <c r="AA112" s="421"/>
      <c r="AB112" s="421"/>
      <c r="AC112" s="430" t="s">
        <v>83</v>
      </c>
      <c r="AD112" s="421"/>
      <c r="AE112" s="421"/>
    </row>
    <row r="113" spans="1:31" x14ac:dyDescent="0.3">
      <c r="C113" s="58" t="s">
        <v>0</v>
      </c>
      <c r="D113" s="31" t="s">
        <v>1</v>
      </c>
      <c r="E113" s="31" t="s">
        <v>2</v>
      </c>
      <c r="F113" s="58" t="s">
        <v>0</v>
      </c>
      <c r="G113" s="31" t="s">
        <v>1</v>
      </c>
      <c r="H113" s="31" t="s">
        <v>2</v>
      </c>
      <c r="I113" s="58" t="s">
        <v>0</v>
      </c>
      <c r="J113" s="31" t="s">
        <v>1</v>
      </c>
      <c r="K113" s="31" t="s">
        <v>2</v>
      </c>
      <c r="M113" s="58" t="s">
        <v>0</v>
      </c>
      <c r="N113" s="31" t="s">
        <v>1</v>
      </c>
      <c r="O113" s="31" t="s">
        <v>2</v>
      </c>
      <c r="P113" s="58" t="s">
        <v>0</v>
      </c>
      <c r="Q113" s="31" t="s">
        <v>1</v>
      </c>
      <c r="R113" s="31" t="s">
        <v>2</v>
      </c>
      <c r="S113" s="58" t="s">
        <v>0</v>
      </c>
      <c r="T113" s="31" t="s">
        <v>1</v>
      </c>
      <c r="U113" s="31" t="s">
        <v>2</v>
      </c>
      <c r="W113" s="58" t="s">
        <v>0</v>
      </c>
      <c r="X113" s="31" t="s">
        <v>1</v>
      </c>
      <c r="Y113" s="31" t="s">
        <v>2</v>
      </c>
      <c r="Z113" s="58" t="s">
        <v>0</v>
      </c>
      <c r="AA113" s="31" t="s">
        <v>1</v>
      </c>
      <c r="AB113" s="31" t="s">
        <v>2</v>
      </c>
      <c r="AC113" s="58" t="s">
        <v>0</v>
      </c>
      <c r="AD113" s="31" t="s">
        <v>1</v>
      </c>
      <c r="AE113" s="31" t="s">
        <v>2</v>
      </c>
    </row>
    <row r="114" spans="1:31" x14ac:dyDescent="0.3">
      <c r="A114" s="424" t="s">
        <v>159</v>
      </c>
      <c r="B114" s="424"/>
      <c r="C114" s="119"/>
      <c r="D114" s="119"/>
      <c r="E114" s="119"/>
      <c r="F114" s="119"/>
      <c r="G114" s="119"/>
      <c r="H114" s="119"/>
      <c r="I114" s="119"/>
      <c r="J114" s="119"/>
      <c r="K114" s="119"/>
      <c r="M114" s="119"/>
      <c r="N114" s="119"/>
      <c r="O114" s="119"/>
      <c r="P114" s="119"/>
      <c r="Q114" s="119"/>
      <c r="R114" s="119"/>
      <c r="S114" s="119"/>
      <c r="T114" s="119"/>
      <c r="U114" s="119"/>
      <c r="W114" s="119"/>
      <c r="X114" s="119"/>
      <c r="Y114" s="119"/>
      <c r="Z114" s="119"/>
      <c r="AA114" s="119"/>
      <c r="AB114" s="119"/>
      <c r="AC114" s="119"/>
      <c r="AD114" s="119"/>
      <c r="AE114" s="119"/>
    </row>
    <row r="115" spans="1:31" x14ac:dyDescent="0.3">
      <c r="A115" s="126" t="s">
        <v>160</v>
      </c>
      <c r="C115" s="119"/>
      <c r="D115" s="119"/>
      <c r="E115" s="119"/>
      <c r="F115" s="119"/>
      <c r="G115" s="119"/>
      <c r="H115" s="119"/>
      <c r="I115" s="119"/>
      <c r="J115" s="119"/>
      <c r="K115" s="119"/>
      <c r="M115" s="119"/>
      <c r="N115" s="119"/>
      <c r="O115" s="119"/>
      <c r="P115" s="119"/>
      <c r="Q115" s="119"/>
      <c r="R115" s="119"/>
      <c r="S115" s="119"/>
      <c r="T115" s="119"/>
      <c r="U115" s="119"/>
      <c r="W115" s="119"/>
      <c r="X115" s="119"/>
      <c r="Y115" s="119"/>
      <c r="Z115" s="119"/>
      <c r="AA115" s="119"/>
      <c r="AB115" s="119"/>
      <c r="AC115" s="119"/>
      <c r="AD115" s="119"/>
      <c r="AE115" s="119"/>
    </row>
    <row r="116" spans="1:31" x14ac:dyDescent="0.3">
      <c r="A116" s="423" t="s">
        <v>161</v>
      </c>
      <c r="B116" t="s">
        <v>162</v>
      </c>
      <c r="C116" s="119"/>
      <c r="D116" s="119"/>
      <c r="E116" s="119"/>
      <c r="F116" s="119"/>
      <c r="G116" s="119"/>
      <c r="H116" s="119"/>
      <c r="I116" s="119"/>
      <c r="J116" s="119"/>
      <c r="K116" s="119"/>
      <c r="M116" s="119"/>
      <c r="N116" s="119"/>
      <c r="O116" s="119"/>
      <c r="P116" s="119"/>
      <c r="Q116" s="119"/>
      <c r="R116" s="119"/>
      <c r="S116" s="119"/>
      <c r="T116" s="119"/>
      <c r="U116" s="119"/>
      <c r="W116" s="119"/>
      <c r="X116" s="119"/>
      <c r="Y116" s="119"/>
      <c r="Z116" s="119"/>
      <c r="AA116" s="119"/>
      <c r="AB116" s="119"/>
      <c r="AC116" s="119"/>
      <c r="AD116" s="119"/>
      <c r="AE116" s="119"/>
    </row>
    <row r="117" spans="1:31" x14ac:dyDescent="0.3">
      <c r="A117" s="423"/>
      <c r="B117" t="s">
        <v>163</v>
      </c>
      <c r="C117" s="119"/>
      <c r="D117" s="119"/>
      <c r="E117" s="119"/>
      <c r="F117" s="119"/>
      <c r="G117" s="119"/>
      <c r="H117" s="119"/>
      <c r="I117" s="119"/>
      <c r="J117" s="119"/>
      <c r="K117" s="119"/>
      <c r="M117" s="119"/>
      <c r="N117" s="119"/>
      <c r="O117" s="119"/>
      <c r="P117" s="119"/>
      <c r="Q117" s="119"/>
      <c r="R117" s="119"/>
      <c r="S117" s="119"/>
      <c r="T117" s="119"/>
      <c r="U117" s="119"/>
      <c r="W117" s="119"/>
      <c r="X117" s="119"/>
      <c r="Y117" s="119"/>
      <c r="Z117" s="119"/>
      <c r="AA117" s="119"/>
      <c r="AB117" s="119"/>
      <c r="AC117" s="119"/>
      <c r="AD117" s="119"/>
      <c r="AE117" s="119"/>
    </row>
    <row r="118" spans="1:31" x14ac:dyDescent="0.3">
      <c r="A118" s="423"/>
      <c r="B118" t="s">
        <v>164</v>
      </c>
      <c r="C118" s="119"/>
      <c r="D118" s="119"/>
      <c r="E118" s="119"/>
      <c r="F118" s="119"/>
      <c r="G118" s="119"/>
      <c r="H118" s="119"/>
      <c r="I118" s="119"/>
      <c r="J118" s="119"/>
      <c r="K118" s="119"/>
      <c r="M118" s="119"/>
      <c r="N118" s="119"/>
      <c r="O118" s="119"/>
      <c r="P118" s="119"/>
      <c r="Q118" s="119"/>
      <c r="R118" s="119"/>
      <c r="S118" s="119"/>
      <c r="T118" s="119"/>
      <c r="U118" s="119"/>
      <c r="W118" s="119"/>
      <c r="X118" s="119"/>
      <c r="Y118" s="119"/>
      <c r="Z118" s="119"/>
      <c r="AA118" s="119"/>
      <c r="AB118" s="119"/>
      <c r="AC118" s="119"/>
      <c r="AD118" s="119"/>
      <c r="AE118" s="119"/>
    </row>
    <row r="119" spans="1:31" x14ac:dyDescent="0.3">
      <c r="A119" s="126" t="s">
        <v>49</v>
      </c>
      <c r="B119" s="75"/>
      <c r="C119" s="119"/>
      <c r="D119" s="119"/>
      <c r="E119" s="119"/>
      <c r="F119" s="119"/>
      <c r="G119" s="119"/>
      <c r="H119" s="119"/>
      <c r="I119" s="119"/>
      <c r="J119" s="119"/>
      <c r="K119" s="119"/>
      <c r="M119" s="119"/>
      <c r="N119" s="119"/>
      <c r="O119" s="119"/>
      <c r="P119" s="119"/>
      <c r="Q119" s="119"/>
      <c r="R119" s="119"/>
      <c r="S119" s="119"/>
      <c r="T119" s="119"/>
      <c r="U119" s="119"/>
      <c r="W119" s="119"/>
      <c r="X119" s="119"/>
      <c r="Y119" s="119"/>
      <c r="Z119" s="119"/>
      <c r="AA119" s="119"/>
      <c r="AB119" s="119"/>
      <c r="AC119" s="119"/>
      <c r="AD119" s="119"/>
      <c r="AE119" s="119"/>
    </row>
    <row r="120" spans="1:31" x14ac:dyDescent="0.3">
      <c r="A120" s="75"/>
      <c r="B120" s="75"/>
      <c r="C120" s="119"/>
      <c r="D120" s="119"/>
      <c r="E120" s="119"/>
      <c r="F120" s="119"/>
      <c r="G120" s="119"/>
      <c r="H120" s="119"/>
      <c r="I120" s="119"/>
      <c r="J120" s="119"/>
      <c r="K120" s="119"/>
      <c r="M120" s="119"/>
      <c r="N120" s="119"/>
      <c r="O120" s="119"/>
      <c r="P120" s="119"/>
      <c r="Q120" s="119"/>
      <c r="R120" s="119"/>
      <c r="S120" s="119"/>
      <c r="T120" s="119"/>
      <c r="U120" s="119"/>
      <c r="W120" s="119"/>
      <c r="X120" s="119"/>
      <c r="Y120" s="119"/>
      <c r="Z120" s="119"/>
      <c r="AA120" s="119"/>
      <c r="AB120" s="119"/>
      <c r="AC120" s="119"/>
      <c r="AD120" s="119"/>
      <c r="AE120" s="119"/>
    </row>
    <row r="121" spans="1:31" x14ac:dyDescent="0.3">
      <c r="A121" s="418" t="s">
        <v>165</v>
      </c>
      <c r="B121" s="418"/>
      <c r="C121" s="119"/>
      <c r="D121" s="119"/>
      <c r="E121" s="119"/>
      <c r="F121" s="119"/>
      <c r="G121" s="119"/>
      <c r="H121" s="119"/>
      <c r="I121" s="119"/>
      <c r="J121" s="119"/>
      <c r="K121" s="119"/>
      <c r="M121" s="119"/>
      <c r="N121" s="119"/>
      <c r="O121" s="119"/>
      <c r="P121" s="119"/>
      <c r="Q121" s="119"/>
      <c r="R121" s="119"/>
      <c r="S121" s="119"/>
      <c r="T121" s="119"/>
      <c r="U121" s="119"/>
      <c r="W121" s="119"/>
      <c r="X121" s="119"/>
      <c r="Y121" s="119"/>
      <c r="Z121" s="119"/>
      <c r="AA121" s="119"/>
      <c r="AB121" s="119"/>
      <c r="AC121" s="119"/>
      <c r="AD121" s="119"/>
      <c r="AE121" s="119"/>
    </row>
    <row r="122" spans="1:31" x14ac:dyDescent="0.3">
      <c r="A122" s="419" t="s">
        <v>160</v>
      </c>
      <c r="B122" s="75" t="s">
        <v>166</v>
      </c>
      <c r="C122" s="119"/>
      <c r="D122" s="119"/>
      <c r="E122" s="119"/>
      <c r="F122" s="119"/>
      <c r="G122" s="119"/>
      <c r="H122" s="119"/>
      <c r="I122" s="119"/>
      <c r="J122" s="119"/>
      <c r="K122" s="119"/>
      <c r="M122" s="119"/>
      <c r="N122" s="119"/>
      <c r="O122" s="119"/>
      <c r="P122" s="119"/>
      <c r="Q122" s="119"/>
      <c r="R122" s="119"/>
      <c r="S122" s="119"/>
      <c r="T122" s="119"/>
      <c r="U122" s="119"/>
      <c r="W122" s="119"/>
      <c r="X122" s="119"/>
      <c r="Y122" s="119"/>
      <c r="Z122" s="119"/>
      <c r="AA122" s="119"/>
      <c r="AB122" s="119"/>
      <c r="AC122" s="119"/>
      <c r="AD122" s="119"/>
      <c r="AE122" s="119"/>
    </row>
    <row r="123" spans="1:31" x14ac:dyDescent="0.3">
      <c r="A123" s="419"/>
      <c r="B123" s="75" t="s">
        <v>167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M123" s="119"/>
      <c r="N123" s="119"/>
      <c r="O123" s="119"/>
      <c r="P123" s="119"/>
      <c r="Q123" s="119"/>
      <c r="R123" s="119"/>
      <c r="S123" s="119"/>
      <c r="T123" s="119"/>
      <c r="U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31" x14ac:dyDescent="0.3">
      <c r="A124" s="419"/>
      <c r="B124" s="75" t="s">
        <v>168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M124" s="119"/>
      <c r="N124" s="119"/>
      <c r="O124" s="119"/>
      <c r="P124" s="119"/>
      <c r="Q124" s="119"/>
      <c r="R124" s="119"/>
      <c r="S124" s="119"/>
      <c r="T124" s="119"/>
      <c r="U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31" x14ac:dyDescent="0.3">
      <c r="A125" s="419"/>
      <c r="B125" s="75" t="s">
        <v>7</v>
      </c>
      <c r="C125" s="119"/>
      <c r="D125" s="119"/>
      <c r="E125" s="119"/>
      <c r="F125" s="119"/>
      <c r="G125" s="119"/>
      <c r="H125" s="119"/>
      <c r="I125" s="119"/>
      <c r="J125" s="119"/>
      <c r="K125" s="119"/>
      <c r="M125" s="119"/>
      <c r="N125" s="119"/>
      <c r="O125" s="119"/>
      <c r="P125" s="119"/>
      <c r="Q125" s="119"/>
      <c r="R125" s="119"/>
      <c r="S125" s="119"/>
      <c r="T125" s="119"/>
      <c r="U125" s="119"/>
      <c r="W125" s="119"/>
      <c r="X125" s="119"/>
      <c r="Y125" s="119"/>
      <c r="Z125" s="119"/>
      <c r="AA125" s="119"/>
      <c r="AB125" s="119"/>
      <c r="AC125" s="119"/>
      <c r="AD125" s="119"/>
      <c r="AE125" s="119"/>
    </row>
    <row r="126" spans="1:31" x14ac:dyDescent="0.3">
      <c r="A126" s="419" t="s">
        <v>169</v>
      </c>
      <c r="B126" s="75" t="s">
        <v>166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M126" s="119"/>
      <c r="N126" s="119"/>
      <c r="O126" s="119"/>
      <c r="P126" s="119"/>
      <c r="Q126" s="119"/>
      <c r="R126" s="119"/>
      <c r="S126" s="119"/>
      <c r="T126" s="119"/>
      <c r="U126" s="119"/>
      <c r="W126" s="119"/>
      <c r="X126" s="119"/>
      <c r="Y126" s="119"/>
      <c r="Z126" s="119"/>
      <c r="AA126" s="119"/>
      <c r="AB126" s="119"/>
      <c r="AC126" s="119"/>
      <c r="AD126" s="119"/>
      <c r="AE126" s="119"/>
    </row>
    <row r="127" spans="1:31" x14ac:dyDescent="0.3">
      <c r="A127" s="419"/>
      <c r="B127" s="75" t="s">
        <v>167</v>
      </c>
      <c r="C127" s="119"/>
      <c r="D127" s="119"/>
      <c r="E127" s="119"/>
      <c r="F127" s="119"/>
      <c r="G127" s="119"/>
      <c r="H127" s="119"/>
      <c r="I127" s="119"/>
      <c r="J127" s="119"/>
      <c r="K127" s="119"/>
      <c r="M127" s="119"/>
      <c r="N127" s="119"/>
      <c r="O127" s="119"/>
      <c r="P127" s="119"/>
      <c r="Q127" s="119"/>
      <c r="R127" s="119"/>
      <c r="S127" s="119"/>
      <c r="T127" s="119"/>
      <c r="U127" s="119"/>
      <c r="W127" s="119"/>
      <c r="X127" s="119"/>
      <c r="Y127" s="119"/>
      <c r="Z127" s="119"/>
      <c r="AA127" s="119"/>
      <c r="AB127" s="119"/>
      <c r="AC127" s="119"/>
      <c r="AD127" s="119"/>
      <c r="AE127" s="119"/>
    </row>
    <row r="128" spans="1:31" x14ac:dyDescent="0.3">
      <c r="A128" s="419"/>
      <c r="B128" s="75" t="s">
        <v>168</v>
      </c>
      <c r="C128" s="119"/>
      <c r="D128" s="119"/>
      <c r="E128" s="119"/>
      <c r="F128" s="119"/>
      <c r="G128" s="119"/>
      <c r="H128" s="119"/>
      <c r="I128" s="119"/>
      <c r="J128" s="119"/>
      <c r="K128" s="119"/>
      <c r="M128" s="119"/>
      <c r="N128" s="119"/>
      <c r="O128" s="119"/>
      <c r="P128" s="119"/>
      <c r="Q128" s="119"/>
      <c r="R128" s="119"/>
      <c r="S128" s="119"/>
      <c r="T128" s="119"/>
      <c r="U128" s="119"/>
      <c r="W128" s="119"/>
      <c r="X128" s="119"/>
      <c r="Y128" s="119"/>
      <c r="Z128" s="119"/>
      <c r="AA128" s="119"/>
      <c r="AB128" s="119"/>
      <c r="AC128" s="119"/>
      <c r="AD128" s="119"/>
      <c r="AE128" s="119"/>
    </row>
    <row r="129" spans="1:31" x14ac:dyDescent="0.3">
      <c r="A129" s="419"/>
      <c r="B129" s="75" t="s">
        <v>170</v>
      </c>
      <c r="C129" s="119"/>
      <c r="D129" s="119"/>
      <c r="E129" s="119"/>
      <c r="F129" s="119"/>
      <c r="G129" s="119"/>
      <c r="H129" s="119"/>
      <c r="I129" s="119"/>
      <c r="J129" s="119"/>
      <c r="K129" s="119"/>
      <c r="M129" s="119"/>
      <c r="N129" s="119"/>
      <c r="O129" s="119"/>
      <c r="P129" s="119"/>
      <c r="Q129" s="119"/>
      <c r="R129" s="119"/>
      <c r="S129" s="119"/>
      <c r="T129" s="119"/>
      <c r="U129" s="119"/>
      <c r="W129" s="119"/>
      <c r="X129" s="119"/>
      <c r="Y129" s="119"/>
      <c r="Z129" s="119"/>
      <c r="AA129" s="119"/>
      <c r="AB129" s="119"/>
      <c r="AC129" s="119"/>
      <c r="AD129" s="119"/>
      <c r="AE129" s="119"/>
    </row>
    <row r="130" spans="1:31" x14ac:dyDescent="0.3">
      <c r="A130" s="419"/>
      <c r="B130" s="75" t="s">
        <v>171</v>
      </c>
      <c r="C130" s="119"/>
      <c r="D130" s="119"/>
      <c r="E130" s="119"/>
      <c r="F130" s="119"/>
      <c r="G130" s="119"/>
      <c r="H130" s="119"/>
      <c r="I130" s="119"/>
      <c r="J130" s="119"/>
      <c r="K130" s="119"/>
      <c r="M130" s="119"/>
      <c r="N130" s="119"/>
      <c r="O130" s="119"/>
      <c r="P130" s="119"/>
      <c r="Q130" s="119"/>
      <c r="R130" s="119"/>
      <c r="S130" s="119"/>
      <c r="T130" s="119"/>
      <c r="U130" s="119"/>
      <c r="W130" s="119"/>
      <c r="X130" s="119"/>
      <c r="Y130" s="119"/>
      <c r="Z130" s="119"/>
      <c r="AA130" s="119"/>
      <c r="AB130" s="119"/>
      <c r="AC130" s="119"/>
      <c r="AD130" s="119"/>
      <c r="AE130" s="119"/>
    </row>
    <row r="131" spans="1:31" x14ac:dyDescent="0.3">
      <c r="A131" s="419"/>
      <c r="B131" s="75" t="s">
        <v>172</v>
      </c>
      <c r="C131" s="119"/>
      <c r="D131" s="119"/>
      <c r="E131" s="119"/>
      <c r="F131" s="119"/>
      <c r="G131" s="119"/>
      <c r="H131" s="119"/>
      <c r="I131" s="119"/>
      <c r="J131" s="119"/>
      <c r="K131" s="119"/>
      <c r="M131" s="119"/>
      <c r="N131" s="119"/>
      <c r="O131" s="119"/>
      <c r="P131" s="119"/>
      <c r="Q131" s="119"/>
      <c r="R131" s="119"/>
      <c r="S131" s="119"/>
      <c r="T131" s="119"/>
      <c r="U131" s="119"/>
      <c r="W131" s="119"/>
      <c r="X131" s="119"/>
      <c r="Y131" s="119"/>
      <c r="Z131" s="119"/>
      <c r="AA131" s="119"/>
      <c r="AB131" s="119"/>
      <c r="AC131" s="119"/>
      <c r="AD131" s="119"/>
      <c r="AE131" s="119"/>
    </row>
    <row r="132" spans="1:31" x14ac:dyDescent="0.3">
      <c r="A132" s="419"/>
      <c r="B132" s="75" t="s">
        <v>7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M132" s="119"/>
      <c r="N132" s="119"/>
      <c r="O132" s="119"/>
      <c r="P132" s="119"/>
      <c r="Q132" s="119"/>
      <c r="R132" s="119"/>
      <c r="S132" s="119"/>
      <c r="T132" s="119"/>
      <c r="U132" s="119"/>
      <c r="W132" s="119"/>
      <c r="X132" s="119"/>
      <c r="Y132" s="119"/>
      <c r="Z132" s="119"/>
      <c r="AA132" s="119"/>
      <c r="AB132" s="119"/>
      <c r="AC132" s="119"/>
      <c r="AD132" s="119"/>
      <c r="AE132" s="119"/>
    </row>
    <row r="133" spans="1:31" x14ac:dyDescent="0.3">
      <c r="A133" s="419" t="s">
        <v>173</v>
      </c>
      <c r="B133" s="75" t="s">
        <v>166</v>
      </c>
      <c r="C133" s="119"/>
      <c r="D133" s="119"/>
      <c r="E133" s="119"/>
      <c r="F133" s="119"/>
      <c r="G133" s="119"/>
      <c r="H133" s="119"/>
      <c r="I133" s="119"/>
      <c r="J133" s="119"/>
      <c r="K133" s="119"/>
      <c r="M133" s="119"/>
      <c r="N133" s="119"/>
      <c r="O133" s="119"/>
      <c r="P133" s="119"/>
      <c r="Q133" s="119"/>
      <c r="R133" s="119"/>
      <c r="S133" s="119"/>
      <c r="T133" s="119"/>
      <c r="U133" s="119"/>
      <c r="W133" s="119"/>
      <c r="X133" s="119"/>
      <c r="Y133" s="119"/>
      <c r="Z133" s="119"/>
      <c r="AA133" s="119"/>
      <c r="AB133" s="119"/>
      <c r="AC133" s="119"/>
      <c r="AD133" s="119"/>
      <c r="AE133" s="119"/>
    </row>
    <row r="134" spans="1:31" x14ac:dyDescent="0.3">
      <c r="A134" s="419"/>
      <c r="B134" s="75" t="s">
        <v>167</v>
      </c>
      <c r="C134" s="119"/>
      <c r="D134" s="119"/>
      <c r="E134" s="119"/>
      <c r="F134" s="119"/>
      <c r="G134" s="119"/>
      <c r="H134" s="119"/>
      <c r="I134" s="119"/>
      <c r="J134" s="119"/>
      <c r="K134" s="119"/>
      <c r="M134" s="119"/>
      <c r="N134" s="119"/>
      <c r="O134" s="119"/>
      <c r="P134" s="119"/>
      <c r="Q134" s="119"/>
      <c r="R134" s="119"/>
      <c r="S134" s="119"/>
      <c r="T134" s="119"/>
      <c r="U134" s="119"/>
      <c r="W134" s="119"/>
      <c r="X134" s="119"/>
      <c r="Y134" s="119"/>
      <c r="Z134" s="119"/>
      <c r="AA134" s="119"/>
      <c r="AB134" s="119"/>
      <c r="AC134" s="119"/>
      <c r="AD134" s="119"/>
      <c r="AE134" s="119"/>
    </row>
    <row r="135" spans="1:31" x14ac:dyDescent="0.3">
      <c r="A135" s="419"/>
      <c r="B135" s="75" t="s">
        <v>168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M135" s="119"/>
      <c r="N135" s="119"/>
      <c r="O135" s="119"/>
      <c r="P135" s="119"/>
      <c r="Q135" s="119"/>
      <c r="R135" s="119"/>
      <c r="S135" s="119"/>
      <c r="T135" s="119"/>
      <c r="U135" s="119"/>
      <c r="W135" s="119"/>
      <c r="X135" s="119"/>
      <c r="Y135" s="119"/>
      <c r="Z135" s="119"/>
      <c r="AA135" s="119"/>
      <c r="AB135" s="119"/>
      <c r="AC135" s="119"/>
      <c r="AD135" s="119"/>
      <c r="AE135" s="119"/>
    </row>
    <row r="136" spans="1:31" x14ac:dyDescent="0.3">
      <c r="A136" s="419"/>
      <c r="B136" s="75" t="s">
        <v>7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M136" s="119"/>
      <c r="N136" s="119"/>
      <c r="O136" s="119"/>
      <c r="P136" s="119"/>
      <c r="Q136" s="119"/>
      <c r="R136" s="119"/>
      <c r="S136" s="119"/>
      <c r="T136" s="119"/>
      <c r="U136" s="119"/>
      <c r="W136" s="119"/>
      <c r="X136" s="119"/>
      <c r="Y136" s="119"/>
      <c r="Z136" s="119"/>
      <c r="AA136" s="119"/>
      <c r="AB136" s="119"/>
      <c r="AC136" s="119"/>
      <c r="AD136" s="119"/>
      <c r="AE136" s="119"/>
    </row>
    <row r="137" spans="1:31" x14ac:dyDescent="0.3">
      <c r="A137" s="419" t="s">
        <v>163</v>
      </c>
      <c r="B137" s="75" t="s">
        <v>170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M137" s="119"/>
      <c r="N137" s="119"/>
      <c r="O137" s="119"/>
      <c r="P137" s="119"/>
      <c r="Q137" s="119"/>
      <c r="R137" s="119"/>
      <c r="S137" s="119"/>
      <c r="T137" s="119"/>
      <c r="U137" s="119"/>
      <c r="W137" s="119"/>
      <c r="X137" s="119"/>
      <c r="Y137" s="119"/>
      <c r="Z137" s="119"/>
      <c r="AA137" s="119"/>
      <c r="AB137" s="119"/>
      <c r="AC137" s="119"/>
      <c r="AD137" s="119"/>
      <c r="AE137" s="119"/>
    </row>
    <row r="138" spans="1:31" x14ac:dyDescent="0.3">
      <c r="A138" s="419"/>
      <c r="B138" s="75" t="s">
        <v>171</v>
      </c>
      <c r="C138" s="119"/>
      <c r="D138" s="119"/>
      <c r="E138" s="119"/>
      <c r="F138" s="119"/>
      <c r="G138" s="119"/>
      <c r="H138" s="119"/>
      <c r="I138" s="119"/>
      <c r="J138" s="119"/>
      <c r="K138" s="119"/>
      <c r="M138" s="119"/>
      <c r="N138" s="119"/>
      <c r="O138" s="119"/>
      <c r="P138" s="119"/>
      <c r="Q138" s="119"/>
      <c r="R138" s="119"/>
      <c r="S138" s="119"/>
      <c r="T138" s="119"/>
      <c r="U138" s="119"/>
      <c r="W138" s="119"/>
      <c r="X138" s="119"/>
      <c r="Y138" s="119"/>
      <c r="Z138" s="119"/>
      <c r="AA138" s="119"/>
      <c r="AB138" s="119"/>
      <c r="AC138" s="119"/>
      <c r="AD138" s="119"/>
      <c r="AE138" s="119"/>
    </row>
    <row r="139" spans="1:31" x14ac:dyDescent="0.3">
      <c r="A139" s="419"/>
      <c r="B139" s="75" t="s">
        <v>172</v>
      </c>
      <c r="C139" s="119"/>
      <c r="D139" s="119"/>
      <c r="E139" s="119"/>
      <c r="F139" s="119"/>
      <c r="G139" s="119"/>
      <c r="H139" s="119"/>
      <c r="I139" s="119"/>
      <c r="J139" s="119"/>
      <c r="K139" s="119"/>
      <c r="M139" s="119"/>
      <c r="N139" s="119"/>
      <c r="O139" s="119"/>
      <c r="P139" s="119"/>
      <c r="Q139" s="119"/>
      <c r="R139" s="119"/>
      <c r="S139" s="119"/>
      <c r="T139" s="119"/>
      <c r="U139" s="119"/>
      <c r="W139" s="119"/>
      <c r="X139" s="119"/>
      <c r="Y139" s="119"/>
      <c r="Z139" s="119"/>
      <c r="AA139" s="119"/>
      <c r="AB139" s="119"/>
      <c r="AC139" s="119"/>
      <c r="AD139" s="119"/>
      <c r="AE139" s="119"/>
    </row>
    <row r="140" spans="1:31" x14ac:dyDescent="0.3">
      <c r="A140" s="419"/>
      <c r="B140" s="75" t="s">
        <v>7</v>
      </c>
      <c r="C140" s="119"/>
      <c r="D140" s="119"/>
      <c r="E140" s="119"/>
      <c r="F140" s="119"/>
      <c r="G140" s="119"/>
      <c r="H140" s="119"/>
      <c r="I140" s="119"/>
      <c r="J140" s="119"/>
      <c r="K140" s="119"/>
      <c r="M140" s="119"/>
      <c r="N140" s="119"/>
      <c r="O140" s="119"/>
      <c r="P140" s="119"/>
      <c r="Q140" s="119"/>
      <c r="R140" s="119"/>
      <c r="S140" s="119"/>
      <c r="T140" s="119"/>
      <c r="U140" s="119"/>
      <c r="W140" s="119"/>
      <c r="X140" s="119"/>
      <c r="Y140" s="119"/>
      <c r="Z140" s="119"/>
      <c r="AA140" s="119"/>
      <c r="AB140" s="119"/>
      <c r="AC140" s="119"/>
      <c r="AD140" s="119"/>
      <c r="AE140" s="119"/>
    </row>
    <row r="141" spans="1:31" x14ac:dyDescent="0.3">
      <c r="A141" s="419" t="s">
        <v>49</v>
      </c>
      <c r="B141" s="75" t="s">
        <v>170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M141" s="119"/>
      <c r="N141" s="119"/>
      <c r="O141" s="119"/>
      <c r="P141" s="119"/>
      <c r="Q141" s="119"/>
      <c r="R141" s="119"/>
      <c r="S141" s="119"/>
      <c r="T141" s="119"/>
      <c r="U141" s="119"/>
      <c r="W141" s="119"/>
      <c r="X141" s="119"/>
      <c r="Y141" s="119"/>
      <c r="Z141" s="119"/>
      <c r="AA141" s="119"/>
      <c r="AB141" s="119"/>
      <c r="AC141" s="119"/>
      <c r="AD141" s="119"/>
      <c r="AE141" s="119"/>
    </row>
    <row r="142" spans="1:31" x14ac:dyDescent="0.3">
      <c r="A142" s="419"/>
      <c r="B142" s="75" t="s">
        <v>171</v>
      </c>
      <c r="C142" s="119"/>
      <c r="D142" s="119"/>
      <c r="E142" s="119"/>
      <c r="F142" s="119"/>
      <c r="G142" s="119"/>
      <c r="H142" s="119"/>
      <c r="I142" s="119"/>
      <c r="J142" s="119"/>
      <c r="K142" s="119"/>
      <c r="M142" s="119"/>
      <c r="N142" s="119"/>
      <c r="O142" s="119"/>
      <c r="P142" s="119"/>
      <c r="Q142" s="119"/>
      <c r="R142" s="119"/>
      <c r="S142" s="119"/>
      <c r="T142" s="119"/>
      <c r="U142" s="119"/>
      <c r="W142" s="119"/>
      <c r="X142" s="119"/>
      <c r="Y142" s="119"/>
      <c r="Z142" s="119"/>
      <c r="AA142" s="119"/>
      <c r="AB142" s="119"/>
      <c r="AC142" s="119"/>
      <c r="AD142" s="119"/>
      <c r="AE142" s="119"/>
    </row>
    <row r="143" spans="1:31" x14ac:dyDescent="0.3">
      <c r="A143" s="419"/>
      <c r="B143" s="75" t="s">
        <v>172</v>
      </c>
      <c r="C143" s="119"/>
      <c r="D143" s="119"/>
      <c r="E143" s="119"/>
      <c r="F143" s="119"/>
      <c r="G143" s="119"/>
      <c r="H143" s="119"/>
      <c r="I143" s="119"/>
      <c r="J143" s="119"/>
      <c r="K143" s="119"/>
      <c r="M143" s="119"/>
      <c r="N143" s="119"/>
      <c r="O143" s="119"/>
      <c r="P143" s="119"/>
      <c r="Q143" s="119"/>
      <c r="R143" s="119"/>
      <c r="S143" s="119"/>
      <c r="T143" s="119"/>
      <c r="U143" s="119"/>
      <c r="W143" s="119"/>
      <c r="X143" s="119"/>
      <c r="Y143" s="119"/>
      <c r="Z143" s="119"/>
      <c r="AA143" s="119"/>
      <c r="AB143" s="119"/>
      <c r="AC143" s="119"/>
      <c r="AD143" s="119"/>
      <c r="AE143" s="119"/>
    </row>
    <row r="144" spans="1:31" x14ac:dyDescent="0.3">
      <c r="A144" s="419"/>
      <c r="B144" s="75" t="s">
        <v>7</v>
      </c>
      <c r="C144" s="119"/>
      <c r="D144" s="119"/>
      <c r="E144" s="119"/>
      <c r="F144" s="119"/>
      <c r="G144" s="119"/>
      <c r="H144" s="119"/>
      <c r="I144" s="119"/>
      <c r="J144" s="119"/>
      <c r="K144" s="119"/>
      <c r="M144" s="119"/>
      <c r="N144" s="119"/>
      <c r="O144" s="119"/>
      <c r="P144" s="119"/>
      <c r="Q144" s="119"/>
      <c r="R144" s="119"/>
      <c r="S144" s="119"/>
      <c r="T144" s="119"/>
      <c r="U144" s="119"/>
      <c r="W144" s="119"/>
      <c r="X144" s="119"/>
      <c r="Y144" s="119"/>
      <c r="Z144" s="119"/>
      <c r="AA144" s="119"/>
      <c r="AB144" s="119"/>
      <c r="AC144" s="119"/>
      <c r="AD144" s="119"/>
      <c r="AE144" s="119"/>
    </row>
    <row r="145" spans="1:31" x14ac:dyDescent="0.3">
      <c r="A145" s="103"/>
      <c r="B145" s="75"/>
      <c r="C145" s="119"/>
      <c r="D145" s="119"/>
      <c r="E145" s="119"/>
      <c r="F145" s="119"/>
      <c r="G145" s="119"/>
      <c r="H145" s="119"/>
      <c r="I145" s="119"/>
      <c r="J145" s="119"/>
      <c r="K145" s="119"/>
      <c r="M145" s="119"/>
      <c r="N145" s="119"/>
      <c r="O145" s="119"/>
      <c r="P145" s="119"/>
      <c r="Q145" s="119"/>
      <c r="R145" s="119"/>
      <c r="S145" s="119"/>
      <c r="T145" s="119"/>
      <c r="U145" s="119"/>
      <c r="W145" s="119"/>
      <c r="X145" s="119"/>
      <c r="Y145" s="119"/>
      <c r="Z145" s="119"/>
      <c r="AA145" s="119"/>
      <c r="AB145" s="119"/>
      <c r="AC145" s="119"/>
      <c r="AD145" s="119"/>
      <c r="AE145" s="119"/>
    </row>
    <row r="146" spans="1:31" x14ac:dyDescent="0.3">
      <c r="A146" s="418" t="s">
        <v>174</v>
      </c>
      <c r="B146" s="418"/>
      <c r="C146" s="119"/>
      <c r="D146" s="119"/>
      <c r="E146" s="119"/>
      <c r="F146" s="119"/>
      <c r="G146" s="119"/>
      <c r="H146" s="119"/>
      <c r="I146" s="119"/>
      <c r="J146" s="119"/>
      <c r="K146" s="119"/>
      <c r="M146" s="119"/>
      <c r="N146" s="119"/>
      <c r="O146" s="119"/>
      <c r="P146" s="119"/>
      <c r="Q146" s="119"/>
      <c r="R146" s="119"/>
      <c r="S146" s="119"/>
      <c r="T146" s="119"/>
      <c r="U146" s="119"/>
      <c r="W146" s="119"/>
      <c r="X146" s="119"/>
      <c r="Y146" s="119"/>
      <c r="Z146" s="119"/>
      <c r="AA146" s="119"/>
      <c r="AB146" s="119"/>
      <c r="AC146" s="119"/>
      <c r="AD146" s="119"/>
      <c r="AE146" s="119"/>
    </row>
    <row r="147" spans="1:31" x14ac:dyDescent="0.3">
      <c r="A147" s="419" t="s">
        <v>160</v>
      </c>
      <c r="B147" s="75" t="s">
        <v>170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M147" s="119"/>
      <c r="N147" s="119"/>
      <c r="O147" s="119"/>
      <c r="P147" s="119"/>
      <c r="Q147" s="119"/>
      <c r="R147" s="119"/>
      <c r="S147" s="119"/>
      <c r="T147" s="119"/>
      <c r="U147" s="119"/>
      <c r="W147" s="119"/>
      <c r="X147" s="119"/>
      <c r="Y147" s="119"/>
      <c r="Z147" s="119"/>
      <c r="AA147" s="119"/>
      <c r="AB147" s="119"/>
      <c r="AC147" s="119"/>
      <c r="AD147" s="119"/>
      <c r="AE147" s="119"/>
    </row>
    <row r="148" spans="1:31" x14ac:dyDescent="0.3">
      <c r="A148" s="419"/>
      <c r="B148" s="75" t="s">
        <v>171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M148" s="119"/>
      <c r="N148" s="119"/>
      <c r="O148" s="119"/>
      <c r="P148" s="119"/>
      <c r="Q148" s="119"/>
      <c r="R148" s="119"/>
      <c r="S148" s="119"/>
      <c r="T148" s="119"/>
      <c r="U148" s="119"/>
      <c r="W148" s="119"/>
      <c r="X148" s="119"/>
      <c r="Y148" s="119"/>
      <c r="Z148" s="119"/>
      <c r="AA148" s="119"/>
      <c r="AB148" s="119"/>
      <c r="AC148" s="119"/>
      <c r="AD148" s="119"/>
      <c r="AE148" s="119"/>
    </row>
    <row r="149" spans="1:31" x14ac:dyDescent="0.3">
      <c r="A149" s="419"/>
      <c r="B149" s="75" t="s">
        <v>172</v>
      </c>
      <c r="C149" s="119"/>
      <c r="D149" s="119"/>
      <c r="E149" s="119"/>
      <c r="F149" s="119"/>
      <c r="G149" s="119"/>
      <c r="H149" s="119"/>
      <c r="I149" s="119"/>
      <c r="J149" s="119"/>
      <c r="K149" s="119"/>
      <c r="M149" s="119"/>
      <c r="N149" s="119"/>
      <c r="O149" s="119"/>
      <c r="P149" s="119"/>
      <c r="Q149" s="119"/>
      <c r="R149" s="119"/>
      <c r="S149" s="119"/>
      <c r="T149" s="119"/>
      <c r="U149" s="119"/>
      <c r="W149" s="119"/>
      <c r="X149" s="119"/>
      <c r="Y149" s="119"/>
      <c r="Z149" s="119"/>
      <c r="AA149" s="119"/>
      <c r="AB149" s="119"/>
      <c r="AC149" s="119"/>
      <c r="AD149" s="119"/>
      <c r="AE149" s="119"/>
    </row>
    <row r="150" spans="1:31" x14ac:dyDescent="0.3">
      <c r="A150" s="419"/>
      <c r="B150" s="75" t="s">
        <v>7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M150" s="119"/>
      <c r="N150" s="119"/>
      <c r="O150" s="119"/>
      <c r="P150" s="119"/>
      <c r="Q150" s="119"/>
      <c r="R150" s="119"/>
      <c r="S150" s="119"/>
      <c r="T150" s="119"/>
      <c r="U150" s="119"/>
      <c r="W150" s="119"/>
      <c r="X150" s="119"/>
      <c r="Y150" s="119"/>
      <c r="Z150" s="119"/>
      <c r="AA150" s="119"/>
      <c r="AB150" s="119"/>
      <c r="AC150" s="119"/>
      <c r="AD150" s="119"/>
      <c r="AE150" s="119"/>
    </row>
    <row r="151" spans="1:31" x14ac:dyDescent="0.3">
      <c r="A151" s="419" t="s">
        <v>169</v>
      </c>
      <c r="B151" s="75" t="s">
        <v>166</v>
      </c>
      <c r="C151" s="119"/>
      <c r="D151" s="119"/>
      <c r="E151" s="119"/>
      <c r="F151" s="119"/>
      <c r="G151" s="119"/>
      <c r="H151" s="119"/>
      <c r="I151" s="119"/>
      <c r="J151" s="119"/>
      <c r="K151" s="119"/>
      <c r="M151" s="119"/>
      <c r="N151" s="119"/>
      <c r="O151" s="119"/>
      <c r="P151" s="119"/>
      <c r="Q151" s="119"/>
      <c r="R151" s="119"/>
      <c r="S151" s="119"/>
      <c r="T151" s="119"/>
      <c r="U151" s="119"/>
      <c r="W151" s="119"/>
      <c r="X151" s="119"/>
      <c r="Y151" s="119"/>
      <c r="Z151" s="119"/>
      <c r="AA151" s="119"/>
      <c r="AB151" s="119"/>
      <c r="AC151" s="119"/>
      <c r="AD151" s="119"/>
      <c r="AE151" s="119"/>
    </row>
    <row r="152" spans="1:31" x14ac:dyDescent="0.3">
      <c r="A152" s="419"/>
      <c r="B152" s="75" t="s">
        <v>167</v>
      </c>
      <c r="C152" s="119"/>
      <c r="D152" s="119"/>
      <c r="E152" s="119"/>
      <c r="F152" s="119"/>
      <c r="G152" s="119"/>
      <c r="H152" s="119"/>
      <c r="I152" s="119"/>
      <c r="J152" s="119"/>
      <c r="K152" s="119"/>
      <c r="M152" s="119"/>
      <c r="N152" s="119"/>
      <c r="O152" s="119"/>
      <c r="P152" s="119"/>
      <c r="Q152" s="119"/>
      <c r="R152" s="119"/>
      <c r="S152" s="119"/>
      <c r="T152" s="119"/>
      <c r="U152" s="119"/>
      <c r="W152" s="119"/>
      <c r="X152" s="119"/>
      <c r="Y152" s="119"/>
      <c r="Z152" s="119"/>
      <c r="AA152" s="119"/>
      <c r="AB152" s="119"/>
      <c r="AC152" s="119"/>
      <c r="AD152" s="119"/>
      <c r="AE152" s="119"/>
    </row>
    <row r="153" spans="1:31" x14ac:dyDescent="0.3">
      <c r="A153" s="419"/>
      <c r="B153" s="75" t="s">
        <v>168</v>
      </c>
      <c r="C153" s="119"/>
      <c r="D153" s="119"/>
      <c r="E153" s="119"/>
      <c r="F153" s="119"/>
      <c r="G153" s="119"/>
      <c r="H153" s="119"/>
      <c r="I153" s="119"/>
      <c r="J153" s="119"/>
      <c r="K153" s="119"/>
      <c r="M153" s="119"/>
      <c r="N153" s="119"/>
      <c r="O153" s="119"/>
      <c r="P153" s="119"/>
      <c r="Q153" s="119"/>
      <c r="R153" s="119"/>
      <c r="S153" s="119"/>
      <c r="T153" s="119"/>
      <c r="U153" s="119"/>
      <c r="W153" s="119"/>
      <c r="X153" s="119"/>
      <c r="Y153" s="119"/>
      <c r="Z153" s="119"/>
      <c r="AA153" s="119"/>
      <c r="AB153" s="119"/>
      <c r="AC153" s="119"/>
      <c r="AD153" s="119"/>
      <c r="AE153" s="119"/>
    </row>
    <row r="154" spans="1:31" x14ac:dyDescent="0.3">
      <c r="A154" s="419"/>
      <c r="B154" s="75" t="s">
        <v>170</v>
      </c>
      <c r="C154" s="119"/>
      <c r="D154" s="119"/>
      <c r="E154" s="119"/>
      <c r="F154" s="119"/>
      <c r="G154" s="119"/>
      <c r="H154" s="119"/>
      <c r="I154" s="119"/>
      <c r="J154" s="119"/>
      <c r="K154" s="119"/>
      <c r="M154" s="119"/>
      <c r="N154" s="119"/>
      <c r="O154" s="119"/>
      <c r="P154" s="119"/>
      <c r="Q154" s="119"/>
      <c r="R154" s="119"/>
      <c r="S154" s="119"/>
      <c r="T154" s="119"/>
      <c r="U154" s="119"/>
      <c r="W154" s="119"/>
      <c r="X154" s="119"/>
      <c r="Y154" s="119"/>
      <c r="Z154" s="119"/>
      <c r="AA154" s="119"/>
      <c r="AB154" s="119"/>
      <c r="AC154" s="119"/>
      <c r="AD154" s="119"/>
      <c r="AE154" s="119"/>
    </row>
    <row r="155" spans="1:31" x14ac:dyDescent="0.3">
      <c r="A155" s="419"/>
      <c r="B155" s="75" t="s">
        <v>171</v>
      </c>
      <c r="C155" s="119"/>
      <c r="D155" s="119"/>
      <c r="E155" s="119"/>
      <c r="F155" s="119"/>
      <c r="G155" s="119"/>
      <c r="H155" s="119"/>
      <c r="I155" s="119"/>
      <c r="J155" s="119"/>
      <c r="K155" s="119"/>
      <c r="M155" s="119"/>
      <c r="N155" s="119"/>
      <c r="O155" s="119"/>
      <c r="P155" s="119"/>
      <c r="Q155" s="119"/>
      <c r="R155" s="119"/>
      <c r="S155" s="119"/>
      <c r="T155" s="119"/>
      <c r="U155" s="119"/>
      <c r="W155" s="119"/>
      <c r="X155" s="119"/>
      <c r="Y155" s="119"/>
      <c r="Z155" s="119"/>
      <c r="AA155" s="119"/>
      <c r="AB155" s="119"/>
      <c r="AC155" s="119"/>
      <c r="AD155" s="119"/>
      <c r="AE155" s="119"/>
    </row>
    <row r="156" spans="1:31" x14ac:dyDescent="0.3">
      <c r="A156" s="419"/>
      <c r="B156" s="75" t="s">
        <v>172</v>
      </c>
      <c r="C156" s="119"/>
      <c r="D156" s="119"/>
      <c r="E156" s="119"/>
      <c r="F156" s="119"/>
      <c r="G156" s="119"/>
      <c r="H156" s="119"/>
      <c r="I156" s="119"/>
      <c r="J156" s="119"/>
      <c r="K156" s="119"/>
      <c r="M156" s="119"/>
      <c r="N156" s="119"/>
      <c r="O156" s="119"/>
      <c r="P156" s="119"/>
      <c r="Q156" s="119"/>
      <c r="R156" s="119"/>
      <c r="S156" s="119"/>
      <c r="T156" s="119"/>
      <c r="U156" s="119"/>
      <c r="W156" s="119"/>
      <c r="X156" s="119"/>
      <c r="Y156" s="119"/>
      <c r="Z156" s="119"/>
      <c r="AA156" s="119"/>
      <c r="AB156" s="119"/>
      <c r="AC156" s="119"/>
      <c r="AD156" s="119"/>
      <c r="AE156" s="119"/>
    </row>
    <row r="157" spans="1:31" x14ac:dyDescent="0.3">
      <c r="A157" s="419"/>
      <c r="B157" s="75" t="s">
        <v>7</v>
      </c>
      <c r="C157" s="119"/>
      <c r="D157" s="119"/>
      <c r="E157" s="119"/>
      <c r="F157" s="119"/>
      <c r="G157" s="119"/>
      <c r="H157" s="119"/>
      <c r="I157" s="119"/>
      <c r="J157" s="119"/>
      <c r="K157" s="119"/>
      <c r="M157" s="119"/>
      <c r="N157" s="119"/>
      <c r="O157" s="119"/>
      <c r="P157" s="119"/>
      <c r="Q157" s="119"/>
      <c r="R157" s="119"/>
      <c r="S157" s="119"/>
      <c r="T157" s="119"/>
      <c r="U157" s="119"/>
      <c r="W157" s="119"/>
      <c r="X157" s="119"/>
      <c r="Y157" s="119"/>
      <c r="Z157" s="119"/>
      <c r="AA157" s="119"/>
      <c r="AB157" s="119"/>
      <c r="AC157" s="119"/>
      <c r="AD157" s="119"/>
      <c r="AE157" s="119"/>
    </row>
    <row r="158" spans="1:31" x14ac:dyDescent="0.3">
      <c r="A158" s="419" t="s">
        <v>173</v>
      </c>
      <c r="B158" s="75" t="s">
        <v>166</v>
      </c>
      <c r="C158" s="119"/>
      <c r="D158" s="119"/>
      <c r="E158" s="119"/>
      <c r="F158" s="119"/>
      <c r="G158" s="119"/>
      <c r="H158" s="119"/>
      <c r="I158" s="119"/>
      <c r="J158" s="119"/>
      <c r="K158" s="119"/>
      <c r="M158" s="119"/>
      <c r="N158" s="119"/>
      <c r="O158" s="119"/>
      <c r="P158" s="119"/>
      <c r="Q158" s="119"/>
      <c r="R158" s="119"/>
      <c r="S158" s="119"/>
      <c r="T158" s="119"/>
      <c r="U158" s="119"/>
      <c r="W158" s="119"/>
      <c r="X158" s="119"/>
      <c r="Y158" s="119"/>
      <c r="Z158" s="119"/>
      <c r="AA158" s="119"/>
      <c r="AB158" s="119"/>
      <c r="AC158" s="119"/>
      <c r="AD158" s="119"/>
      <c r="AE158" s="119"/>
    </row>
    <row r="159" spans="1:31" x14ac:dyDescent="0.3">
      <c r="A159" s="419"/>
      <c r="B159" s="75" t="s">
        <v>167</v>
      </c>
      <c r="C159" s="119"/>
      <c r="D159" s="119"/>
      <c r="E159" s="119"/>
      <c r="F159" s="119"/>
      <c r="G159" s="119"/>
      <c r="H159" s="119"/>
      <c r="I159" s="119"/>
      <c r="J159" s="119"/>
      <c r="K159" s="119"/>
      <c r="M159" s="119"/>
      <c r="N159" s="119"/>
      <c r="O159" s="119"/>
      <c r="P159" s="119"/>
      <c r="Q159" s="119"/>
      <c r="R159" s="119"/>
      <c r="S159" s="119"/>
      <c r="T159" s="119"/>
      <c r="U159" s="119"/>
      <c r="W159" s="119"/>
      <c r="X159" s="119"/>
      <c r="Y159" s="119"/>
      <c r="Z159" s="119"/>
      <c r="AA159" s="119"/>
      <c r="AB159" s="119"/>
      <c r="AC159" s="119"/>
      <c r="AD159" s="119"/>
      <c r="AE159" s="119"/>
    </row>
    <row r="160" spans="1:31" x14ac:dyDescent="0.3">
      <c r="A160" s="419"/>
      <c r="B160" s="75" t="s">
        <v>168</v>
      </c>
      <c r="C160" s="119"/>
      <c r="D160" s="119"/>
      <c r="E160" s="119"/>
      <c r="F160" s="119"/>
      <c r="G160" s="119"/>
      <c r="H160" s="119"/>
      <c r="I160" s="119"/>
      <c r="J160" s="119"/>
      <c r="K160" s="119"/>
      <c r="M160" s="119"/>
      <c r="N160" s="119"/>
      <c r="O160" s="119"/>
      <c r="P160" s="119"/>
      <c r="Q160" s="119"/>
      <c r="R160" s="119"/>
      <c r="S160" s="119"/>
      <c r="T160" s="119"/>
      <c r="U160" s="119"/>
      <c r="W160" s="119"/>
      <c r="X160" s="119"/>
      <c r="Y160" s="119"/>
      <c r="Z160" s="119"/>
      <c r="AA160" s="119"/>
      <c r="AB160" s="119"/>
      <c r="AC160" s="119"/>
      <c r="AD160" s="119"/>
      <c r="AE160" s="119"/>
    </row>
    <row r="161" spans="1:31" x14ac:dyDescent="0.3">
      <c r="A161" s="419"/>
      <c r="B161" s="75" t="s">
        <v>7</v>
      </c>
      <c r="C161" s="119"/>
      <c r="D161" s="119"/>
      <c r="E161" s="119"/>
      <c r="F161" s="119"/>
      <c r="G161" s="119"/>
      <c r="H161" s="119"/>
      <c r="I161" s="119"/>
      <c r="J161" s="119"/>
      <c r="K161" s="119"/>
      <c r="M161" s="119"/>
      <c r="N161" s="119"/>
      <c r="O161" s="119"/>
      <c r="P161" s="119"/>
      <c r="Q161" s="119"/>
      <c r="R161" s="119"/>
      <c r="S161" s="119"/>
      <c r="T161" s="119"/>
      <c r="U161" s="119"/>
      <c r="W161" s="119"/>
      <c r="X161" s="119"/>
      <c r="Y161" s="119"/>
      <c r="Z161" s="119"/>
      <c r="AA161" s="119"/>
      <c r="AB161" s="119"/>
      <c r="AC161" s="119"/>
      <c r="AD161" s="119"/>
      <c r="AE161" s="119"/>
    </row>
    <row r="162" spans="1:31" x14ac:dyDescent="0.3">
      <c r="A162" s="419" t="s">
        <v>163</v>
      </c>
      <c r="B162" s="75" t="s">
        <v>170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M162" s="119"/>
      <c r="N162" s="119"/>
      <c r="O162" s="119"/>
      <c r="P162" s="119"/>
      <c r="Q162" s="119"/>
      <c r="R162" s="119"/>
      <c r="S162" s="119"/>
      <c r="T162" s="119"/>
      <c r="U162" s="119"/>
      <c r="W162" s="119"/>
      <c r="X162" s="119"/>
      <c r="Y162" s="119"/>
      <c r="Z162" s="119"/>
      <c r="AA162" s="119"/>
      <c r="AB162" s="119"/>
      <c r="AC162" s="119"/>
      <c r="AD162" s="119"/>
      <c r="AE162" s="119"/>
    </row>
    <row r="163" spans="1:31" x14ac:dyDescent="0.3">
      <c r="A163" s="419"/>
      <c r="B163" s="75" t="s">
        <v>171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M163" s="119"/>
      <c r="N163" s="119"/>
      <c r="O163" s="119"/>
      <c r="P163" s="119"/>
      <c r="Q163" s="119"/>
      <c r="R163" s="119"/>
      <c r="S163" s="119"/>
      <c r="T163" s="119"/>
      <c r="U163" s="119"/>
      <c r="W163" s="119"/>
      <c r="X163" s="119"/>
      <c r="Y163" s="119"/>
      <c r="Z163" s="119"/>
      <c r="AA163" s="119"/>
      <c r="AB163" s="119"/>
      <c r="AC163" s="119"/>
      <c r="AD163" s="119"/>
      <c r="AE163" s="119"/>
    </row>
    <row r="164" spans="1:31" x14ac:dyDescent="0.3">
      <c r="A164" s="419"/>
      <c r="B164" s="75" t="s">
        <v>172</v>
      </c>
      <c r="C164" s="119"/>
      <c r="D164" s="119"/>
      <c r="E164" s="119"/>
      <c r="F164" s="119"/>
      <c r="G164" s="119"/>
      <c r="H164" s="119"/>
      <c r="I164" s="119"/>
      <c r="J164" s="119"/>
      <c r="K164" s="119"/>
      <c r="M164" s="119"/>
      <c r="N164" s="119"/>
      <c r="O164" s="119"/>
      <c r="P164" s="119"/>
      <c r="Q164" s="119"/>
      <c r="R164" s="119"/>
      <c r="S164" s="119"/>
      <c r="T164" s="119"/>
      <c r="U164" s="119"/>
      <c r="W164" s="119"/>
      <c r="X164" s="119"/>
      <c r="Y164" s="119"/>
      <c r="Z164" s="119"/>
      <c r="AA164" s="119"/>
      <c r="AB164" s="119"/>
      <c r="AC164" s="119"/>
      <c r="AD164" s="119"/>
      <c r="AE164" s="119"/>
    </row>
    <row r="165" spans="1:31" x14ac:dyDescent="0.3">
      <c r="A165" s="419"/>
      <c r="B165" s="75" t="s">
        <v>7</v>
      </c>
      <c r="C165" s="119"/>
      <c r="D165" s="119"/>
      <c r="E165" s="119"/>
      <c r="F165" s="119"/>
      <c r="G165" s="119"/>
      <c r="H165" s="119"/>
      <c r="I165" s="119"/>
      <c r="J165" s="119"/>
      <c r="K165" s="119"/>
      <c r="M165" s="119"/>
      <c r="N165" s="119"/>
      <c r="O165" s="119"/>
      <c r="P165" s="119"/>
      <c r="Q165" s="119"/>
      <c r="R165" s="119"/>
      <c r="S165" s="119"/>
      <c r="T165" s="119"/>
      <c r="U165" s="119"/>
      <c r="W165" s="119"/>
      <c r="X165" s="119"/>
      <c r="Y165" s="119"/>
      <c r="Z165" s="119"/>
      <c r="AA165" s="119"/>
      <c r="AB165" s="119"/>
      <c r="AC165" s="119"/>
      <c r="AD165" s="119"/>
      <c r="AE165" s="119"/>
    </row>
    <row r="166" spans="1:31" x14ac:dyDescent="0.3">
      <c r="A166" s="419" t="s">
        <v>49</v>
      </c>
      <c r="B166" s="75" t="s">
        <v>166</v>
      </c>
      <c r="C166" s="119"/>
      <c r="D166" s="119"/>
      <c r="E166" s="119"/>
      <c r="F166" s="119"/>
      <c r="G166" s="119"/>
      <c r="H166" s="119"/>
      <c r="I166" s="119"/>
      <c r="J166" s="119"/>
      <c r="K166" s="119"/>
      <c r="M166" s="119"/>
      <c r="N166" s="119"/>
      <c r="O166" s="119"/>
      <c r="P166" s="119"/>
      <c r="Q166" s="119"/>
      <c r="R166" s="119"/>
      <c r="S166" s="119"/>
      <c r="T166" s="119"/>
      <c r="U166" s="119"/>
      <c r="W166" s="119"/>
      <c r="X166" s="119"/>
      <c r="Y166" s="119"/>
      <c r="Z166" s="119"/>
      <c r="AA166" s="119"/>
      <c r="AB166" s="119"/>
      <c r="AC166" s="119"/>
      <c r="AD166" s="119"/>
      <c r="AE166" s="119"/>
    </row>
    <row r="167" spans="1:31" x14ac:dyDescent="0.3">
      <c r="A167" s="419"/>
      <c r="B167" s="75" t="s">
        <v>167</v>
      </c>
      <c r="C167" s="119"/>
      <c r="D167" s="119"/>
      <c r="E167" s="119"/>
      <c r="F167" s="119"/>
      <c r="G167" s="119"/>
      <c r="H167" s="119"/>
      <c r="I167" s="119"/>
      <c r="J167" s="119"/>
      <c r="K167" s="119"/>
      <c r="M167" s="119"/>
      <c r="N167" s="119"/>
      <c r="O167" s="119"/>
      <c r="P167" s="119"/>
      <c r="Q167" s="119"/>
      <c r="R167" s="119"/>
      <c r="S167" s="119"/>
      <c r="T167" s="119"/>
      <c r="U167" s="119"/>
      <c r="W167" s="119"/>
      <c r="X167" s="119"/>
      <c r="Y167" s="119"/>
      <c r="Z167" s="119"/>
      <c r="AA167" s="119"/>
      <c r="AB167" s="119"/>
      <c r="AC167" s="119"/>
      <c r="AD167" s="119"/>
      <c r="AE167" s="119"/>
    </row>
    <row r="168" spans="1:31" x14ac:dyDescent="0.3">
      <c r="A168" s="419"/>
      <c r="B168" s="75" t="s">
        <v>168</v>
      </c>
      <c r="C168" s="119"/>
      <c r="D168" s="119"/>
      <c r="E168" s="119"/>
      <c r="F168" s="119"/>
      <c r="G168" s="119"/>
      <c r="H168" s="119"/>
      <c r="I168" s="119"/>
      <c r="J168" s="119"/>
      <c r="K168" s="119"/>
      <c r="M168" s="119"/>
      <c r="N168" s="119"/>
      <c r="O168" s="119"/>
      <c r="P168" s="119"/>
      <c r="Q168" s="119"/>
      <c r="R168" s="119"/>
      <c r="S168" s="119"/>
      <c r="T168" s="119"/>
      <c r="U168" s="119"/>
      <c r="W168" s="119"/>
      <c r="X168" s="119"/>
      <c r="Y168" s="119"/>
      <c r="Z168" s="119"/>
      <c r="AA168" s="119"/>
      <c r="AB168" s="119"/>
      <c r="AC168" s="119"/>
      <c r="AD168" s="119"/>
      <c r="AE168" s="119"/>
    </row>
    <row r="169" spans="1:31" x14ac:dyDescent="0.3">
      <c r="A169" s="419"/>
      <c r="B169" s="75" t="s">
        <v>7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M169" s="119"/>
      <c r="N169" s="119"/>
      <c r="O169" s="119"/>
      <c r="P169" s="119"/>
      <c r="Q169" s="119"/>
      <c r="R169" s="119"/>
      <c r="S169" s="119"/>
      <c r="T169" s="119"/>
      <c r="U169" s="119"/>
      <c r="W169" s="119"/>
      <c r="X169" s="119"/>
      <c r="Y169" s="119"/>
      <c r="Z169" s="119"/>
      <c r="AA169" s="119"/>
      <c r="AB169" s="119"/>
      <c r="AC169" s="119"/>
      <c r="AD169" s="119"/>
      <c r="AE169" s="119"/>
    </row>
    <row r="170" spans="1:31" x14ac:dyDescent="0.3">
      <c r="A170" s="103"/>
      <c r="B170" s="75"/>
      <c r="C170" s="119"/>
      <c r="D170" s="119"/>
      <c r="E170" s="119"/>
      <c r="F170" s="119"/>
      <c r="G170" s="119"/>
      <c r="H170" s="119"/>
      <c r="I170" s="119"/>
      <c r="J170" s="119"/>
      <c r="K170" s="119"/>
      <c r="M170" s="119"/>
      <c r="N170" s="119"/>
      <c r="O170" s="119"/>
      <c r="P170" s="119"/>
      <c r="Q170" s="119"/>
      <c r="R170" s="119"/>
      <c r="S170" s="119"/>
      <c r="T170" s="119"/>
      <c r="U170" s="119"/>
      <c r="W170" s="119"/>
      <c r="X170" s="119"/>
      <c r="Y170" s="119"/>
      <c r="Z170" s="119"/>
      <c r="AA170" s="119"/>
      <c r="AB170" s="119"/>
      <c r="AC170" s="119"/>
      <c r="AD170" s="119"/>
      <c r="AE170" s="119"/>
    </row>
    <row r="171" spans="1:31" x14ac:dyDescent="0.3">
      <c r="A171" s="75"/>
      <c r="B171" s="75"/>
      <c r="C171" s="119"/>
      <c r="D171" s="119"/>
      <c r="E171" s="119"/>
      <c r="F171" s="119"/>
      <c r="G171" s="119"/>
      <c r="H171" s="119"/>
      <c r="I171" s="119"/>
      <c r="J171" s="119"/>
      <c r="K171" s="119"/>
      <c r="M171" s="119"/>
      <c r="N171" s="119"/>
      <c r="O171" s="119"/>
      <c r="P171" s="119"/>
      <c r="Q171" s="119"/>
      <c r="R171" s="119"/>
      <c r="S171" s="119"/>
      <c r="T171" s="119"/>
      <c r="U171" s="119"/>
      <c r="W171" s="119"/>
      <c r="X171" s="119"/>
      <c r="Y171" s="119"/>
      <c r="Z171" s="119"/>
      <c r="AA171" s="119"/>
      <c r="AB171" s="119"/>
      <c r="AC171" s="119"/>
      <c r="AD171" s="119"/>
      <c r="AE171" s="119"/>
    </row>
    <row r="172" spans="1:31" x14ac:dyDescent="0.3">
      <c r="A172" s="418" t="s">
        <v>175</v>
      </c>
      <c r="B172" s="418"/>
      <c r="C172" s="119"/>
      <c r="D172" s="119"/>
      <c r="E172" s="119"/>
      <c r="F172" s="119"/>
      <c r="G172" s="119"/>
      <c r="H172" s="119"/>
      <c r="I172" s="119"/>
      <c r="J172" s="119"/>
      <c r="K172" s="119"/>
      <c r="M172" s="119"/>
      <c r="N172" s="119"/>
      <c r="O172" s="119"/>
      <c r="P172" s="119"/>
      <c r="Q172" s="119"/>
      <c r="R172" s="119"/>
      <c r="S172" s="119"/>
      <c r="T172" s="119"/>
      <c r="U172" s="119"/>
      <c r="W172" s="119"/>
      <c r="X172" s="119"/>
      <c r="Y172" s="119"/>
      <c r="Z172" s="119"/>
      <c r="AA172" s="119"/>
      <c r="AB172" s="119"/>
      <c r="AC172" s="119"/>
      <c r="AD172" s="119"/>
      <c r="AE172" s="119"/>
    </row>
    <row r="173" spans="1:31" x14ac:dyDescent="0.3">
      <c r="A173" s="420" t="s">
        <v>160</v>
      </c>
      <c r="B173" s="118" t="s">
        <v>176</v>
      </c>
      <c r="C173" s="63"/>
      <c r="D173" s="59"/>
      <c r="E173" s="59"/>
      <c r="F173" s="63"/>
      <c r="G173" s="59"/>
      <c r="H173" s="59"/>
      <c r="I173" s="63"/>
      <c r="J173" s="59"/>
      <c r="K173" s="59"/>
      <c r="L173" s="30"/>
      <c r="M173" s="30"/>
      <c r="N173" s="30"/>
    </row>
    <row r="174" spans="1:31" x14ac:dyDescent="0.3">
      <c r="A174" s="421"/>
      <c r="B174" s="118" t="s">
        <v>177</v>
      </c>
      <c r="C174" s="63"/>
      <c r="D174" s="59"/>
      <c r="E174" s="59"/>
      <c r="F174" s="63"/>
      <c r="G174" s="59"/>
      <c r="H174" s="59"/>
      <c r="I174" s="63"/>
      <c r="J174" s="59"/>
      <c r="K174" s="59"/>
    </row>
    <row r="175" spans="1:31" x14ac:dyDescent="0.3">
      <c r="A175" s="421"/>
      <c r="B175" s="118" t="s">
        <v>7</v>
      </c>
      <c r="C175" s="63"/>
      <c r="D175" s="59"/>
      <c r="E175" s="59"/>
      <c r="F175" s="63"/>
      <c r="G175" s="59"/>
      <c r="H175" s="59"/>
      <c r="I175" s="63"/>
      <c r="J175" s="59"/>
      <c r="K175" s="59"/>
    </row>
    <row r="176" spans="1:31" x14ac:dyDescent="0.3">
      <c r="A176" s="420" t="s">
        <v>169</v>
      </c>
      <c r="B176" s="118" t="s">
        <v>176</v>
      </c>
      <c r="C176" s="63"/>
      <c r="D176" s="59"/>
      <c r="E176" s="59"/>
      <c r="F176" s="63"/>
      <c r="G176" s="59"/>
      <c r="H176" s="59"/>
      <c r="I176" s="63"/>
      <c r="J176" s="59"/>
      <c r="K176" s="59"/>
      <c r="L176" s="30"/>
      <c r="M176" s="30"/>
      <c r="N176" s="30"/>
    </row>
    <row r="177" spans="1:41" x14ac:dyDescent="0.3">
      <c r="A177" s="421"/>
      <c r="B177" s="118" t="s">
        <v>177</v>
      </c>
      <c r="C177" s="63"/>
      <c r="D177" s="59"/>
      <c r="E177" s="59"/>
      <c r="F177" s="63"/>
      <c r="G177" s="59"/>
      <c r="H177" s="59"/>
      <c r="I177" s="63"/>
      <c r="J177" s="59"/>
      <c r="K177" s="59"/>
    </row>
    <row r="178" spans="1:41" x14ac:dyDescent="0.3">
      <c r="A178" s="421"/>
      <c r="B178" s="118" t="s">
        <v>7</v>
      </c>
      <c r="C178" s="63"/>
      <c r="D178" s="59"/>
      <c r="E178" s="59"/>
      <c r="F178" s="63"/>
      <c r="G178" s="59"/>
      <c r="H178" s="59"/>
      <c r="I178" s="63"/>
      <c r="J178" s="59"/>
      <c r="K178" s="59"/>
    </row>
    <row r="179" spans="1:41" x14ac:dyDescent="0.3">
      <c r="A179" s="426" t="s">
        <v>163</v>
      </c>
      <c r="B179" s="118" t="s">
        <v>176</v>
      </c>
      <c r="C179" s="63"/>
      <c r="D179" s="59"/>
      <c r="E179" s="59"/>
      <c r="F179" s="63"/>
      <c r="G179" s="59"/>
      <c r="H179" s="59"/>
      <c r="I179" s="63"/>
      <c r="J179" s="59"/>
      <c r="K179" s="59"/>
      <c r="L179" s="30"/>
      <c r="M179" s="30"/>
      <c r="N179" s="30"/>
    </row>
    <row r="180" spans="1:41" x14ac:dyDescent="0.3">
      <c r="A180" s="427"/>
      <c r="B180" s="118" t="s">
        <v>177</v>
      </c>
      <c r="C180" s="63"/>
      <c r="D180" s="59"/>
      <c r="E180" s="59"/>
      <c r="F180" s="63"/>
      <c r="G180" s="59"/>
      <c r="H180" s="59"/>
      <c r="I180" s="63"/>
      <c r="J180" s="59"/>
      <c r="K180" s="59"/>
    </row>
    <row r="181" spans="1:41" x14ac:dyDescent="0.3">
      <c r="A181" s="427"/>
      <c r="B181" s="118" t="s">
        <v>7</v>
      </c>
      <c r="C181" s="63"/>
      <c r="D181" s="59"/>
      <c r="E181" s="59"/>
      <c r="F181" s="63"/>
      <c r="G181" s="59"/>
      <c r="H181" s="59"/>
      <c r="I181" s="63"/>
      <c r="J181" s="59"/>
      <c r="K181" s="59"/>
    </row>
    <row r="182" spans="1:41" x14ac:dyDescent="0.3">
      <c r="A182" s="426" t="s">
        <v>173</v>
      </c>
      <c r="B182" s="118" t="s">
        <v>176</v>
      </c>
      <c r="C182" s="63"/>
      <c r="D182" s="59"/>
      <c r="E182" s="59"/>
      <c r="F182" s="63"/>
      <c r="G182" s="59"/>
      <c r="H182" s="59"/>
      <c r="I182" s="63"/>
      <c r="J182" s="59"/>
      <c r="K182" s="59"/>
      <c r="L182" s="30"/>
      <c r="M182" s="30"/>
      <c r="N182" s="30"/>
    </row>
    <row r="183" spans="1:41" x14ac:dyDescent="0.3">
      <c r="A183" s="427"/>
      <c r="B183" s="118" t="s">
        <v>177</v>
      </c>
      <c r="C183" s="63"/>
      <c r="D183" s="59"/>
      <c r="E183" s="59"/>
      <c r="F183" s="63"/>
      <c r="G183" s="59"/>
      <c r="H183" s="59"/>
      <c r="I183" s="63"/>
      <c r="J183" s="59"/>
      <c r="K183" s="59"/>
    </row>
    <row r="184" spans="1:41" x14ac:dyDescent="0.3">
      <c r="A184" s="427"/>
      <c r="B184" s="118" t="s">
        <v>7</v>
      </c>
      <c r="C184" s="63"/>
      <c r="D184" s="59"/>
      <c r="E184" s="59"/>
      <c r="F184" s="63"/>
      <c r="G184" s="59"/>
      <c r="H184" s="59"/>
      <c r="I184" s="63"/>
      <c r="J184" s="59"/>
      <c r="K184" s="59"/>
    </row>
    <row r="185" spans="1:41" x14ac:dyDescent="0.3">
      <c r="A185" s="420" t="s">
        <v>49</v>
      </c>
      <c r="B185" s="118" t="s">
        <v>176</v>
      </c>
      <c r="C185" s="63"/>
      <c r="D185" s="59"/>
      <c r="E185" s="59"/>
      <c r="F185" s="63"/>
      <c r="G185" s="59"/>
      <c r="H185" s="59"/>
      <c r="I185" s="63"/>
      <c r="J185" s="59"/>
      <c r="K185" s="59"/>
      <c r="L185" s="30"/>
      <c r="M185" s="30"/>
      <c r="N185" s="30"/>
    </row>
    <row r="186" spans="1:41" x14ac:dyDescent="0.3">
      <c r="A186" s="421"/>
      <c r="B186" s="118" t="s">
        <v>177</v>
      </c>
      <c r="C186" s="63"/>
      <c r="D186" s="59"/>
      <c r="E186" s="59"/>
      <c r="F186" s="63"/>
      <c r="G186" s="59"/>
      <c r="H186" s="59"/>
      <c r="I186" s="63"/>
      <c r="J186" s="59"/>
      <c r="K186" s="59"/>
    </row>
    <row r="187" spans="1:41" x14ac:dyDescent="0.3">
      <c r="A187" s="421"/>
      <c r="B187" s="118" t="s">
        <v>7</v>
      </c>
      <c r="C187" s="63"/>
      <c r="D187" s="59"/>
      <c r="E187" s="59"/>
      <c r="F187" s="63"/>
      <c r="G187" s="59"/>
      <c r="H187" s="59"/>
      <c r="I187" s="63"/>
      <c r="J187" s="59"/>
      <c r="K187" s="59"/>
    </row>
    <row r="188" spans="1:41" x14ac:dyDescent="0.3">
      <c r="A188" s="420" t="s">
        <v>19</v>
      </c>
      <c r="B188" s="421"/>
      <c r="C188" s="63"/>
      <c r="D188" s="59"/>
      <c r="E188" s="59"/>
      <c r="F188" s="63"/>
      <c r="G188" s="59"/>
      <c r="H188" s="59"/>
      <c r="I188" s="63"/>
      <c r="J188" s="59"/>
      <c r="K188" s="59"/>
    </row>
    <row r="189" spans="1:41" x14ac:dyDescent="0.3">
      <c r="A189" s="21"/>
      <c r="C189" s="7"/>
      <c r="D189" s="3"/>
      <c r="E189" s="3"/>
      <c r="F189" s="3"/>
      <c r="G189" s="3"/>
      <c r="H189" s="3"/>
      <c r="I189" s="3"/>
      <c r="J189" s="3"/>
      <c r="K189" s="11"/>
      <c r="L189" s="11"/>
      <c r="M189" s="11"/>
      <c r="N189" s="11"/>
      <c r="O189" s="11"/>
      <c r="Q189" s="3"/>
      <c r="R189" s="3"/>
      <c r="S189" s="3"/>
      <c r="T189" s="3"/>
      <c r="U189" s="3"/>
      <c r="V189" s="11"/>
      <c r="W189" s="11"/>
      <c r="X189" s="11"/>
      <c r="Y189" s="11"/>
      <c r="Z189" s="11"/>
      <c r="AA189" s="11"/>
      <c r="AB189" s="11"/>
      <c r="AD189" s="3"/>
      <c r="AE189" s="3"/>
      <c r="AF189" s="3"/>
      <c r="AG189" s="3"/>
      <c r="AH189" s="3"/>
      <c r="AI189" s="11"/>
      <c r="AJ189" s="11"/>
      <c r="AK189" s="11"/>
      <c r="AL189" s="11"/>
      <c r="AM189" s="11"/>
      <c r="AN189" s="11"/>
      <c r="AO189" s="11"/>
    </row>
    <row r="190" spans="1:41" x14ac:dyDescent="0.3">
      <c r="C190" s="430"/>
      <c r="D190" s="421"/>
      <c r="E190" s="421"/>
      <c r="F190" s="430"/>
      <c r="G190" s="421"/>
      <c r="H190" s="421"/>
      <c r="I190" s="430"/>
      <c r="J190" s="421"/>
      <c r="K190" s="421"/>
    </row>
    <row r="191" spans="1:41" x14ac:dyDescent="0.3">
      <c r="A191" s="418" t="s">
        <v>178</v>
      </c>
      <c r="B191" s="418"/>
      <c r="C191" s="119"/>
      <c r="D191" s="119"/>
      <c r="E191" s="119"/>
      <c r="F191" s="119"/>
      <c r="G191" s="119"/>
      <c r="H191" s="119"/>
      <c r="I191" s="119"/>
      <c r="J191" s="119"/>
      <c r="K191" s="119"/>
    </row>
    <row r="192" spans="1:41" x14ac:dyDescent="0.3">
      <c r="A192" s="420" t="s">
        <v>160</v>
      </c>
      <c r="B192" s="118" t="s">
        <v>179</v>
      </c>
      <c r="C192" s="63"/>
      <c r="D192" s="59"/>
      <c r="E192" s="59"/>
      <c r="F192" s="63"/>
      <c r="G192" s="59"/>
      <c r="H192" s="59"/>
      <c r="I192" s="63"/>
      <c r="J192" s="59"/>
      <c r="K192" s="59"/>
      <c r="L192" s="30"/>
      <c r="M192" s="30"/>
      <c r="N192" s="30"/>
    </row>
    <row r="193" spans="1:41" x14ac:dyDescent="0.3">
      <c r="A193" s="421"/>
      <c r="B193" s="118" t="s">
        <v>158</v>
      </c>
      <c r="C193" s="63"/>
      <c r="D193" s="59"/>
      <c r="E193" s="59"/>
      <c r="F193" s="63"/>
      <c r="G193" s="59"/>
      <c r="H193" s="59"/>
      <c r="I193" s="63"/>
      <c r="J193" s="59"/>
      <c r="K193" s="59"/>
    </row>
    <row r="194" spans="1:41" x14ac:dyDescent="0.3">
      <c r="A194" s="421"/>
      <c r="B194" s="118" t="s">
        <v>7</v>
      </c>
      <c r="C194" s="63"/>
      <c r="D194" s="59"/>
      <c r="E194" s="59"/>
      <c r="F194" s="63"/>
      <c r="G194" s="59"/>
      <c r="H194" s="59"/>
      <c r="I194" s="63"/>
      <c r="J194" s="59"/>
      <c r="K194" s="59"/>
    </row>
    <row r="195" spans="1:41" x14ac:dyDescent="0.3">
      <c r="A195" s="420" t="s">
        <v>169</v>
      </c>
      <c r="B195" s="118" t="s">
        <v>179</v>
      </c>
      <c r="C195" s="63"/>
      <c r="D195" s="59"/>
      <c r="E195" s="59"/>
      <c r="F195" s="63"/>
      <c r="G195" s="59"/>
      <c r="H195" s="59"/>
      <c r="I195" s="63"/>
      <c r="J195" s="59"/>
      <c r="K195" s="59"/>
      <c r="L195" s="30"/>
      <c r="M195" s="30"/>
      <c r="N195" s="30"/>
    </row>
    <row r="196" spans="1:41" x14ac:dyDescent="0.3">
      <c r="A196" s="421"/>
      <c r="B196" s="118" t="s">
        <v>158</v>
      </c>
      <c r="C196" s="63"/>
      <c r="D196" s="59"/>
      <c r="E196" s="59"/>
      <c r="F196" s="63"/>
      <c r="G196" s="59"/>
      <c r="H196" s="59"/>
      <c r="I196" s="63"/>
      <c r="J196" s="59"/>
      <c r="K196" s="59"/>
    </row>
    <row r="197" spans="1:41" x14ac:dyDescent="0.3">
      <c r="A197" s="421"/>
      <c r="B197" s="118" t="s">
        <v>7</v>
      </c>
      <c r="C197" s="63"/>
      <c r="D197" s="59"/>
      <c r="E197" s="59"/>
      <c r="F197" s="63"/>
      <c r="G197" s="59"/>
      <c r="H197" s="59"/>
      <c r="I197" s="63"/>
      <c r="J197" s="59"/>
      <c r="K197" s="59"/>
    </row>
    <row r="198" spans="1:41" x14ac:dyDescent="0.3">
      <c r="A198" s="426" t="s">
        <v>163</v>
      </c>
      <c r="B198" s="118" t="s">
        <v>179</v>
      </c>
      <c r="C198" s="63"/>
      <c r="D198" s="59"/>
      <c r="E198" s="59"/>
      <c r="F198" s="63"/>
      <c r="G198" s="59"/>
      <c r="H198" s="59"/>
      <c r="I198" s="63"/>
      <c r="J198" s="59"/>
      <c r="K198" s="59"/>
      <c r="L198" s="30"/>
      <c r="M198" s="30"/>
      <c r="N198" s="30"/>
    </row>
    <row r="199" spans="1:41" x14ac:dyDescent="0.3">
      <c r="A199" s="427"/>
      <c r="B199" s="118" t="s">
        <v>158</v>
      </c>
      <c r="C199" s="63"/>
      <c r="D199" s="59"/>
      <c r="E199" s="59"/>
      <c r="F199" s="63"/>
      <c r="G199" s="59"/>
      <c r="H199" s="59"/>
      <c r="I199" s="63"/>
      <c r="J199" s="59"/>
      <c r="K199" s="59"/>
    </row>
    <row r="200" spans="1:41" x14ac:dyDescent="0.3">
      <c r="A200" s="427"/>
      <c r="B200" s="118" t="s">
        <v>7</v>
      </c>
      <c r="C200" s="63"/>
      <c r="D200" s="59"/>
      <c r="E200" s="59"/>
      <c r="F200" s="63"/>
      <c r="G200" s="59"/>
      <c r="H200" s="59"/>
      <c r="I200" s="63"/>
      <c r="J200" s="59"/>
      <c r="K200" s="59"/>
    </row>
    <row r="201" spans="1:41" x14ac:dyDescent="0.3">
      <c r="A201" s="426" t="s">
        <v>173</v>
      </c>
      <c r="B201" s="118" t="s">
        <v>179</v>
      </c>
      <c r="C201" s="63"/>
      <c r="D201" s="59"/>
      <c r="E201" s="59"/>
      <c r="F201" s="63"/>
      <c r="G201" s="59"/>
      <c r="H201" s="59"/>
      <c r="I201" s="63"/>
      <c r="J201" s="59"/>
      <c r="K201" s="59"/>
      <c r="L201" s="30"/>
      <c r="M201" s="30"/>
      <c r="N201" s="30"/>
    </row>
    <row r="202" spans="1:41" x14ac:dyDescent="0.3">
      <c r="A202" s="427"/>
      <c r="B202" s="118" t="s">
        <v>158</v>
      </c>
      <c r="C202" s="63"/>
      <c r="D202" s="59"/>
      <c r="E202" s="59"/>
      <c r="F202" s="63"/>
      <c r="G202" s="59"/>
      <c r="H202" s="59"/>
      <c r="I202" s="63"/>
      <c r="J202" s="59"/>
      <c r="K202" s="59"/>
    </row>
    <row r="203" spans="1:41" x14ac:dyDescent="0.3">
      <c r="A203" s="427"/>
      <c r="B203" s="118" t="s">
        <v>7</v>
      </c>
      <c r="C203" s="63"/>
      <c r="D203" s="59"/>
      <c r="E203" s="59"/>
      <c r="F203" s="63"/>
      <c r="G203" s="59"/>
      <c r="H203" s="59"/>
      <c r="I203" s="63"/>
      <c r="J203" s="59"/>
      <c r="K203" s="59"/>
    </row>
    <row r="204" spans="1:41" x14ac:dyDescent="0.3">
      <c r="A204" s="420" t="s">
        <v>49</v>
      </c>
      <c r="B204" s="118" t="s">
        <v>179</v>
      </c>
      <c r="C204" s="63"/>
      <c r="D204" s="59"/>
      <c r="E204" s="59"/>
      <c r="F204" s="63"/>
      <c r="G204" s="59"/>
      <c r="H204" s="59"/>
      <c r="I204" s="63"/>
      <c r="J204" s="59"/>
      <c r="K204" s="59"/>
      <c r="L204" s="30"/>
      <c r="M204" s="30"/>
      <c r="N204" s="30"/>
    </row>
    <row r="205" spans="1:41" x14ac:dyDescent="0.3">
      <c r="A205" s="421"/>
      <c r="B205" s="118" t="s">
        <v>158</v>
      </c>
      <c r="C205" s="63"/>
      <c r="D205" s="59"/>
      <c r="E205" s="59"/>
      <c r="F205" s="63"/>
      <c r="G205" s="59"/>
      <c r="H205" s="59"/>
      <c r="I205" s="63"/>
      <c r="J205" s="59"/>
      <c r="K205" s="59"/>
    </row>
    <row r="206" spans="1:41" x14ac:dyDescent="0.3">
      <c r="A206" s="421"/>
      <c r="B206" s="118" t="s">
        <v>7</v>
      </c>
      <c r="C206" s="63"/>
      <c r="D206" s="59"/>
      <c r="E206" s="59"/>
      <c r="F206" s="63"/>
      <c r="G206" s="59"/>
      <c r="H206" s="59"/>
      <c r="I206" s="63"/>
      <c r="J206" s="59"/>
      <c r="K206" s="59"/>
    </row>
    <row r="207" spans="1:41" x14ac:dyDescent="0.3">
      <c r="A207" s="420" t="s">
        <v>19</v>
      </c>
      <c r="B207" s="421"/>
      <c r="C207" s="63"/>
      <c r="D207" s="59"/>
      <c r="E207" s="59"/>
      <c r="F207" s="63"/>
      <c r="G207" s="59"/>
      <c r="H207" s="59"/>
      <c r="I207" s="63"/>
      <c r="J207" s="59"/>
      <c r="K207" s="59"/>
    </row>
    <row r="208" spans="1:41" x14ac:dyDescent="0.3">
      <c r="A208" s="21"/>
      <c r="C208" s="7"/>
      <c r="D208" s="3"/>
      <c r="E208" s="3"/>
      <c r="F208" s="5"/>
      <c r="G208" s="3"/>
      <c r="H208" s="3"/>
      <c r="I208" s="3"/>
      <c r="J208" s="5"/>
      <c r="K208" s="11"/>
      <c r="L208" s="11"/>
      <c r="M208" s="11"/>
      <c r="N208" s="11"/>
      <c r="O208" s="11"/>
      <c r="Q208" s="3"/>
      <c r="R208" s="3"/>
      <c r="S208" s="5"/>
      <c r="T208" s="3"/>
      <c r="U208" s="3"/>
      <c r="V208" s="11"/>
      <c r="W208" s="81"/>
      <c r="X208" s="11"/>
      <c r="Y208" s="11"/>
      <c r="Z208" s="11"/>
      <c r="AA208" s="11"/>
      <c r="AB208" s="11"/>
      <c r="AD208" s="3"/>
      <c r="AE208" s="3"/>
      <c r="AF208" s="5"/>
      <c r="AG208" s="3"/>
      <c r="AH208" s="3"/>
      <c r="AI208" s="11"/>
      <c r="AJ208" s="81"/>
      <c r="AK208" s="11"/>
      <c r="AL208" s="11"/>
      <c r="AM208" s="11"/>
      <c r="AN208" s="11"/>
      <c r="AO208" s="11"/>
    </row>
    <row r="209" spans="1:41" x14ac:dyDescent="0.3">
      <c r="A209" s="21"/>
      <c r="C209" s="7"/>
      <c r="D209" s="3"/>
      <c r="E209" s="3"/>
      <c r="F209" s="5"/>
      <c r="G209" s="3"/>
      <c r="H209" s="3"/>
      <c r="I209" s="3"/>
      <c r="J209" s="5"/>
      <c r="K209" s="11"/>
      <c r="L209" s="11"/>
      <c r="M209" s="11"/>
      <c r="N209" s="11"/>
      <c r="O209" s="11"/>
      <c r="Q209" s="3"/>
      <c r="R209" s="3"/>
      <c r="S209" s="5"/>
      <c r="T209" s="3"/>
      <c r="U209" s="3"/>
      <c r="V209" s="11"/>
      <c r="W209" s="81"/>
      <c r="X209" s="11"/>
      <c r="Y209" s="11"/>
      <c r="Z209" s="11"/>
      <c r="AA209" s="11"/>
      <c r="AB209" s="11"/>
      <c r="AD209" s="3"/>
      <c r="AE209" s="3"/>
      <c r="AF209" s="5"/>
      <c r="AG209" s="3"/>
      <c r="AH209" s="3"/>
      <c r="AI209" s="11"/>
      <c r="AJ209" s="81"/>
      <c r="AK209" s="11"/>
      <c r="AL209" s="11"/>
      <c r="AM209" s="11"/>
      <c r="AN209" s="11"/>
      <c r="AO209" s="11"/>
    </row>
    <row r="211" spans="1:41" x14ac:dyDescent="0.3">
      <c r="A211" s="425" t="s">
        <v>180</v>
      </c>
      <c r="B211" s="425"/>
    </row>
    <row r="212" spans="1:41" x14ac:dyDescent="0.3">
      <c r="A212" s="420" t="s">
        <v>160</v>
      </c>
      <c r="B212" s="118" t="s">
        <v>29</v>
      </c>
      <c r="C212" s="63"/>
      <c r="D212" s="59"/>
      <c r="E212" s="59"/>
      <c r="F212" s="63"/>
      <c r="G212" s="59"/>
      <c r="H212" s="59"/>
      <c r="I212" s="63"/>
      <c r="J212" s="59"/>
      <c r="K212" s="59"/>
      <c r="L212" s="30"/>
      <c r="M212" s="30"/>
      <c r="N212" s="30"/>
    </row>
    <row r="213" spans="1:41" x14ac:dyDescent="0.3">
      <c r="A213" s="420"/>
      <c r="B213" s="118" t="s">
        <v>30</v>
      </c>
      <c r="C213" s="63"/>
      <c r="D213" s="59"/>
      <c r="E213" s="59"/>
      <c r="F213" s="63"/>
      <c r="G213" s="59"/>
      <c r="H213" s="59"/>
      <c r="I213" s="63"/>
      <c r="J213" s="59"/>
      <c r="K213" s="59"/>
    </row>
    <row r="214" spans="1:41" x14ac:dyDescent="0.3">
      <c r="A214" s="420"/>
      <c r="B214" s="118" t="s">
        <v>31</v>
      </c>
      <c r="C214" s="63"/>
      <c r="D214" s="59"/>
      <c r="E214" s="59"/>
      <c r="F214" s="63"/>
      <c r="G214" s="59"/>
      <c r="H214" s="59"/>
      <c r="I214" s="63"/>
      <c r="J214" s="59"/>
      <c r="K214" s="59"/>
    </row>
    <row r="215" spans="1:41" x14ac:dyDescent="0.3">
      <c r="A215" s="420"/>
      <c r="B215" s="118" t="s">
        <v>7</v>
      </c>
      <c r="C215" s="63"/>
      <c r="D215" s="59"/>
      <c r="E215" s="59"/>
      <c r="F215" s="63"/>
      <c r="G215" s="59"/>
      <c r="H215" s="59"/>
      <c r="I215" s="63"/>
      <c r="J215" s="59"/>
      <c r="K215" s="59"/>
    </row>
    <row r="216" spans="1:41" x14ac:dyDescent="0.3">
      <c r="A216" s="420" t="s">
        <v>169</v>
      </c>
      <c r="B216" s="118" t="s">
        <v>29</v>
      </c>
      <c r="C216" s="63"/>
      <c r="D216" s="59"/>
      <c r="E216" s="59"/>
      <c r="F216" s="63"/>
      <c r="G216" s="59"/>
      <c r="H216" s="59"/>
      <c r="I216" s="63"/>
      <c r="J216" s="59"/>
      <c r="K216" s="59"/>
      <c r="L216" s="30"/>
      <c r="M216" s="30"/>
      <c r="N216" s="30"/>
    </row>
    <row r="217" spans="1:41" x14ac:dyDescent="0.3">
      <c r="A217" s="420"/>
      <c r="B217" s="118" t="s">
        <v>30</v>
      </c>
      <c r="C217" s="63"/>
      <c r="D217" s="59"/>
      <c r="E217" s="59"/>
      <c r="F217" s="63"/>
      <c r="G217" s="59"/>
      <c r="H217" s="59"/>
      <c r="I217" s="63"/>
      <c r="J217" s="59"/>
      <c r="K217" s="59"/>
    </row>
    <row r="218" spans="1:41" x14ac:dyDescent="0.3">
      <c r="A218" s="420"/>
      <c r="B218" s="118" t="s">
        <v>31</v>
      </c>
      <c r="C218" s="63"/>
      <c r="D218" s="59"/>
      <c r="E218" s="59"/>
      <c r="F218" s="63"/>
      <c r="G218" s="59"/>
      <c r="H218" s="59"/>
      <c r="I218" s="63"/>
      <c r="J218" s="59"/>
      <c r="K218" s="59"/>
    </row>
    <row r="219" spans="1:41" x14ac:dyDescent="0.3">
      <c r="A219" s="420"/>
      <c r="B219" s="118" t="s">
        <v>7</v>
      </c>
      <c r="C219" s="63"/>
      <c r="D219" s="59"/>
      <c r="E219" s="59"/>
      <c r="F219" s="63"/>
      <c r="G219" s="59"/>
      <c r="H219" s="59"/>
      <c r="I219" s="63"/>
      <c r="J219" s="59"/>
      <c r="K219" s="59"/>
    </row>
    <row r="220" spans="1:41" x14ac:dyDescent="0.3">
      <c r="A220" s="420" t="s">
        <v>163</v>
      </c>
      <c r="B220" s="118" t="s">
        <v>29</v>
      </c>
      <c r="C220" s="63"/>
      <c r="D220" s="59"/>
      <c r="E220" s="59"/>
      <c r="F220" s="63"/>
      <c r="G220" s="59"/>
      <c r="H220" s="59"/>
      <c r="I220" s="63"/>
      <c r="J220" s="59"/>
      <c r="K220" s="59"/>
      <c r="L220" s="30"/>
      <c r="M220" s="30"/>
      <c r="N220" s="30"/>
    </row>
    <row r="221" spans="1:41" x14ac:dyDescent="0.3">
      <c r="A221" s="420"/>
      <c r="B221" s="118" t="s">
        <v>30</v>
      </c>
      <c r="C221" s="63"/>
      <c r="D221" s="59"/>
      <c r="E221" s="59"/>
      <c r="F221" s="63"/>
      <c r="G221" s="59"/>
      <c r="H221" s="59"/>
      <c r="I221" s="63"/>
      <c r="J221" s="59"/>
      <c r="K221" s="59"/>
    </row>
    <row r="222" spans="1:41" x14ac:dyDescent="0.3">
      <c r="A222" s="420"/>
      <c r="B222" s="118" t="s">
        <v>31</v>
      </c>
      <c r="C222" s="63"/>
      <c r="D222" s="59"/>
      <c r="E222" s="59"/>
      <c r="F222" s="63"/>
      <c r="G222" s="59"/>
      <c r="H222" s="59"/>
      <c r="I222" s="63"/>
      <c r="J222" s="59"/>
      <c r="K222" s="59"/>
    </row>
    <row r="223" spans="1:41" x14ac:dyDescent="0.3">
      <c r="A223" s="420"/>
      <c r="B223" s="118" t="s">
        <v>7</v>
      </c>
      <c r="C223" s="63"/>
      <c r="D223" s="59"/>
      <c r="E223" s="59"/>
      <c r="F223" s="63"/>
      <c r="G223" s="59"/>
      <c r="H223" s="59"/>
      <c r="I223" s="63"/>
      <c r="J223" s="59"/>
      <c r="K223" s="59"/>
    </row>
    <row r="224" spans="1:41" x14ac:dyDescent="0.3">
      <c r="A224" s="420" t="s">
        <v>173</v>
      </c>
      <c r="B224" s="118" t="s">
        <v>29</v>
      </c>
      <c r="C224" s="63"/>
      <c r="D224" s="59"/>
      <c r="E224" s="59"/>
      <c r="F224" s="63"/>
      <c r="G224" s="59"/>
      <c r="H224" s="59"/>
      <c r="I224" s="63"/>
      <c r="J224" s="59"/>
      <c r="K224" s="59"/>
      <c r="L224" s="30"/>
      <c r="M224" s="30"/>
      <c r="N224" s="30"/>
    </row>
    <row r="225" spans="1:14" x14ac:dyDescent="0.3">
      <c r="A225" s="420"/>
      <c r="B225" s="118" t="s">
        <v>30</v>
      </c>
      <c r="C225" s="63"/>
      <c r="D225" s="59"/>
      <c r="E225" s="59"/>
      <c r="F225" s="63"/>
      <c r="G225" s="59"/>
      <c r="H225" s="59"/>
      <c r="I225" s="63"/>
      <c r="J225" s="59"/>
      <c r="K225" s="59"/>
    </row>
    <row r="226" spans="1:14" x14ac:dyDescent="0.3">
      <c r="A226" s="420"/>
      <c r="B226" s="118" t="s">
        <v>31</v>
      </c>
      <c r="C226" s="63"/>
      <c r="D226" s="59"/>
      <c r="E226" s="59"/>
      <c r="F226" s="63"/>
      <c r="G226" s="59"/>
      <c r="H226" s="59"/>
      <c r="I226" s="63"/>
      <c r="J226" s="59"/>
      <c r="K226" s="59"/>
    </row>
    <row r="227" spans="1:14" x14ac:dyDescent="0.3">
      <c r="A227" s="420"/>
      <c r="B227" s="118" t="s">
        <v>7</v>
      </c>
      <c r="C227" s="63"/>
      <c r="D227" s="59"/>
      <c r="E227" s="59"/>
      <c r="F227" s="63"/>
      <c r="G227" s="59"/>
      <c r="H227" s="59"/>
      <c r="I227" s="63"/>
      <c r="J227" s="59"/>
      <c r="K227" s="59"/>
    </row>
    <row r="228" spans="1:14" x14ac:dyDescent="0.3">
      <c r="A228" s="420" t="s">
        <v>49</v>
      </c>
      <c r="B228" s="118" t="s">
        <v>29</v>
      </c>
      <c r="C228" s="63"/>
      <c r="D228" s="59"/>
      <c r="E228" s="59"/>
      <c r="F228" s="63"/>
      <c r="G228" s="59"/>
      <c r="H228" s="59"/>
      <c r="I228" s="63"/>
      <c r="J228" s="59"/>
      <c r="K228" s="59"/>
      <c r="L228" s="30"/>
      <c r="M228" s="30"/>
      <c r="N228" s="30"/>
    </row>
    <row r="229" spans="1:14" x14ac:dyDescent="0.3">
      <c r="A229" s="420"/>
      <c r="B229" s="118" t="s">
        <v>30</v>
      </c>
      <c r="C229" s="63"/>
      <c r="D229" s="59"/>
      <c r="E229" s="59"/>
      <c r="F229" s="63"/>
      <c r="G229" s="59"/>
      <c r="H229" s="59"/>
      <c r="I229" s="63"/>
      <c r="J229" s="59"/>
      <c r="K229" s="59"/>
    </row>
    <row r="230" spans="1:14" x14ac:dyDescent="0.3">
      <c r="A230" s="420"/>
      <c r="B230" s="118" t="s">
        <v>31</v>
      </c>
      <c r="C230" s="63"/>
      <c r="D230" s="59"/>
      <c r="E230" s="59"/>
      <c r="F230" s="63"/>
      <c r="G230" s="59"/>
      <c r="H230" s="59"/>
      <c r="I230" s="63"/>
      <c r="J230" s="59"/>
      <c r="K230" s="59"/>
    </row>
    <row r="231" spans="1:14" x14ac:dyDescent="0.3">
      <c r="A231" s="420"/>
      <c r="B231" s="118" t="s">
        <v>7</v>
      </c>
      <c r="C231" s="63"/>
      <c r="D231" s="59"/>
      <c r="E231" s="59"/>
      <c r="F231" s="63"/>
      <c r="G231" s="59"/>
      <c r="H231" s="59"/>
      <c r="I231" s="63"/>
      <c r="J231" s="59"/>
      <c r="K231" s="59"/>
    </row>
    <row r="232" spans="1:14" x14ac:dyDescent="0.3">
      <c r="A232" s="420" t="s">
        <v>19</v>
      </c>
      <c r="B232" s="421"/>
      <c r="C232" s="63"/>
      <c r="D232" s="59"/>
      <c r="E232" s="59"/>
      <c r="F232" s="63"/>
      <c r="G232" s="59"/>
      <c r="H232" s="59"/>
      <c r="I232" s="63"/>
      <c r="J232" s="59"/>
      <c r="K232" s="59"/>
    </row>
    <row r="234" spans="1:14" x14ac:dyDescent="0.3">
      <c r="A234" s="425" t="s">
        <v>181</v>
      </c>
      <c r="B234" s="425"/>
    </row>
    <row r="235" spans="1:14" x14ac:dyDescent="0.3">
      <c r="A235" s="420" t="s">
        <v>160</v>
      </c>
      <c r="B235" s="118" t="s">
        <v>33</v>
      </c>
      <c r="C235" s="63"/>
      <c r="D235" s="59"/>
      <c r="E235" s="59"/>
      <c r="F235" s="63"/>
      <c r="G235" s="59"/>
      <c r="H235" s="59"/>
      <c r="I235" s="63"/>
      <c r="J235" s="59"/>
      <c r="K235" s="59"/>
      <c r="L235" s="29"/>
      <c r="M235" s="29"/>
    </row>
    <row r="236" spans="1:14" x14ac:dyDescent="0.3">
      <c r="A236" s="420"/>
      <c r="B236" s="118" t="s">
        <v>34</v>
      </c>
      <c r="C236" s="63"/>
      <c r="D236" s="59"/>
      <c r="E236" s="59"/>
      <c r="F236" s="63"/>
      <c r="G236" s="59"/>
      <c r="H236" s="59"/>
      <c r="I236" s="63"/>
      <c r="J236" s="59"/>
      <c r="K236" s="59"/>
      <c r="L236" s="82"/>
      <c r="M236" s="29"/>
    </row>
    <row r="237" spans="1:14" x14ac:dyDescent="0.3">
      <c r="A237" s="420"/>
      <c r="B237" s="118" t="s">
        <v>35</v>
      </c>
      <c r="C237" s="63"/>
      <c r="D237" s="59"/>
      <c r="E237" s="59"/>
      <c r="F237" s="63"/>
      <c r="G237" s="59"/>
      <c r="H237" s="59"/>
      <c r="I237" s="63"/>
      <c r="J237" s="59"/>
      <c r="K237" s="59"/>
      <c r="M237" s="29"/>
    </row>
    <row r="238" spans="1:14" x14ac:dyDescent="0.3">
      <c r="A238" s="420"/>
      <c r="B238" s="118" t="s">
        <v>75</v>
      </c>
      <c r="C238" s="63"/>
      <c r="D238" s="59"/>
      <c r="E238" s="59"/>
      <c r="F238" s="63"/>
      <c r="G238" s="59"/>
      <c r="H238" s="59"/>
      <c r="I238" s="63"/>
      <c r="J238" s="59"/>
      <c r="K238" s="59"/>
      <c r="M238" s="29"/>
    </row>
    <row r="239" spans="1:14" x14ac:dyDescent="0.3">
      <c r="A239" s="420"/>
      <c r="B239" s="118" t="s">
        <v>78</v>
      </c>
      <c r="C239" s="63"/>
      <c r="D239" s="59"/>
      <c r="E239" s="59"/>
      <c r="F239" s="63"/>
      <c r="G239" s="59"/>
      <c r="H239" s="59"/>
      <c r="I239" s="63"/>
      <c r="J239" s="59"/>
      <c r="K239" s="59"/>
    </row>
    <row r="240" spans="1:14" x14ac:dyDescent="0.3">
      <c r="A240" s="420"/>
      <c r="B240" s="118" t="s">
        <v>7</v>
      </c>
      <c r="C240" s="63"/>
      <c r="D240" s="59"/>
      <c r="E240" s="59"/>
      <c r="F240" s="63"/>
      <c r="G240" s="59"/>
      <c r="H240" s="59"/>
      <c r="I240" s="63"/>
      <c r="J240" s="59"/>
      <c r="K240" s="59"/>
    </row>
    <row r="241" spans="1:11" x14ac:dyDescent="0.3">
      <c r="A241" s="420" t="s">
        <v>169</v>
      </c>
      <c r="B241" s="118" t="s">
        <v>33</v>
      </c>
      <c r="C241" s="63"/>
      <c r="D241" s="59"/>
      <c r="E241" s="59"/>
      <c r="F241" s="63"/>
      <c r="G241" s="59"/>
      <c r="H241" s="59"/>
      <c r="I241" s="63"/>
      <c r="J241" s="59"/>
      <c r="K241" s="59"/>
    </row>
    <row r="242" spans="1:11" x14ac:dyDescent="0.3">
      <c r="A242" s="420"/>
      <c r="B242" s="118" t="s">
        <v>34</v>
      </c>
      <c r="C242" s="63"/>
      <c r="D242" s="59"/>
      <c r="E242" s="59"/>
      <c r="F242" s="63"/>
      <c r="G242" s="59"/>
      <c r="H242" s="59"/>
      <c r="I242" s="63"/>
      <c r="J242" s="59"/>
      <c r="K242" s="59"/>
    </row>
    <row r="243" spans="1:11" x14ac:dyDescent="0.3">
      <c r="A243" s="420"/>
      <c r="B243" s="118" t="s">
        <v>35</v>
      </c>
      <c r="C243" s="63"/>
      <c r="D243" s="59"/>
      <c r="E243" s="59"/>
      <c r="F243" s="63"/>
      <c r="G243" s="59"/>
      <c r="H243" s="59"/>
      <c r="I243" s="63"/>
      <c r="J243" s="59"/>
      <c r="K243" s="59"/>
    </row>
    <row r="244" spans="1:11" x14ac:dyDescent="0.3">
      <c r="A244" s="420"/>
      <c r="B244" s="118" t="s">
        <v>75</v>
      </c>
      <c r="C244" s="63"/>
      <c r="D244" s="59"/>
      <c r="E244" s="59"/>
      <c r="F244" s="63"/>
      <c r="G244" s="59"/>
      <c r="H244" s="59"/>
      <c r="I244" s="63"/>
      <c r="J244" s="59"/>
      <c r="K244" s="59"/>
    </row>
    <row r="245" spans="1:11" x14ac:dyDescent="0.3">
      <c r="A245" s="420"/>
      <c r="B245" s="118" t="s">
        <v>78</v>
      </c>
      <c r="C245" s="63"/>
      <c r="D245" s="59"/>
      <c r="E245" s="59"/>
      <c r="F245" s="63"/>
      <c r="G245" s="59"/>
      <c r="H245" s="59"/>
      <c r="I245" s="63"/>
      <c r="J245" s="59"/>
      <c r="K245" s="59"/>
    </row>
    <row r="246" spans="1:11" x14ac:dyDescent="0.3">
      <c r="A246" s="420"/>
      <c r="B246" s="118" t="s">
        <v>7</v>
      </c>
      <c r="C246" s="63"/>
      <c r="D246" s="59"/>
      <c r="E246" s="59"/>
      <c r="F246" s="63"/>
      <c r="G246" s="59"/>
      <c r="H246" s="59"/>
      <c r="I246" s="63"/>
      <c r="J246" s="59"/>
      <c r="K246" s="59"/>
    </row>
    <row r="247" spans="1:11" x14ac:dyDescent="0.3">
      <c r="A247" s="420" t="s">
        <v>182</v>
      </c>
      <c r="B247" s="118" t="s">
        <v>33</v>
      </c>
      <c r="C247" s="63"/>
      <c r="D247" s="59"/>
      <c r="E247" s="59"/>
      <c r="F247" s="63"/>
      <c r="G247" s="59"/>
      <c r="H247" s="59"/>
      <c r="I247" s="63"/>
      <c r="J247" s="59"/>
      <c r="K247" s="59"/>
    </row>
    <row r="248" spans="1:11" x14ac:dyDescent="0.3">
      <c r="A248" s="420"/>
      <c r="B248" s="118" t="s">
        <v>34</v>
      </c>
      <c r="C248" s="63"/>
      <c r="D248" s="59"/>
      <c r="E248" s="59"/>
      <c r="F248" s="63"/>
      <c r="G248" s="59"/>
      <c r="H248" s="59"/>
      <c r="I248" s="63"/>
      <c r="J248" s="59"/>
      <c r="K248" s="59"/>
    </row>
    <row r="249" spans="1:11" x14ac:dyDescent="0.3">
      <c r="A249" s="420"/>
      <c r="B249" s="118" t="s">
        <v>35</v>
      </c>
      <c r="C249" s="63"/>
      <c r="D249" s="59"/>
      <c r="E249" s="59"/>
      <c r="F249" s="63"/>
      <c r="G249" s="59"/>
      <c r="H249" s="59"/>
      <c r="I249" s="63"/>
      <c r="J249" s="59"/>
      <c r="K249" s="59"/>
    </row>
    <row r="250" spans="1:11" x14ac:dyDescent="0.3">
      <c r="A250" s="420"/>
      <c r="B250" s="118" t="s">
        <v>75</v>
      </c>
      <c r="C250" s="63"/>
      <c r="D250" s="59"/>
      <c r="E250" s="59"/>
      <c r="F250" s="63"/>
      <c r="G250" s="59"/>
      <c r="H250" s="59"/>
      <c r="I250" s="63"/>
      <c r="J250" s="59"/>
      <c r="K250" s="59"/>
    </row>
    <row r="251" spans="1:11" x14ac:dyDescent="0.3">
      <c r="A251" s="420"/>
      <c r="B251" s="118" t="s">
        <v>78</v>
      </c>
      <c r="C251" s="63"/>
      <c r="D251" s="59"/>
      <c r="E251" s="59"/>
      <c r="F251" s="63"/>
      <c r="G251" s="59"/>
      <c r="H251" s="59"/>
      <c r="I251" s="63"/>
      <c r="J251" s="59"/>
      <c r="K251" s="59"/>
    </row>
    <row r="252" spans="1:11" x14ac:dyDescent="0.3">
      <c r="A252" s="420"/>
      <c r="B252" s="118" t="s">
        <v>7</v>
      </c>
      <c r="C252" s="63"/>
      <c r="D252" s="59"/>
      <c r="E252" s="59"/>
      <c r="F252" s="63"/>
      <c r="G252" s="59"/>
      <c r="H252" s="59"/>
      <c r="I252" s="63"/>
      <c r="J252" s="59"/>
      <c r="K252" s="59"/>
    </row>
    <row r="253" spans="1:11" x14ac:dyDescent="0.3">
      <c r="A253" s="420" t="s">
        <v>183</v>
      </c>
      <c r="B253" s="118" t="s">
        <v>33</v>
      </c>
      <c r="C253" s="63"/>
      <c r="D253" s="59"/>
      <c r="E253" s="59"/>
      <c r="F253" s="63"/>
      <c r="G253" s="59"/>
      <c r="H253" s="59"/>
      <c r="I253" s="63"/>
      <c r="J253" s="59"/>
      <c r="K253" s="59"/>
    </row>
    <row r="254" spans="1:11" x14ac:dyDescent="0.3">
      <c r="A254" s="420"/>
      <c r="B254" s="118" t="s">
        <v>34</v>
      </c>
      <c r="C254" s="63"/>
      <c r="D254" s="59"/>
      <c r="E254" s="59"/>
      <c r="F254" s="63"/>
      <c r="G254" s="59"/>
      <c r="H254" s="59"/>
      <c r="I254" s="63"/>
      <c r="J254" s="59"/>
      <c r="K254" s="59"/>
    </row>
    <row r="255" spans="1:11" x14ac:dyDescent="0.3">
      <c r="A255" s="420"/>
      <c r="B255" s="118" t="s">
        <v>35</v>
      </c>
      <c r="C255" s="63"/>
      <c r="D255" s="59"/>
      <c r="E255" s="59"/>
      <c r="F255" s="63"/>
      <c r="G255" s="59"/>
      <c r="H255" s="59"/>
      <c r="I255" s="63"/>
      <c r="J255" s="59"/>
      <c r="K255" s="59"/>
    </row>
    <row r="256" spans="1:11" x14ac:dyDescent="0.3">
      <c r="A256" s="420"/>
      <c r="B256" s="118" t="s">
        <v>75</v>
      </c>
      <c r="C256" s="63"/>
      <c r="D256" s="59"/>
      <c r="E256" s="59"/>
      <c r="F256" s="63"/>
      <c r="G256" s="59"/>
      <c r="H256" s="59"/>
      <c r="I256" s="63"/>
      <c r="J256" s="59"/>
      <c r="K256" s="59"/>
    </row>
    <row r="257" spans="1:11" ht="14.4" customHeight="1" x14ac:dyDescent="0.3">
      <c r="A257" s="420"/>
      <c r="B257" s="118" t="s">
        <v>78</v>
      </c>
      <c r="C257" s="63"/>
      <c r="D257" s="59"/>
      <c r="E257" s="59"/>
      <c r="F257" s="63"/>
      <c r="G257" s="59"/>
      <c r="H257" s="59"/>
      <c r="I257" s="63"/>
      <c r="J257" s="59"/>
      <c r="K257" s="59"/>
    </row>
    <row r="258" spans="1:11" x14ac:dyDescent="0.3">
      <c r="A258" s="420"/>
      <c r="B258" s="118" t="s">
        <v>7</v>
      </c>
      <c r="C258" s="63"/>
      <c r="D258" s="59"/>
      <c r="E258" s="59"/>
      <c r="F258" s="63"/>
      <c r="G258" s="59"/>
      <c r="H258" s="59"/>
      <c r="I258" s="63"/>
      <c r="J258" s="59"/>
      <c r="K258" s="59"/>
    </row>
    <row r="259" spans="1:11" x14ac:dyDescent="0.3">
      <c r="A259" s="420" t="s">
        <v>49</v>
      </c>
      <c r="B259" s="118" t="s">
        <v>33</v>
      </c>
      <c r="C259" s="63"/>
      <c r="D259" s="59"/>
      <c r="E259" s="59"/>
      <c r="F259" s="63"/>
      <c r="G259" s="59"/>
      <c r="H259" s="59"/>
      <c r="I259" s="63"/>
      <c r="J259" s="59"/>
      <c r="K259" s="59"/>
    </row>
    <row r="260" spans="1:11" x14ac:dyDescent="0.3">
      <c r="A260" s="420"/>
      <c r="B260" s="118" t="s">
        <v>34</v>
      </c>
      <c r="C260" s="63"/>
      <c r="D260" s="59"/>
      <c r="E260" s="59"/>
      <c r="F260" s="63"/>
      <c r="G260" s="59"/>
      <c r="H260" s="59"/>
      <c r="I260" s="63"/>
      <c r="J260" s="59"/>
      <c r="K260" s="59"/>
    </row>
    <row r="261" spans="1:11" x14ac:dyDescent="0.3">
      <c r="A261" s="420"/>
      <c r="B261" s="118" t="s">
        <v>35</v>
      </c>
      <c r="C261" s="63"/>
      <c r="D261" s="59"/>
      <c r="E261" s="59"/>
      <c r="F261" s="63"/>
      <c r="G261" s="59"/>
      <c r="H261" s="59"/>
      <c r="I261" s="63"/>
      <c r="J261" s="59"/>
      <c r="K261" s="59"/>
    </row>
    <row r="262" spans="1:11" x14ac:dyDescent="0.3">
      <c r="A262" s="420"/>
      <c r="B262" s="118" t="s">
        <v>75</v>
      </c>
      <c r="C262" s="63"/>
      <c r="D262" s="59"/>
      <c r="E262" s="59"/>
      <c r="F262" s="63"/>
      <c r="G262" s="59"/>
      <c r="H262" s="59"/>
      <c r="I262" s="63"/>
      <c r="J262" s="59"/>
      <c r="K262" s="59"/>
    </row>
    <row r="263" spans="1:11" x14ac:dyDescent="0.3">
      <c r="A263" s="420"/>
      <c r="B263" s="118" t="s">
        <v>78</v>
      </c>
      <c r="C263" s="63"/>
      <c r="D263" s="59"/>
      <c r="E263" s="59"/>
      <c r="F263" s="63"/>
      <c r="G263" s="59"/>
      <c r="H263" s="59"/>
      <c r="I263" s="63"/>
      <c r="J263" s="59"/>
      <c r="K263" s="59"/>
    </row>
    <row r="264" spans="1:11" x14ac:dyDescent="0.3">
      <c r="A264" s="420"/>
      <c r="B264" s="118" t="s">
        <v>7</v>
      </c>
      <c r="C264" s="63"/>
      <c r="D264" s="59"/>
      <c r="E264" s="59"/>
      <c r="F264" s="63"/>
      <c r="G264" s="59"/>
      <c r="H264" s="59"/>
      <c r="I264" s="63"/>
      <c r="J264" s="59"/>
      <c r="K264" s="59"/>
    </row>
    <row r="265" spans="1:11" x14ac:dyDescent="0.3">
      <c r="A265" s="420" t="s">
        <v>19</v>
      </c>
      <c r="B265" s="421"/>
      <c r="C265" s="63"/>
      <c r="D265" s="59"/>
      <c r="E265" s="59"/>
      <c r="F265" s="63"/>
      <c r="G265" s="59"/>
      <c r="H265" s="59"/>
      <c r="I265" s="63"/>
      <c r="J265" s="59"/>
      <c r="K265" s="59"/>
    </row>
    <row r="267" spans="1:11" x14ac:dyDescent="0.3">
      <c r="A267" s="425" t="s">
        <v>184</v>
      </c>
      <c r="B267" s="425"/>
      <c r="C267" s="430"/>
      <c r="D267" s="421"/>
      <c r="E267" s="421"/>
      <c r="F267" s="430"/>
      <c r="G267" s="421"/>
      <c r="H267" s="421"/>
      <c r="I267" s="430"/>
      <c r="J267" s="421"/>
      <c r="K267" s="421"/>
    </row>
    <row r="268" spans="1:11" x14ac:dyDescent="0.3">
      <c r="A268" s="420" t="s">
        <v>160</v>
      </c>
      <c r="B268" s="118" t="s">
        <v>39</v>
      </c>
      <c r="C268" s="63"/>
      <c r="D268" s="59"/>
      <c r="E268" s="59"/>
      <c r="F268" s="63"/>
      <c r="G268" s="59"/>
      <c r="H268" s="59"/>
      <c r="I268" s="63"/>
      <c r="J268" s="59"/>
      <c r="K268" s="66"/>
    </row>
    <row r="269" spans="1:11" x14ac:dyDescent="0.3">
      <c r="A269" s="420"/>
      <c r="B269" s="118" t="s">
        <v>40</v>
      </c>
      <c r="C269" s="63"/>
      <c r="D269" s="59"/>
      <c r="E269" s="59"/>
      <c r="F269" s="63"/>
      <c r="G269" s="59"/>
      <c r="H269" s="59"/>
      <c r="I269" s="63"/>
      <c r="J269" s="59"/>
      <c r="K269" s="59"/>
    </row>
    <row r="270" spans="1:11" x14ac:dyDescent="0.3">
      <c r="A270" s="420"/>
      <c r="B270" s="118" t="s">
        <v>41</v>
      </c>
      <c r="C270" s="63"/>
      <c r="D270" s="59"/>
      <c r="E270" s="59"/>
      <c r="F270" s="63"/>
      <c r="G270" s="59"/>
      <c r="H270" s="59"/>
      <c r="I270" s="63"/>
      <c r="J270" s="59"/>
      <c r="K270" s="59"/>
    </row>
    <row r="271" spans="1:11" x14ac:dyDescent="0.3">
      <c r="A271" s="420"/>
      <c r="B271" s="118" t="s">
        <v>42</v>
      </c>
      <c r="C271" s="63"/>
      <c r="D271" s="59"/>
      <c r="E271" s="59"/>
      <c r="F271" s="63"/>
      <c r="G271" s="59"/>
      <c r="H271" s="59"/>
      <c r="I271" s="63"/>
      <c r="J271" s="59"/>
      <c r="K271" s="59"/>
    </row>
    <row r="272" spans="1:11" x14ac:dyDescent="0.3">
      <c r="A272" s="420"/>
      <c r="B272" s="118" t="s">
        <v>43</v>
      </c>
      <c r="C272" s="63"/>
      <c r="D272" s="59"/>
      <c r="E272" s="59"/>
      <c r="F272" s="63"/>
      <c r="G272" s="59"/>
      <c r="H272" s="59"/>
      <c r="I272" s="63"/>
      <c r="J272" s="59"/>
      <c r="K272" s="59"/>
    </row>
    <row r="273" spans="1:11" x14ac:dyDescent="0.3">
      <c r="A273" s="420"/>
      <c r="B273" s="118" t="s">
        <v>79</v>
      </c>
      <c r="C273" s="63"/>
      <c r="D273" s="59"/>
      <c r="E273" s="59"/>
      <c r="F273" s="63"/>
      <c r="G273" s="59"/>
      <c r="H273" s="59"/>
      <c r="I273" s="63"/>
      <c r="J273" s="59"/>
      <c r="K273" s="59"/>
    </row>
    <row r="274" spans="1:11" x14ac:dyDescent="0.3">
      <c r="A274" s="420"/>
      <c r="B274" s="118" t="s">
        <v>185</v>
      </c>
      <c r="C274" s="63"/>
      <c r="D274" s="59"/>
      <c r="E274" s="59"/>
      <c r="F274" s="63"/>
      <c r="G274" s="59"/>
      <c r="H274" s="59"/>
      <c r="I274" s="63"/>
      <c r="J274" s="59"/>
      <c r="K274" s="59"/>
    </row>
    <row r="275" spans="1:11" x14ac:dyDescent="0.3">
      <c r="A275" s="420"/>
      <c r="B275" s="118" t="s">
        <v>7</v>
      </c>
      <c r="C275" s="63"/>
      <c r="D275" s="59"/>
      <c r="E275" s="59"/>
      <c r="F275" s="63"/>
      <c r="G275" s="59"/>
      <c r="H275" s="59"/>
      <c r="I275" s="63"/>
      <c r="J275" s="59"/>
      <c r="K275" s="59"/>
    </row>
    <row r="276" spans="1:11" x14ac:dyDescent="0.3">
      <c r="A276" s="420" t="s">
        <v>169</v>
      </c>
      <c r="B276" s="118" t="s">
        <v>39</v>
      </c>
      <c r="C276" s="63"/>
      <c r="D276" s="59"/>
      <c r="E276" s="59"/>
      <c r="F276" s="63"/>
      <c r="G276" s="59"/>
      <c r="H276" s="59"/>
      <c r="I276" s="63"/>
      <c r="J276" s="59"/>
      <c r="K276" s="66"/>
    </row>
    <row r="277" spans="1:11" x14ac:dyDescent="0.3">
      <c r="A277" s="420"/>
      <c r="B277" s="118" t="s">
        <v>40</v>
      </c>
      <c r="C277" s="63"/>
      <c r="D277" s="59"/>
      <c r="E277" s="59"/>
      <c r="F277" s="63"/>
      <c r="G277" s="59"/>
      <c r="H277" s="59"/>
      <c r="I277" s="63"/>
      <c r="J277" s="59"/>
      <c r="K277" s="59"/>
    </row>
    <row r="278" spans="1:11" x14ac:dyDescent="0.3">
      <c r="A278" s="420"/>
      <c r="B278" s="118" t="s">
        <v>41</v>
      </c>
      <c r="C278" s="63"/>
      <c r="D278" s="59"/>
      <c r="E278" s="59"/>
      <c r="F278" s="63"/>
      <c r="G278" s="59"/>
      <c r="H278" s="59"/>
      <c r="I278" s="63"/>
      <c r="J278" s="59"/>
      <c r="K278" s="59"/>
    </row>
    <row r="279" spans="1:11" x14ac:dyDescent="0.3">
      <c r="A279" s="420"/>
      <c r="B279" s="118" t="s">
        <v>42</v>
      </c>
      <c r="C279" s="63"/>
      <c r="D279" s="59"/>
      <c r="E279" s="59"/>
      <c r="F279" s="63"/>
      <c r="G279" s="59"/>
      <c r="H279" s="59"/>
      <c r="I279" s="63"/>
      <c r="J279" s="59"/>
      <c r="K279" s="59"/>
    </row>
    <row r="280" spans="1:11" x14ac:dyDescent="0.3">
      <c r="A280" s="420"/>
      <c r="B280" s="118" t="s">
        <v>43</v>
      </c>
      <c r="C280" s="63"/>
      <c r="D280" s="59"/>
      <c r="E280" s="59"/>
      <c r="F280" s="63"/>
      <c r="G280" s="59"/>
      <c r="H280" s="59"/>
      <c r="I280" s="63"/>
      <c r="J280" s="59"/>
      <c r="K280" s="59"/>
    </row>
    <row r="281" spans="1:11" x14ac:dyDescent="0.3">
      <c r="A281" s="420"/>
      <c r="B281" s="118" t="s">
        <v>79</v>
      </c>
      <c r="C281" s="63"/>
      <c r="D281" s="59"/>
      <c r="E281" s="59"/>
      <c r="F281" s="63"/>
      <c r="G281" s="59"/>
      <c r="H281" s="59"/>
      <c r="I281" s="63"/>
      <c r="J281" s="59"/>
      <c r="K281" s="59"/>
    </row>
    <row r="282" spans="1:11" x14ac:dyDescent="0.3">
      <c r="A282" s="420"/>
      <c r="B282" s="118" t="s">
        <v>185</v>
      </c>
      <c r="C282" s="63"/>
      <c r="D282" s="59"/>
      <c r="E282" s="59"/>
      <c r="F282" s="63"/>
      <c r="G282" s="59"/>
      <c r="H282" s="59"/>
      <c r="I282" s="63"/>
      <c r="J282" s="59"/>
      <c r="K282" s="59"/>
    </row>
    <row r="283" spans="1:11" x14ac:dyDescent="0.3">
      <c r="A283" s="420"/>
      <c r="B283" s="118" t="s">
        <v>7</v>
      </c>
      <c r="C283" s="63"/>
      <c r="D283" s="59"/>
      <c r="E283" s="59"/>
      <c r="F283" s="63"/>
      <c r="G283" s="59"/>
      <c r="H283" s="59"/>
      <c r="I283" s="63"/>
      <c r="J283" s="59"/>
      <c r="K283" s="59"/>
    </row>
    <row r="284" spans="1:11" x14ac:dyDescent="0.3">
      <c r="A284" s="420" t="s">
        <v>182</v>
      </c>
      <c r="B284" s="118" t="s">
        <v>39</v>
      </c>
      <c r="C284" s="63"/>
      <c r="D284" s="59"/>
      <c r="E284" s="59"/>
      <c r="F284" s="63"/>
      <c r="G284" s="59"/>
      <c r="H284" s="59"/>
      <c r="I284" s="63"/>
      <c r="J284" s="59"/>
      <c r="K284" s="66"/>
    </row>
    <row r="285" spans="1:11" x14ac:dyDescent="0.3">
      <c r="A285" s="420"/>
      <c r="B285" s="118" t="s">
        <v>40</v>
      </c>
      <c r="C285" s="63"/>
      <c r="D285" s="59"/>
      <c r="E285" s="59"/>
      <c r="F285" s="63"/>
      <c r="G285" s="59"/>
      <c r="H285" s="59"/>
      <c r="I285" s="63"/>
      <c r="J285" s="59"/>
      <c r="K285" s="59"/>
    </row>
    <row r="286" spans="1:11" x14ac:dyDescent="0.3">
      <c r="A286" s="420"/>
      <c r="B286" s="118" t="s">
        <v>41</v>
      </c>
      <c r="C286" s="63"/>
      <c r="D286" s="59"/>
      <c r="E286" s="59"/>
      <c r="F286" s="63"/>
      <c r="G286" s="59"/>
      <c r="H286" s="59"/>
      <c r="I286" s="63"/>
      <c r="J286" s="59"/>
      <c r="K286" s="59"/>
    </row>
    <row r="287" spans="1:11" x14ac:dyDescent="0.3">
      <c r="A287" s="420"/>
      <c r="B287" s="118" t="s">
        <v>42</v>
      </c>
      <c r="C287" s="63"/>
      <c r="D287" s="59"/>
      <c r="E287" s="59"/>
      <c r="F287" s="63"/>
      <c r="G287" s="59"/>
      <c r="H287" s="59"/>
      <c r="I287" s="63"/>
      <c r="J287" s="59"/>
      <c r="K287" s="59"/>
    </row>
    <row r="288" spans="1:11" x14ac:dyDescent="0.3">
      <c r="A288" s="420"/>
      <c r="B288" s="118" t="s">
        <v>43</v>
      </c>
      <c r="C288" s="63"/>
      <c r="D288" s="59"/>
      <c r="E288" s="59"/>
      <c r="F288" s="63"/>
      <c r="G288" s="59"/>
      <c r="H288" s="59"/>
      <c r="I288" s="63"/>
      <c r="J288" s="59"/>
      <c r="K288" s="59"/>
    </row>
    <row r="289" spans="1:11" x14ac:dyDescent="0.3">
      <c r="A289" s="420"/>
      <c r="B289" s="118" t="s">
        <v>79</v>
      </c>
      <c r="C289" s="63"/>
      <c r="D289" s="59"/>
      <c r="E289" s="59"/>
      <c r="F289" s="63"/>
      <c r="G289" s="59"/>
      <c r="H289" s="59"/>
      <c r="I289" s="63"/>
      <c r="J289" s="59"/>
      <c r="K289" s="59"/>
    </row>
    <row r="290" spans="1:11" x14ac:dyDescent="0.3">
      <c r="A290" s="420"/>
      <c r="B290" s="118" t="s">
        <v>185</v>
      </c>
      <c r="C290" s="63"/>
      <c r="D290" s="59"/>
      <c r="E290" s="59"/>
      <c r="F290" s="63"/>
      <c r="G290" s="59"/>
      <c r="H290" s="59"/>
      <c r="I290" s="63"/>
      <c r="J290" s="59"/>
      <c r="K290" s="59"/>
    </row>
    <row r="291" spans="1:11" x14ac:dyDescent="0.3">
      <c r="A291" s="420"/>
      <c r="B291" s="118" t="s">
        <v>7</v>
      </c>
      <c r="C291" s="63"/>
      <c r="D291" s="59"/>
      <c r="E291" s="59"/>
      <c r="F291" s="63"/>
      <c r="G291" s="59"/>
      <c r="H291" s="59"/>
      <c r="I291" s="63"/>
      <c r="J291" s="59"/>
      <c r="K291" s="59"/>
    </row>
    <row r="292" spans="1:11" x14ac:dyDescent="0.3">
      <c r="A292" s="420" t="s">
        <v>183</v>
      </c>
      <c r="B292" s="118" t="s">
        <v>39</v>
      </c>
      <c r="C292" s="63"/>
      <c r="D292" s="59"/>
      <c r="E292" s="59"/>
      <c r="F292" s="63"/>
      <c r="G292" s="59"/>
      <c r="H292" s="59"/>
      <c r="I292" s="63"/>
      <c r="J292" s="59"/>
      <c r="K292" s="66"/>
    </row>
    <row r="293" spans="1:11" x14ac:dyDescent="0.3">
      <c r="A293" s="420"/>
      <c r="B293" s="118" t="s">
        <v>40</v>
      </c>
      <c r="C293" s="63"/>
      <c r="D293" s="59"/>
      <c r="E293" s="59"/>
      <c r="F293" s="63"/>
      <c r="G293" s="59"/>
      <c r="H293" s="59"/>
      <c r="I293" s="63"/>
      <c r="J293" s="59"/>
      <c r="K293" s="59"/>
    </row>
    <row r="294" spans="1:11" x14ac:dyDescent="0.3">
      <c r="A294" s="420"/>
      <c r="B294" s="118" t="s">
        <v>41</v>
      </c>
      <c r="C294" s="63"/>
      <c r="D294" s="59"/>
      <c r="E294" s="59"/>
      <c r="F294" s="63"/>
      <c r="G294" s="59"/>
      <c r="H294" s="59"/>
      <c r="I294" s="63"/>
      <c r="J294" s="59"/>
      <c r="K294" s="59"/>
    </row>
    <row r="295" spans="1:11" x14ac:dyDescent="0.3">
      <c r="A295" s="420"/>
      <c r="B295" s="118" t="s">
        <v>42</v>
      </c>
      <c r="C295" s="63"/>
      <c r="D295" s="59"/>
      <c r="E295" s="59"/>
      <c r="F295" s="63"/>
      <c r="G295" s="59"/>
      <c r="H295" s="59"/>
      <c r="I295" s="63"/>
      <c r="J295" s="59"/>
      <c r="K295" s="59"/>
    </row>
    <row r="296" spans="1:11" x14ac:dyDescent="0.3">
      <c r="A296" s="420"/>
      <c r="B296" s="118" t="s">
        <v>43</v>
      </c>
      <c r="C296" s="63"/>
      <c r="D296" s="59"/>
      <c r="E296" s="59"/>
      <c r="F296" s="63"/>
      <c r="G296" s="59"/>
      <c r="H296" s="59"/>
      <c r="I296" s="63"/>
      <c r="J296" s="59"/>
      <c r="K296" s="59"/>
    </row>
    <row r="297" spans="1:11" x14ac:dyDescent="0.3">
      <c r="A297" s="420"/>
      <c r="B297" s="118" t="s">
        <v>79</v>
      </c>
      <c r="C297" s="63"/>
      <c r="D297" s="59"/>
      <c r="E297" s="59"/>
      <c r="F297" s="63"/>
      <c r="G297" s="59"/>
      <c r="H297" s="59"/>
      <c r="I297" s="63"/>
      <c r="J297" s="59"/>
      <c r="K297" s="59"/>
    </row>
    <row r="298" spans="1:11" x14ac:dyDescent="0.3">
      <c r="A298" s="420"/>
      <c r="B298" s="118" t="s">
        <v>185</v>
      </c>
      <c r="C298" s="63"/>
      <c r="D298" s="59"/>
      <c r="E298" s="59"/>
      <c r="F298" s="63"/>
      <c r="G298" s="59"/>
      <c r="H298" s="59"/>
      <c r="I298" s="63"/>
      <c r="J298" s="59"/>
      <c r="K298" s="59"/>
    </row>
    <row r="299" spans="1:11" x14ac:dyDescent="0.3">
      <c r="A299" s="420"/>
      <c r="B299" s="118" t="s">
        <v>7</v>
      </c>
      <c r="C299" s="63"/>
      <c r="D299" s="59"/>
      <c r="E299" s="59"/>
      <c r="F299" s="63"/>
      <c r="G299" s="59"/>
      <c r="H299" s="59"/>
      <c r="I299" s="63"/>
      <c r="J299" s="59"/>
      <c r="K299" s="59"/>
    </row>
    <row r="300" spans="1:11" x14ac:dyDescent="0.3">
      <c r="A300" s="420" t="s">
        <v>49</v>
      </c>
      <c r="B300" s="118" t="s">
        <v>39</v>
      </c>
      <c r="C300" s="63"/>
      <c r="D300" s="59"/>
      <c r="E300" s="59"/>
      <c r="F300" s="63"/>
      <c r="G300" s="59"/>
      <c r="H300" s="59"/>
      <c r="I300" s="63"/>
      <c r="J300" s="59"/>
      <c r="K300" s="59"/>
    </row>
    <row r="301" spans="1:11" x14ac:dyDescent="0.3">
      <c r="A301" s="420"/>
      <c r="B301" s="118" t="s">
        <v>40</v>
      </c>
      <c r="C301" s="63"/>
      <c r="D301" s="59"/>
      <c r="E301" s="59"/>
      <c r="F301" s="63"/>
      <c r="G301" s="59"/>
      <c r="H301" s="59"/>
      <c r="I301" s="63"/>
      <c r="J301" s="59"/>
      <c r="K301" s="59"/>
    </row>
    <row r="302" spans="1:11" x14ac:dyDescent="0.3">
      <c r="A302" s="420"/>
      <c r="B302" s="118" t="s">
        <v>41</v>
      </c>
      <c r="C302" s="63"/>
      <c r="D302" s="59"/>
      <c r="E302" s="59"/>
      <c r="F302" s="63"/>
      <c r="G302" s="59"/>
      <c r="H302" s="59"/>
      <c r="I302" s="63"/>
      <c r="J302" s="59"/>
      <c r="K302" s="59"/>
    </row>
    <row r="303" spans="1:11" x14ac:dyDescent="0.3">
      <c r="A303" s="420"/>
      <c r="B303" s="118" t="s">
        <v>42</v>
      </c>
      <c r="C303" s="63"/>
      <c r="D303" s="59"/>
      <c r="E303" s="59"/>
      <c r="F303" s="63"/>
      <c r="G303" s="59"/>
      <c r="H303" s="59"/>
      <c r="I303" s="63"/>
      <c r="J303" s="59"/>
      <c r="K303" s="59"/>
    </row>
    <row r="304" spans="1:11" x14ac:dyDescent="0.3">
      <c r="A304" s="420"/>
      <c r="B304" s="118" t="s">
        <v>43</v>
      </c>
      <c r="C304" s="63"/>
      <c r="D304" s="59"/>
      <c r="E304" s="59"/>
      <c r="F304" s="63"/>
      <c r="G304" s="59"/>
      <c r="H304" s="59"/>
      <c r="I304" s="63"/>
      <c r="J304" s="59"/>
      <c r="K304" s="59"/>
    </row>
    <row r="305" spans="1:11" x14ac:dyDescent="0.3">
      <c r="A305" s="420"/>
      <c r="B305" s="118" t="s">
        <v>79</v>
      </c>
      <c r="C305" s="63"/>
      <c r="D305" s="59"/>
      <c r="E305" s="59"/>
      <c r="F305" s="63"/>
      <c r="G305" s="59"/>
      <c r="H305" s="59"/>
      <c r="I305" s="63"/>
      <c r="J305" s="59"/>
      <c r="K305" s="59"/>
    </row>
    <row r="306" spans="1:11" x14ac:dyDescent="0.3">
      <c r="A306" s="420"/>
      <c r="B306" s="118" t="s">
        <v>185</v>
      </c>
      <c r="C306" s="63"/>
      <c r="D306" s="59"/>
      <c r="E306" s="59"/>
      <c r="F306" s="63"/>
      <c r="G306" s="59"/>
      <c r="H306" s="59"/>
      <c r="I306" s="63"/>
      <c r="J306" s="59"/>
      <c r="K306" s="59"/>
    </row>
    <row r="307" spans="1:11" x14ac:dyDescent="0.3">
      <c r="A307" s="420"/>
      <c r="B307" s="118" t="s">
        <v>7</v>
      </c>
      <c r="C307" s="63"/>
      <c r="D307" s="59"/>
      <c r="E307" s="59"/>
      <c r="F307" s="63"/>
      <c r="G307" s="59"/>
      <c r="H307" s="59"/>
      <c r="I307" s="63"/>
      <c r="J307" s="59"/>
      <c r="K307" s="59"/>
    </row>
    <row r="308" spans="1:11" x14ac:dyDescent="0.3">
      <c r="A308" s="420" t="s">
        <v>19</v>
      </c>
      <c r="B308" s="421"/>
      <c r="C308" s="63"/>
      <c r="D308" s="59"/>
      <c r="E308" s="59"/>
      <c r="F308" s="63"/>
      <c r="G308" s="59"/>
      <c r="H308" s="59"/>
      <c r="I308" s="63"/>
      <c r="J308" s="59"/>
      <c r="K308" s="59"/>
    </row>
    <row r="332" spans="1:41" x14ac:dyDescent="0.3">
      <c r="I332" s="3"/>
      <c r="J332" s="3"/>
      <c r="K332" s="11"/>
      <c r="L332" s="50"/>
      <c r="M332" s="11"/>
      <c r="N332" s="11"/>
      <c r="O332" s="11"/>
      <c r="Q332" s="3"/>
      <c r="R332" s="3"/>
      <c r="S332" s="3"/>
      <c r="T332" s="3"/>
      <c r="U332" s="3"/>
      <c r="V332" s="11"/>
      <c r="W332" s="11"/>
      <c r="X332" s="11"/>
      <c r="Y332" s="11"/>
      <c r="Z332" s="11"/>
      <c r="AA332" s="11"/>
      <c r="AB332" s="11"/>
      <c r="AD332" s="3"/>
      <c r="AE332" s="3"/>
      <c r="AF332" s="3"/>
      <c r="AG332" s="3"/>
      <c r="AH332" s="3"/>
      <c r="AI332" s="11"/>
      <c r="AJ332" s="11"/>
      <c r="AK332" s="11"/>
      <c r="AL332" s="11"/>
      <c r="AM332" s="11"/>
      <c r="AN332" s="11"/>
      <c r="AO332" s="11"/>
    </row>
    <row r="333" spans="1:41" x14ac:dyDescent="0.3">
      <c r="L333" s="29"/>
    </row>
    <row r="334" spans="1:41" hidden="1" x14ac:dyDescent="0.3">
      <c r="A334" s="1"/>
      <c r="B334" s="1" t="s">
        <v>186</v>
      </c>
      <c r="C334" s="1"/>
      <c r="D334" s="1"/>
      <c r="E334" s="1"/>
      <c r="F334" s="1"/>
      <c r="G334" s="1"/>
      <c r="H334" s="1"/>
      <c r="I334" s="1"/>
      <c r="J334" s="1"/>
      <c r="K334" s="1"/>
      <c r="L334" s="83"/>
      <c r="M334" s="120"/>
      <c r="N334" s="120"/>
      <c r="O334" s="120"/>
      <c r="Y334" s="120"/>
      <c r="Z334" s="120"/>
      <c r="AA334" s="120"/>
      <c r="AB334" s="120"/>
      <c r="AL334" s="120"/>
      <c r="AM334" s="120"/>
      <c r="AN334" s="120"/>
      <c r="AO334" s="120"/>
    </row>
    <row r="335" spans="1:41" hidden="1" x14ac:dyDescent="0.3">
      <c r="L335" s="29"/>
    </row>
    <row r="336" spans="1:41" hidden="1" x14ac:dyDescent="0.3">
      <c r="A336" s="25" t="s">
        <v>187</v>
      </c>
      <c r="B336" s="25" t="s">
        <v>188</v>
      </c>
      <c r="C336" s="7" t="s">
        <v>0</v>
      </c>
      <c r="D336" s="7"/>
      <c r="E336" s="7"/>
      <c r="F336" s="8"/>
      <c r="G336" s="8"/>
      <c r="H336" s="8"/>
      <c r="I336" s="8"/>
      <c r="J336" s="8"/>
      <c r="L336" s="29"/>
    </row>
    <row r="337" spans="1:12" hidden="1" x14ac:dyDescent="0.3">
      <c r="A337" s="25"/>
      <c r="B337" s="25"/>
      <c r="C337" s="7" t="s">
        <v>153</v>
      </c>
      <c r="D337" s="7"/>
      <c r="F337" s="5"/>
      <c r="G337" s="5"/>
      <c r="H337" s="5"/>
      <c r="I337" s="3"/>
      <c r="J337" s="3"/>
      <c r="L337" s="29"/>
    </row>
    <row r="338" spans="1:12" hidden="1" x14ac:dyDescent="0.3">
      <c r="A338" s="25" t="s">
        <v>189</v>
      </c>
      <c r="B338" s="25"/>
      <c r="C338" s="7" t="s">
        <v>0</v>
      </c>
      <c r="D338" s="7"/>
      <c r="E338" s="7"/>
      <c r="F338" s="23"/>
      <c r="G338" s="24"/>
      <c r="H338" s="24"/>
      <c r="I338" s="20"/>
      <c r="J338" s="20"/>
      <c r="L338" s="29"/>
    </row>
    <row r="339" spans="1:12" hidden="1" x14ac:dyDescent="0.3">
      <c r="A339" s="25"/>
      <c r="B339" s="25"/>
      <c r="C339" s="7" t="s">
        <v>153</v>
      </c>
      <c r="D339" s="7"/>
      <c r="F339" s="5"/>
      <c r="G339" s="5"/>
      <c r="H339" s="5"/>
      <c r="I339" s="6"/>
      <c r="J339" s="6"/>
      <c r="L339" s="29"/>
    </row>
    <row r="340" spans="1:12" hidden="1" x14ac:dyDescent="0.3">
      <c r="A340" s="25" t="s">
        <v>190</v>
      </c>
      <c r="B340" s="25"/>
      <c r="C340" s="7" t="s">
        <v>0</v>
      </c>
      <c r="D340" s="7"/>
      <c r="E340" s="7"/>
      <c r="F340" s="23"/>
      <c r="G340" s="23"/>
      <c r="H340" s="23"/>
      <c r="I340" s="8"/>
      <c r="J340" s="8"/>
      <c r="L340" s="29"/>
    </row>
    <row r="341" spans="1:12" hidden="1" x14ac:dyDescent="0.3">
      <c r="A341" s="25"/>
      <c r="B341" s="25"/>
      <c r="C341" s="7" t="s">
        <v>153</v>
      </c>
      <c r="D341" s="7"/>
      <c r="F341" s="3"/>
      <c r="G341" s="3"/>
      <c r="H341" s="3"/>
      <c r="I341" s="3"/>
      <c r="J341" s="3"/>
      <c r="L341" s="29"/>
    </row>
    <row r="342" spans="1:12" hidden="1" x14ac:dyDescent="0.3">
      <c r="A342" s="32" t="s">
        <v>7</v>
      </c>
      <c r="B342" s="25"/>
      <c r="C342" s="7" t="s">
        <v>0</v>
      </c>
      <c r="D342" s="3"/>
      <c r="E342" s="3"/>
      <c r="F342" s="3"/>
      <c r="G342" s="3"/>
      <c r="H342" s="3"/>
      <c r="I342" s="11"/>
      <c r="J342" s="11"/>
      <c r="L342" s="29"/>
    </row>
    <row r="343" spans="1:12" hidden="1" x14ac:dyDescent="0.3">
      <c r="A343" s="32"/>
      <c r="B343" s="25"/>
      <c r="C343" s="7" t="s">
        <v>154</v>
      </c>
      <c r="D343" s="3"/>
      <c r="E343" s="3"/>
      <c r="F343" s="3"/>
      <c r="G343" s="3"/>
      <c r="H343" s="3"/>
      <c r="I343" s="11"/>
      <c r="J343" s="11"/>
      <c r="L343" s="29"/>
    </row>
    <row r="344" spans="1:12" hidden="1" x14ac:dyDescent="0.3">
      <c r="A344" s="25" t="s">
        <v>187</v>
      </c>
      <c r="B344" s="25" t="s">
        <v>191</v>
      </c>
      <c r="C344" s="7" t="s">
        <v>0</v>
      </c>
      <c r="D344" s="7"/>
      <c r="E344" s="7"/>
      <c r="F344" s="8"/>
      <c r="G344" s="8"/>
      <c r="H344" s="8"/>
      <c r="I344" s="8"/>
      <c r="J344" s="8"/>
      <c r="L344" s="29"/>
    </row>
    <row r="345" spans="1:12" hidden="1" x14ac:dyDescent="0.3">
      <c r="A345" s="25"/>
      <c r="B345" s="25"/>
      <c r="C345" s="7" t="s">
        <v>153</v>
      </c>
      <c r="D345" s="7"/>
      <c r="F345" s="3"/>
      <c r="G345" s="3"/>
      <c r="H345" s="3"/>
      <c r="I345" s="3"/>
      <c r="J345" s="3"/>
      <c r="L345" s="29"/>
    </row>
    <row r="346" spans="1:12" hidden="1" x14ac:dyDescent="0.3">
      <c r="A346" s="25" t="s">
        <v>189</v>
      </c>
      <c r="B346" s="25"/>
      <c r="C346" s="7" t="s">
        <v>0</v>
      </c>
      <c r="D346" s="7"/>
      <c r="E346" s="7"/>
      <c r="F346" s="8"/>
      <c r="G346" s="20"/>
      <c r="H346" s="20"/>
      <c r="I346" s="20"/>
      <c r="J346" s="20"/>
      <c r="L346" s="29"/>
    </row>
    <row r="347" spans="1:12" hidden="1" x14ac:dyDescent="0.3">
      <c r="A347" s="25"/>
      <c r="B347" s="25"/>
      <c r="C347" s="7" t="s">
        <v>153</v>
      </c>
      <c r="D347" s="7"/>
      <c r="F347" s="3"/>
      <c r="G347" s="3"/>
      <c r="H347" s="3"/>
      <c r="I347" s="6"/>
      <c r="J347" s="6"/>
      <c r="L347" s="29"/>
    </row>
    <row r="348" spans="1:12" hidden="1" x14ac:dyDescent="0.3">
      <c r="A348" s="25" t="s">
        <v>190</v>
      </c>
      <c r="B348" s="25"/>
      <c r="C348" s="7" t="s">
        <v>0</v>
      </c>
      <c r="D348" s="7"/>
      <c r="E348" s="7"/>
      <c r="F348" s="19"/>
      <c r="G348" s="19"/>
      <c r="H348" s="19"/>
      <c r="I348" s="19"/>
      <c r="J348" s="19"/>
      <c r="L348" s="29"/>
    </row>
    <row r="349" spans="1:12" hidden="1" x14ac:dyDescent="0.3">
      <c r="A349" s="25"/>
      <c r="B349" s="25"/>
      <c r="C349" s="7" t="s">
        <v>153</v>
      </c>
      <c r="D349" s="7"/>
      <c r="F349" s="3"/>
      <c r="G349" s="3"/>
      <c r="H349" s="3"/>
      <c r="I349" s="84"/>
      <c r="J349" s="84"/>
      <c r="L349" s="29"/>
    </row>
    <row r="350" spans="1:12" hidden="1" x14ac:dyDescent="0.3">
      <c r="A350" s="32" t="s">
        <v>7</v>
      </c>
      <c r="B350" s="25"/>
      <c r="C350" s="7" t="s">
        <v>0</v>
      </c>
      <c r="D350" s="3"/>
      <c r="E350" s="3"/>
      <c r="F350" s="3"/>
      <c r="G350" s="3"/>
      <c r="H350" s="3"/>
      <c r="I350" s="11"/>
      <c r="J350" s="11"/>
      <c r="L350" s="29"/>
    </row>
    <row r="351" spans="1:12" hidden="1" x14ac:dyDescent="0.3">
      <c r="A351" s="32"/>
      <c r="B351" s="25"/>
      <c r="C351" s="7" t="s">
        <v>154</v>
      </c>
      <c r="D351" s="3"/>
      <c r="E351" s="3"/>
      <c r="F351" s="3"/>
      <c r="G351" s="3"/>
      <c r="H351" s="3"/>
      <c r="I351" s="11"/>
      <c r="J351" s="11"/>
      <c r="L351" s="29"/>
    </row>
    <row r="352" spans="1:12" hidden="1" x14ac:dyDescent="0.3">
      <c r="A352" s="25" t="s">
        <v>187</v>
      </c>
      <c r="B352" s="25" t="s">
        <v>192</v>
      </c>
      <c r="C352" s="7" t="s">
        <v>0</v>
      </c>
      <c r="D352" s="7"/>
      <c r="E352" s="7"/>
      <c r="F352" s="8"/>
      <c r="G352" s="8"/>
      <c r="H352" s="8"/>
      <c r="I352" s="8"/>
      <c r="J352" s="8"/>
      <c r="L352" s="29"/>
    </row>
    <row r="353" spans="1:12" hidden="1" x14ac:dyDescent="0.3">
      <c r="A353" s="25"/>
      <c r="B353" s="25"/>
      <c r="C353" s="7" t="s">
        <v>153</v>
      </c>
      <c r="D353" s="7"/>
      <c r="F353" s="3"/>
      <c r="G353" s="3"/>
      <c r="H353" s="3"/>
      <c r="I353" s="3"/>
      <c r="J353" s="3"/>
      <c r="L353" s="29"/>
    </row>
    <row r="354" spans="1:12" hidden="1" x14ac:dyDescent="0.3">
      <c r="A354" s="25" t="s">
        <v>189</v>
      </c>
      <c r="B354" s="25"/>
      <c r="C354" s="7" t="s">
        <v>0</v>
      </c>
      <c r="D354" s="7"/>
      <c r="E354" s="7"/>
      <c r="F354" s="8"/>
      <c r="G354" s="20"/>
      <c r="H354" s="20"/>
      <c r="I354" s="20"/>
      <c r="J354" s="20"/>
      <c r="L354" s="29"/>
    </row>
    <row r="355" spans="1:12" hidden="1" x14ac:dyDescent="0.3">
      <c r="A355" s="25"/>
      <c r="B355" s="25"/>
      <c r="C355" s="7" t="s">
        <v>153</v>
      </c>
      <c r="D355" s="7"/>
      <c r="F355" s="3"/>
      <c r="G355" s="3"/>
      <c r="H355" s="3"/>
      <c r="I355" s="6"/>
      <c r="J355" s="6"/>
      <c r="L355" s="29"/>
    </row>
    <row r="356" spans="1:12" hidden="1" x14ac:dyDescent="0.3">
      <c r="A356" s="25" t="s">
        <v>190</v>
      </c>
      <c r="B356" s="25"/>
      <c r="C356" s="7" t="s">
        <v>0</v>
      </c>
      <c r="D356" s="7"/>
      <c r="E356" s="7"/>
      <c r="F356" s="19"/>
      <c r="G356" s="19"/>
      <c r="H356" s="19"/>
      <c r="I356" s="19"/>
      <c r="J356" s="19"/>
      <c r="L356" s="29"/>
    </row>
    <row r="357" spans="1:12" hidden="1" x14ac:dyDescent="0.3">
      <c r="A357" s="25"/>
      <c r="B357" s="25"/>
      <c r="C357" s="7" t="s">
        <v>153</v>
      </c>
      <c r="D357" s="7"/>
      <c r="F357" s="3"/>
      <c r="G357" s="3"/>
      <c r="H357" s="3"/>
      <c r="I357" s="84"/>
      <c r="J357" s="84"/>
      <c r="L357" s="29"/>
    </row>
    <row r="358" spans="1:12" hidden="1" x14ac:dyDescent="0.3">
      <c r="A358" s="32" t="s">
        <v>7</v>
      </c>
      <c r="B358" s="25"/>
      <c r="C358" s="7" t="s">
        <v>0</v>
      </c>
      <c r="D358" s="3"/>
      <c r="E358" s="3"/>
      <c r="F358" s="3"/>
      <c r="G358" s="3"/>
      <c r="H358" s="3"/>
      <c r="I358" s="11"/>
      <c r="J358" s="11"/>
      <c r="L358" s="29"/>
    </row>
    <row r="359" spans="1:12" hidden="1" x14ac:dyDescent="0.3">
      <c r="A359" s="32"/>
      <c r="B359" s="25"/>
      <c r="C359" s="7" t="s">
        <v>154</v>
      </c>
      <c r="D359" s="3"/>
      <c r="E359" s="3"/>
      <c r="F359" s="3"/>
      <c r="G359" s="3"/>
      <c r="H359" s="3"/>
      <c r="I359" s="11"/>
      <c r="J359" s="11"/>
      <c r="L359" s="29"/>
    </row>
    <row r="360" spans="1:12" hidden="1" x14ac:dyDescent="0.3">
      <c r="A360" s="25" t="s">
        <v>187</v>
      </c>
      <c r="B360" s="25" t="s">
        <v>37</v>
      </c>
      <c r="C360" s="7" t="s">
        <v>0</v>
      </c>
      <c r="D360" s="7"/>
      <c r="E360" s="7"/>
      <c r="F360" s="8"/>
      <c r="G360" s="8"/>
      <c r="H360" s="8"/>
      <c r="I360" s="8"/>
      <c r="J360" s="8"/>
      <c r="L360" s="29"/>
    </row>
    <row r="361" spans="1:12" hidden="1" x14ac:dyDescent="0.3">
      <c r="A361" s="25"/>
      <c r="B361" s="25"/>
      <c r="C361" s="7" t="s">
        <v>153</v>
      </c>
      <c r="D361" s="7"/>
      <c r="F361" s="3"/>
      <c r="G361" s="3"/>
      <c r="H361" s="3"/>
      <c r="I361" s="3"/>
      <c r="J361" s="3"/>
      <c r="L361" s="29"/>
    </row>
    <row r="362" spans="1:12" hidden="1" x14ac:dyDescent="0.3">
      <c r="A362" s="25" t="s">
        <v>189</v>
      </c>
      <c r="B362" s="25"/>
      <c r="C362" s="7" t="s">
        <v>0</v>
      </c>
      <c r="D362" s="7"/>
      <c r="E362" s="7"/>
      <c r="F362" s="8"/>
      <c r="G362" s="20"/>
      <c r="H362" s="20"/>
      <c r="I362" s="20"/>
      <c r="J362" s="20"/>
      <c r="L362" s="29"/>
    </row>
    <row r="363" spans="1:12" hidden="1" x14ac:dyDescent="0.3">
      <c r="A363" s="25"/>
      <c r="B363" s="25"/>
      <c r="C363" s="7" t="s">
        <v>153</v>
      </c>
      <c r="D363" s="7"/>
      <c r="F363" s="3"/>
      <c r="G363" s="3"/>
      <c r="H363" s="3"/>
      <c r="I363" s="6"/>
      <c r="J363" s="6"/>
      <c r="L363" s="29"/>
    </row>
    <row r="364" spans="1:12" hidden="1" x14ac:dyDescent="0.3">
      <c r="A364" s="25" t="s">
        <v>190</v>
      </c>
      <c r="B364" s="25"/>
      <c r="C364" s="7" t="s">
        <v>0</v>
      </c>
      <c r="D364" s="7"/>
      <c r="E364" s="7"/>
      <c r="F364" s="19"/>
      <c r="G364" s="19"/>
      <c r="H364" s="19"/>
      <c r="I364" s="19"/>
      <c r="J364" s="19"/>
      <c r="L364" s="29"/>
    </row>
    <row r="365" spans="1:12" hidden="1" x14ac:dyDescent="0.3">
      <c r="A365" s="25"/>
      <c r="B365" s="25"/>
      <c r="C365" s="7" t="s">
        <v>153</v>
      </c>
      <c r="D365" s="7"/>
      <c r="F365" s="3"/>
      <c r="G365" s="3"/>
      <c r="H365" s="3"/>
      <c r="I365" s="84"/>
      <c r="J365" s="84"/>
      <c r="L365" s="29"/>
    </row>
    <row r="366" spans="1:12" hidden="1" x14ac:dyDescent="0.3">
      <c r="A366" s="32" t="s">
        <v>7</v>
      </c>
      <c r="B366" s="25"/>
      <c r="C366" s="7" t="s">
        <v>0</v>
      </c>
      <c r="D366" s="3"/>
      <c r="E366" s="3"/>
      <c r="F366" s="3"/>
      <c r="G366" s="3"/>
      <c r="H366" s="3"/>
      <c r="I366" s="11"/>
      <c r="J366" s="11"/>
      <c r="L366" s="29"/>
    </row>
    <row r="367" spans="1:12" hidden="1" x14ac:dyDescent="0.3">
      <c r="A367" s="32"/>
      <c r="B367" s="25"/>
      <c r="C367" s="7" t="s">
        <v>154</v>
      </c>
      <c r="D367" s="3"/>
      <c r="E367" s="3"/>
      <c r="F367" s="3"/>
      <c r="G367" s="3"/>
      <c r="H367" s="3"/>
      <c r="I367" s="11"/>
      <c r="J367" s="11"/>
      <c r="L367" s="29"/>
    </row>
    <row r="368" spans="1:12" hidden="1" x14ac:dyDescent="0.3">
      <c r="I368" s="3"/>
      <c r="J368" s="3"/>
      <c r="L368" s="29"/>
    </row>
    <row r="369" spans="1:41" x14ac:dyDescent="0.3">
      <c r="L369" s="29"/>
    </row>
    <row r="370" spans="1:41" ht="14.4" hidden="1" customHeight="1" x14ac:dyDescent="0.3">
      <c r="A370" s="25" t="s">
        <v>187</v>
      </c>
      <c r="B370" s="25" t="s">
        <v>37</v>
      </c>
      <c r="C370" s="7" t="s">
        <v>0</v>
      </c>
      <c r="D370" s="7"/>
      <c r="E370" s="7"/>
      <c r="F370" s="8"/>
      <c r="G370" s="8"/>
      <c r="H370" s="8"/>
      <c r="I370" s="8"/>
      <c r="J370" s="8"/>
      <c r="L370" s="29"/>
    </row>
    <row r="371" spans="1:41" ht="14.4" hidden="1" customHeight="1" x14ac:dyDescent="0.3">
      <c r="A371" s="25"/>
      <c r="B371" s="25"/>
      <c r="C371" s="7" t="s">
        <v>153</v>
      </c>
      <c r="D371" s="7"/>
      <c r="F371" s="3"/>
      <c r="G371" s="3"/>
      <c r="H371" s="3"/>
      <c r="I371" s="3"/>
      <c r="J371" s="3"/>
      <c r="L371" s="29"/>
    </row>
    <row r="372" spans="1:41" ht="14.4" hidden="1" customHeight="1" x14ac:dyDescent="0.3">
      <c r="A372" s="25" t="s">
        <v>189</v>
      </c>
      <c r="B372" s="25"/>
      <c r="C372" s="7" t="s">
        <v>0</v>
      </c>
      <c r="D372" s="7"/>
      <c r="E372" s="7"/>
      <c r="F372" s="8"/>
      <c r="G372" s="20"/>
      <c r="H372" s="20"/>
      <c r="I372" s="20"/>
      <c r="J372" s="20"/>
      <c r="L372" s="29"/>
    </row>
    <row r="373" spans="1:41" ht="14.4" hidden="1" customHeight="1" x14ac:dyDescent="0.3">
      <c r="A373" s="25"/>
      <c r="B373" s="25"/>
      <c r="C373" s="7" t="s">
        <v>153</v>
      </c>
      <c r="D373" s="7"/>
      <c r="F373" s="3"/>
      <c r="G373" s="3"/>
      <c r="H373" s="3"/>
      <c r="I373" s="6"/>
      <c r="J373" s="6"/>
      <c r="L373" s="29"/>
    </row>
    <row r="374" spans="1:41" ht="14.4" hidden="1" customHeight="1" x14ac:dyDescent="0.3">
      <c r="A374" s="25" t="s">
        <v>190</v>
      </c>
      <c r="B374" s="25"/>
      <c r="C374" s="7" t="s">
        <v>0</v>
      </c>
      <c r="D374" s="7"/>
      <c r="E374" s="7"/>
      <c r="F374" s="19"/>
      <c r="G374" s="19"/>
      <c r="H374" s="19"/>
      <c r="I374" s="19"/>
      <c r="J374" s="19"/>
      <c r="L374" s="29"/>
    </row>
    <row r="375" spans="1:41" ht="14.4" hidden="1" customHeight="1" x14ac:dyDescent="0.3">
      <c r="A375" s="25"/>
      <c r="B375" s="25"/>
      <c r="C375" s="7" t="s">
        <v>153</v>
      </c>
      <c r="D375" s="7"/>
      <c r="F375" s="3"/>
      <c r="G375" s="3"/>
      <c r="H375" s="3"/>
      <c r="I375" s="84"/>
      <c r="J375" s="84"/>
      <c r="L375" s="29"/>
    </row>
    <row r="376" spans="1:41" ht="14.4" hidden="1" customHeight="1" x14ac:dyDescent="0.3">
      <c r="A376" s="32" t="s">
        <v>7</v>
      </c>
      <c r="B376" s="25"/>
      <c r="C376" s="7" t="s">
        <v>0</v>
      </c>
      <c r="D376" s="3"/>
      <c r="E376" s="3"/>
      <c r="F376" s="3"/>
      <c r="G376" s="3"/>
      <c r="H376" s="3"/>
      <c r="I376" s="11"/>
      <c r="J376" s="11"/>
      <c r="L376" s="29"/>
    </row>
    <row r="377" spans="1:41" ht="14.4" hidden="1" customHeight="1" x14ac:dyDescent="0.3">
      <c r="A377" s="32"/>
      <c r="B377" s="25"/>
      <c r="C377" s="7" t="s">
        <v>154</v>
      </c>
      <c r="D377" s="3"/>
      <c r="E377" s="3"/>
      <c r="F377" s="3"/>
      <c r="G377" s="3"/>
      <c r="H377" s="3"/>
      <c r="I377" s="11"/>
      <c r="J377" s="11"/>
      <c r="L377" s="29"/>
    </row>
    <row r="378" spans="1:41" x14ac:dyDescent="0.3">
      <c r="L378" s="29"/>
    </row>
    <row r="379" spans="1:41" x14ac:dyDescent="0.3">
      <c r="L379" s="29"/>
    </row>
    <row r="380" spans="1:41" ht="14.4" hidden="1" customHeight="1" x14ac:dyDescent="0.3">
      <c r="B380" s="429" t="s">
        <v>193</v>
      </c>
      <c r="C380" s="429"/>
      <c r="D380" s="429"/>
      <c r="E380" s="429"/>
      <c r="F380" s="429"/>
      <c r="G380" s="429"/>
      <c r="H380" s="429"/>
      <c r="I380" s="429"/>
      <c r="J380" s="429"/>
      <c r="K380" s="429"/>
      <c r="L380" s="85"/>
      <c r="M380" s="32"/>
      <c r="N380" s="32"/>
      <c r="O380" s="32"/>
      <c r="P380" s="25"/>
      <c r="Q380" s="25"/>
      <c r="R380" s="25"/>
      <c r="S380" s="25"/>
      <c r="T380" s="25"/>
      <c r="U380" s="25"/>
      <c r="V380" s="25"/>
      <c r="W380" s="25"/>
      <c r="X380" s="25"/>
      <c r="Y380" s="32"/>
      <c r="Z380" s="32"/>
      <c r="AA380" s="32"/>
      <c r="AB380" s="32"/>
      <c r="AC380" s="25"/>
      <c r="AD380" s="25"/>
      <c r="AE380" s="25"/>
      <c r="AF380" s="25"/>
      <c r="AG380" s="25"/>
      <c r="AH380" s="25"/>
      <c r="AI380" s="25"/>
      <c r="AJ380" s="25"/>
      <c r="AK380" s="25"/>
      <c r="AL380" s="32"/>
      <c r="AM380" s="32"/>
      <c r="AN380" s="32"/>
      <c r="AO380" s="32"/>
    </row>
    <row r="381" spans="1:41" hidden="1" x14ac:dyDescent="0.3">
      <c r="B381" s="415"/>
      <c r="C381" s="415"/>
      <c r="D381" s="415"/>
      <c r="E381" s="415"/>
      <c r="F381" s="415"/>
      <c r="G381" s="415"/>
      <c r="H381" s="415"/>
      <c r="I381" s="415"/>
      <c r="J381" s="415"/>
      <c r="K381" s="415"/>
      <c r="L381" s="58"/>
      <c r="M381" s="54"/>
      <c r="N381" s="54"/>
      <c r="O381" s="54"/>
      <c r="Q381" s="415"/>
      <c r="R381" s="415"/>
      <c r="S381" s="415"/>
      <c r="T381" s="415"/>
      <c r="U381" s="415"/>
      <c r="V381" s="415"/>
      <c r="W381" s="415"/>
      <c r="X381" s="415"/>
      <c r="Y381" s="54"/>
      <c r="Z381" s="54"/>
      <c r="AA381" s="54"/>
      <c r="AB381" s="54"/>
      <c r="AD381" s="415"/>
      <c r="AE381" s="415"/>
      <c r="AF381" s="415"/>
      <c r="AG381" s="415"/>
      <c r="AH381" s="415"/>
      <c r="AI381" s="415"/>
      <c r="AJ381" s="415"/>
      <c r="AK381" s="415"/>
      <c r="AL381" s="54"/>
      <c r="AM381" s="54"/>
      <c r="AN381" s="54"/>
      <c r="AO381" s="54"/>
    </row>
    <row r="382" spans="1:41" hidden="1" x14ac:dyDescent="0.3">
      <c r="A382" s="431" t="s">
        <v>194</v>
      </c>
      <c r="K382" s="11"/>
      <c r="L382" s="50"/>
      <c r="M382" s="11"/>
      <c r="N382" s="11"/>
      <c r="O382" s="11"/>
      <c r="Q382" s="3"/>
      <c r="R382" s="3"/>
      <c r="S382" s="3"/>
      <c r="T382" s="3"/>
      <c r="U382" s="3"/>
      <c r="V382" s="11"/>
      <c r="W382" s="11"/>
      <c r="X382" s="11"/>
      <c r="Y382" s="11"/>
      <c r="Z382" s="11"/>
      <c r="AA382" s="11"/>
      <c r="AB382" s="11"/>
      <c r="AD382" s="3"/>
      <c r="AE382" s="3"/>
      <c r="AF382" s="3"/>
      <c r="AG382" s="3"/>
      <c r="AH382" s="3"/>
      <c r="AI382" s="11"/>
      <c r="AJ382" s="11"/>
      <c r="AK382" s="11"/>
      <c r="AL382" s="11"/>
      <c r="AM382" s="11"/>
      <c r="AN382" s="11"/>
      <c r="AO382" s="11"/>
    </row>
    <row r="383" spans="1:41" hidden="1" x14ac:dyDescent="0.3">
      <c r="A383" s="431"/>
      <c r="B383" s="429" t="s">
        <v>15</v>
      </c>
      <c r="C383" s="18" t="s">
        <v>0</v>
      </c>
      <c r="D383" s="8"/>
      <c r="E383" s="19"/>
      <c r="F383" s="8"/>
      <c r="G383" s="8"/>
      <c r="H383" s="8"/>
      <c r="I383" s="8"/>
      <c r="J383" s="8"/>
      <c r="K383" s="11"/>
      <c r="L383" s="50"/>
      <c r="M383" s="11"/>
      <c r="N383" s="11"/>
      <c r="O383" s="11"/>
      <c r="Q383" s="3"/>
      <c r="R383" s="3"/>
      <c r="S383" s="3"/>
      <c r="T383" s="3"/>
      <c r="U383" s="3"/>
      <c r="V383" s="11"/>
      <c r="W383" s="11"/>
      <c r="X383" s="11"/>
      <c r="Y383" s="11"/>
      <c r="Z383" s="11"/>
      <c r="AA383" s="11"/>
      <c r="AB383" s="11"/>
      <c r="AD383" s="3"/>
      <c r="AE383" s="3"/>
      <c r="AF383" s="3"/>
      <c r="AG383" s="3"/>
      <c r="AH383" s="3"/>
      <c r="AI383" s="11"/>
      <c r="AJ383" s="11"/>
      <c r="AK383" s="11"/>
      <c r="AL383" s="11"/>
      <c r="AM383" s="11"/>
      <c r="AN383" s="11"/>
      <c r="AO383" s="11"/>
    </row>
    <row r="384" spans="1:41" hidden="1" x14ac:dyDescent="0.3">
      <c r="A384" s="431"/>
      <c r="B384" s="429"/>
      <c r="C384" s="7" t="s">
        <v>153</v>
      </c>
      <c r="D384" s="3"/>
      <c r="E384" s="3"/>
      <c r="F384" s="3"/>
      <c r="G384" s="3"/>
      <c r="H384" s="3"/>
      <c r="I384" s="3"/>
      <c r="J384" s="3"/>
      <c r="K384" s="11"/>
      <c r="L384" s="50"/>
      <c r="M384" s="11"/>
      <c r="N384" s="11"/>
      <c r="O384" s="11"/>
      <c r="Q384" s="3"/>
      <c r="R384" s="3"/>
      <c r="S384" s="3"/>
      <c r="T384" s="3"/>
      <c r="U384" s="3"/>
      <c r="V384" s="11"/>
      <c r="W384" s="11"/>
      <c r="X384" s="11"/>
      <c r="Y384" s="11"/>
      <c r="Z384" s="11"/>
      <c r="AA384" s="11"/>
      <c r="AB384" s="11"/>
      <c r="AD384" s="3"/>
      <c r="AE384" s="3"/>
      <c r="AF384" s="3"/>
      <c r="AG384" s="3"/>
      <c r="AH384" s="3"/>
      <c r="AI384" s="11"/>
      <c r="AJ384" s="11"/>
      <c r="AK384" s="11"/>
      <c r="AL384" s="11"/>
      <c r="AM384" s="11"/>
      <c r="AN384" s="11"/>
      <c r="AO384" s="11"/>
    </row>
    <row r="385" spans="1:41" hidden="1" x14ac:dyDescent="0.3">
      <c r="A385" s="431"/>
      <c r="B385" s="429" t="s">
        <v>12</v>
      </c>
      <c r="C385" s="18" t="s">
        <v>0</v>
      </c>
      <c r="D385" s="8"/>
      <c r="E385" s="19"/>
      <c r="F385" s="20"/>
      <c r="G385" s="20"/>
      <c r="H385" s="20"/>
      <c r="I385" s="20"/>
      <c r="J385" s="20"/>
      <c r="K385" s="11"/>
      <c r="L385" s="50"/>
      <c r="M385" s="11"/>
      <c r="N385" s="11"/>
      <c r="O385" s="11"/>
      <c r="Q385" s="3"/>
      <c r="R385" s="3"/>
      <c r="S385" s="3"/>
      <c r="T385" s="3"/>
      <c r="U385" s="3"/>
      <c r="V385" s="11"/>
      <c r="W385" s="11"/>
      <c r="X385" s="11"/>
      <c r="Y385" s="11"/>
      <c r="Z385" s="11"/>
      <c r="AA385" s="11"/>
      <c r="AB385" s="11"/>
      <c r="AD385" s="3"/>
      <c r="AE385" s="3"/>
      <c r="AF385" s="3"/>
      <c r="AG385" s="3"/>
      <c r="AH385" s="3"/>
      <c r="AI385" s="11"/>
      <c r="AJ385" s="11"/>
      <c r="AK385" s="11"/>
      <c r="AL385" s="11"/>
      <c r="AM385" s="11"/>
      <c r="AN385" s="11"/>
      <c r="AO385" s="11"/>
    </row>
    <row r="386" spans="1:41" hidden="1" x14ac:dyDescent="0.3">
      <c r="A386" s="431"/>
      <c r="B386" s="429"/>
      <c r="C386" s="7" t="s">
        <v>153</v>
      </c>
      <c r="D386" s="6"/>
      <c r="E386" s="6"/>
      <c r="F386" s="6"/>
      <c r="G386" s="6"/>
      <c r="H386" s="6"/>
      <c r="I386" s="6"/>
      <c r="J386" s="6"/>
      <c r="K386" s="11"/>
      <c r="L386" s="50"/>
      <c r="M386" s="11"/>
      <c r="N386" s="11"/>
      <c r="O386" s="11"/>
      <c r="Q386" s="3"/>
      <c r="R386" s="3"/>
      <c r="S386" s="3"/>
      <c r="T386" s="3"/>
      <c r="U386" s="3"/>
      <c r="V386" s="11"/>
      <c r="W386" s="11"/>
      <c r="X386" s="11"/>
      <c r="Y386" s="11"/>
      <c r="Z386" s="11"/>
      <c r="AA386" s="11"/>
      <c r="AB386" s="11"/>
      <c r="AD386" s="3"/>
      <c r="AE386" s="3"/>
      <c r="AF386" s="3"/>
      <c r="AG386" s="3"/>
      <c r="AH386" s="3"/>
      <c r="AI386" s="11"/>
      <c r="AJ386" s="11"/>
      <c r="AK386" s="11"/>
      <c r="AL386" s="11"/>
      <c r="AM386" s="11"/>
      <c r="AN386" s="11"/>
      <c r="AO386" s="11"/>
    </row>
    <row r="387" spans="1:41" hidden="1" x14ac:dyDescent="0.3">
      <c r="A387" s="431"/>
      <c r="B387" s="429" t="s">
        <v>13</v>
      </c>
      <c r="C387" s="18" t="s">
        <v>0</v>
      </c>
      <c r="D387" s="8"/>
      <c r="E387" s="19"/>
      <c r="F387" s="19"/>
      <c r="G387" s="8"/>
      <c r="H387" s="8"/>
      <c r="I387" s="8"/>
      <c r="J387" s="8"/>
      <c r="K387" s="11"/>
      <c r="L387" s="50"/>
      <c r="M387" s="11"/>
      <c r="N387" s="11"/>
      <c r="O387" s="11"/>
      <c r="Q387" s="3"/>
      <c r="R387" s="3"/>
      <c r="S387" s="3"/>
      <c r="T387" s="3"/>
      <c r="U387" s="3"/>
      <c r="V387" s="11"/>
      <c r="W387" s="11"/>
      <c r="X387" s="11"/>
      <c r="Y387" s="11"/>
      <c r="Z387" s="11"/>
      <c r="AA387" s="11"/>
      <c r="AB387" s="11"/>
      <c r="AD387" s="3"/>
      <c r="AE387" s="3"/>
      <c r="AF387" s="3"/>
      <c r="AG387" s="3"/>
      <c r="AH387" s="3"/>
      <c r="AI387" s="11"/>
      <c r="AJ387" s="11"/>
      <c r="AK387" s="11"/>
      <c r="AL387" s="11"/>
      <c r="AM387" s="11"/>
      <c r="AN387" s="11"/>
      <c r="AO387" s="11"/>
    </row>
    <row r="388" spans="1:41" hidden="1" x14ac:dyDescent="0.3">
      <c r="A388" s="431"/>
      <c r="B388" s="429"/>
      <c r="C388" s="7" t="s">
        <v>153</v>
      </c>
      <c r="D388" s="3"/>
      <c r="E388" s="3"/>
      <c r="F388" s="3"/>
      <c r="G388" s="3"/>
      <c r="H388" s="3"/>
      <c r="I388" s="3"/>
      <c r="J388" s="3"/>
      <c r="K388" s="11"/>
      <c r="L388" s="50"/>
      <c r="M388" s="11"/>
      <c r="N388" s="11"/>
      <c r="O388" s="11"/>
      <c r="Q388" s="3"/>
      <c r="R388" s="3"/>
      <c r="S388" s="3"/>
      <c r="T388" s="3"/>
      <c r="U388" s="3"/>
      <c r="V388" s="11"/>
      <c r="W388" s="11"/>
      <c r="X388" s="11"/>
      <c r="Y388" s="11"/>
      <c r="Z388" s="11"/>
      <c r="AA388" s="11"/>
      <c r="AB388" s="11"/>
      <c r="AD388" s="3"/>
      <c r="AE388" s="3"/>
      <c r="AF388" s="3"/>
      <c r="AG388" s="3"/>
      <c r="AH388" s="3"/>
      <c r="AI388" s="11"/>
      <c r="AJ388" s="11"/>
      <c r="AK388" s="11"/>
      <c r="AL388" s="11"/>
      <c r="AM388" s="11"/>
      <c r="AN388" s="11"/>
      <c r="AO388" s="11"/>
    </row>
    <row r="389" spans="1:41" hidden="1" x14ac:dyDescent="0.3">
      <c r="A389" s="431"/>
      <c r="B389" s="429" t="s">
        <v>14</v>
      </c>
      <c r="C389" s="18" t="s">
        <v>0</v>
      </c>
      <c r="D389" s="8"/>
      <c r="E389" s="19"/>
      <c r="F389" s="19"/>
      <c r="G389" s="8"/>
      <c r="H389" s="8"/>
      <c r="I389" s="8"/>
      <c r="J389" s="8"/>
      <c r="K389" s="11"/>
      <c r="L389" s="50"/>
      <c r="M389" s="11"/>
      <c r="N389" s="11"/>
      <c r="O389" s="11"/>
      <c r="Q389" s="3"/>
      <c r="R389" s="3"/>
      <c r="S389" s="3"/>
      <c r="T389" s="3"/>
      <c r="U389" s="3"/>
      <c r="V389" s="11"/>
      <c r="W389" s="11"/>
      <c r="X389" s="11"/>
      <c r="Y389" s="11"/>
      <c r="Z389" s="11"/>
      <c r="AA389" s="11"/>
      <c r="AB389" s="11"/>
      <c r="AD389" s="3"/>
      <c r="AE389" s="3"/>
      <c r="AF389" s="3"/>
      <c r="AG389" s="3"/>
      <c r="AH389" s="3"/>
      <c r="AI389" s="11"/>
      <c r="AJ389" s="11"/>
      <c r="AK389" s="11"/>
      <c r="AL389" s="11"/>
      <c r="AM389" s="11"/>
      <c r="AN389" s="11"/>
      <c r="AO389" s="11"/>
    </row>
    <row r="390" spans="1:41" hidden="1" x14ac:dyDescent="0.3">
      <c r="A390" s="431"/>
      <c r="B390" s="429"/>
      <c r="C390" s="7" t="s">
        <v>153</v>
      </c>
      <c r="D390" s="3"/>
      <c r="E390" s="3"/>
      <c r="F390" s="3"/>
      <c r="G390" s="3"/>
      <c r="H390" s="3"/>
      <c r="I390" s="11"/>
      <c r="J390" s="11"/>
      <c r="K390" s="11"/>
      <c r="L390" s="50"/>
      <c r="M390" s="11"/>
      <c r="N390" s="11"/>
      <c r="O390" s="11"/>
      <c r="Q390" s="3"/>
      <c r="R390" s="3"/>
      <c r="S390" s="3"/>
      <c r="T390" s="3"/>
      <c r="U390" s="3"/>
      <c r="V390" s="11"/>
      <c r="W390" s="11"/>
      <c r="X390" s="11"/>
      <c r="Y390" s="11"/>
      <c r="Z390" s="11"/>
      <c r="AA390" s="11"/>
      <c r="AB390" s="11"/>
      <c r="AD390" s="3"/>
      <c r="AE390" s="3"/>
      <c r="AF390" s="3"/>
      <c r="AG390" s="3"/>
      <c r="AH390" s="3"/>
      <c r="AI390" s="11"/>
      <c r="AJ390" s="11"/>
      <c r="AK390" s="11"/>
      <c r="AL390" s="11"/>
      <c r="AM390" s="11"/>
      <c r="AN390" s="11"/>
      <c r="AO390" s="11"/>
    </row>
    <row r="391" spans="1:41" hidden="1" x14ac:dyDescent="0.3">
      <c r="A391" s="431"/>
      <c r="B391" s="32" t="s">
        <v>7</v>
      </c>
      <c r="C391" s="7" t="s">
        <v>0</v>
      </c>
      <c r="D391" s="3"/>
      <c r="E391" s="3"/>
      <c r="F391" s="3"/>
      <c r="G391" s="3"/>
      <c r="H391" s="3"/>
      <c r="I391" s="11"/>
      <c r="J391" s="11"/>
      <c r="K391" s="11"/>
      <c r="L391" s="50"/>
      <c r="M391" s="11"/>
      <c r="N391" s="11"/>
      <c r="O391" s="11"/>
      <c r="Q391" s="3"/>
      <c r="R391" s="3"/>
      <c r="S391" s="3"/>
      <c r="T391" s="3"/>
      <c r="U391" s="3"/>
      <c r="V391" s="11"/>
      <c r="W391" s="11"/>
      <c r="X391" s="11"/>
      <c r="Y391" s="11"/>
      <c r="Z391" s="11"/>
      <c r="AA391" s="11"/>
      <c r="AB391" s="11"/>
      <c r="AD391" s="3"/>
      <c r="AE391" s="3"/>
      <c r="AF391" s="3"/>
      <c r="AG391" s="3"/>
      <c r="AH391" s="3"/>
      <c r="AI391" s="11"/>
      <c r="AJ391" s="11"/>
      <c r="AK391" s="11"/>
      <c r="AL391" s="11"/>
      <c r="AM391" s="11"/>
      <c r="AN391" s="11"/>
      <c r="AO391" s="11"/>
    </row>
    <row r="392" spans="1:41" hidden="1" x14ac:dyDescent="0.3">
      <c r="A392" s="431"/>
      <c r="B392" s="32"/>
      <c r="C392" s="7" t="s">
        <v>154</v>
      </c>
      <c r="D392" s="3"/>
      <c r="E392" s="3"/>
      <c r="F392" s="3"/>
      <c r="G392" s="3"/>
      <c r="H392" s="3"/>
      <c r="I392" s="11"/>
      <c r="J392" s="11"/>
      <c r="K392" s="11"/>
      <c r="L392" s="50"/>
      <c r="M392" s="11"/>
      <c r="N392" s="11"/>
      <c r="O392" s="11"/>
      <c r="Q392" s="3"/>
      <c r="R392" s="3"/>
      <c r="S392" s="3"/>
      <c r="T392" s="3"/>
      <c r="U392" s="3"/>
      <c r="V392" s="11"/>
      <c r="W392" s="11"/>
      <c r="X392" s="11"/>
      <c r="Y392" s="11"/>
      <c r="Z392" s="11"/>
      <c r="AA392" s="11"/>
      <c r="AB392" s="11"/>
      <c r="AD392" s="3"/>
      <c r="AE392" s="3"/>
      <c r="AF392" s="3"/>
      <c r="AG392" s="3"/>
      <c r="AH392" s="3"/>
      <c r="AI392" s="11"/>
      <c r="AJ392" s="11"/>
      <c r="AK392" s="11"/>
      <c r="AL392" s="11"/>
      <c r="AM392" s="11"/>
      <c r="AN392" s="11"/>
      <c r="AO392" s="11"/>
    </row>
    <row r="393" spans="1:41" hidden="1" x14ac:dyDescent="0.3">
      <c r="B393" s="21"/>
      <c r="C393" s="7"/>
      <c r="D393" s="3"/>
      <c r="E393" s="3"/>
      <c r="F393" s="3"/>
      <c r="G393" s="3"/>
      <c r="H393" s="3"/>
      <c r="I393" s="3"/>
      <c r="J393" s="3"/>
      <c r="K393" s="11"/>
      <c r="L393" s="11"/>
      <c r="M393" s="11"/>
      <c r="N393" s="11"/>
      <c r="O393" s="11"/>
      <c r="Q393" s="3"/>
      <c r="R393" s="3"/>
      <c r="S393" s="3"/>
      <c r="T393" s="3"/>
      <c r="U393" s="3"/>
      <c r="V393" s="11"/>
      <c r="W393" s="11"/>
      <c r="X393" s="11"/>
      <c r="Y393" s="11"/>
      <c r="Z393" s="11"/>
      <c r="AA393" s="11"/>
      <c r="AB393" s="11"/>
      <c r="AD393" s="3"/>
      <c r="AE393" s="3"/>
      <c r="AF393" s="3"/>
      <c r="AG393" s="3"/>
      <c r="AH393" s="3"/>
      <c r="AI393" s="11"/>
      <c r="AJ393" s="11"/>
      <c r="AK393" s="11"/>
      <c r="AL393" s="11"/>
      <c r="AM393" s="11"/>
      <c r="AN393" s="11"/>
      <c r="AO393" s="11"/>
    </row>
    <row r="394" spans="1:41" hidden="1" x14ac:dyDescent="0.3">
      <c r="B394" s="21"/>
      <c r="C394" s="7"/>
      <c r="D394" s="3"/>
      <c r="E394" s="3"/>
      <c r="F394" s="3"/>
      <c r="G394" s="3"/>
      <c r="H394" s="3"/>
      <c r="I394" s="3"/>
      <c r="J394" s="3"/>
      <c r="K394" s="11"/>
      <c r="L394" s="11"/>
      <c r="M394" s="11"/>
      <c r="N394" s="11"/>
      <c r="O394" s="11"/>
      <c r="Q394" s="3"/>
      <c r="R394" s="3"/>
      <c r="S394" s="3"/>
      <c r="T394" s="3"/>
      <c r="U394" s="3"/>
      <c r="V394" s="11"/>
      <c r="W394" s="11"/>
      <c r="X394" s="11"/>
      <c r="Y394" s="11"/>
      <c r="Z394" s="11"/>
      <c r="AA394" s="11"/>
      <c r="AB394" s="11"/>
      <c r="AD394" s="3"/>
      <c r="AE394" s="3"/>
      <c r="AF394" s="3"/>
      <c r="AG394" s="3"/>
      <c r="AH394" s="3"/>
      <c r="AI394" s="11"/>
      <c r="AJ394" s="11"/>
      <c r="AK394" s="11"/>
      <c r="AL394" s="11"/>
      <c r="AM394" s="11"/>
      <c r="AN394" s="11"/>
      <c r="AO394" s="11"/>
    </row>
    <row r="395" spans="1:41" x14ac:dyDescent="0.3">
      <c r="B395" s="21"/>
      <c r="C395" s="7"/>
      <c r="D395" s="3"/>
      <c r="E395" s="3"/>
      <c r="F395" s="3"/>
      <c r="G395" s="3"/>
      <c r="H395" s="3"/>
      <c r="I395" s="3"/>
      <c r="J395" s="3"/>
      <c r="K395" s="11"/>
      <c r="L395" s="11"/>
      <c r="M395" s="11"/>
      <c r="N395" s="11"/>
      <c r="O395" s="11"/>
      <c r="Q395" s="3"/>
      <c r="R395" s="3"/>
      <c r="S395" s="3"/>
      <c r="T395" s="3"/>
      <c r="U395" s="3"/>
      <c r="V395" s="11"/>
      <c r="W395" s="11"/>
      <c r="X395" s="11"/>
      <c r="Y395" s="11"/>
      <c r="Z395" s="11"/>
      <c r="AA395" s="11"/>
      <c r="AB395" s="11"/>
      <c r="AD395" s="3"/>
      <c r="AE395" s="3"/>
      <c r="AF395" s="3"/>
      <c r="AG395" s="3"/>
      <c r="AH395" s="3"/>
      <c r="AI395" s="11"/>
      <c r="AJ395" s="11"/>
      <c r="AK395" s="11"/>
      <c r="AL395" s="11"/>
      <c r="AM395" s="11"/>
      <c r="AN395" s="11"/>
      <c r="AO395" s="11"/>
    </row>
    <row r="396" spans="1:41" x14ac:dyDescent="0.3">
      <c r="A396" s="33"/>
      <c r="B396" s="32"/>
      <c r="C396" s="7"/>
      <c r="D396" s="3"/>
      <c r="E396" s="3"/>
      <c r="F396" s="3"/>
      <c r="G396" s="3"/>
      <c r="H396" s="3"/>
      <c r="I396" s="3"/>
      <c r="J396" s="3"/>
      <c r="K396" s="11"/>
      <c r="L396" s="11"/>
      <c r="M396" s="11"/>
      <c r="N396" s="11"/>
      <c r="O396" s="11"/>
      <c r="Q396" s="3"/>
      <c r="R396" s="3"/>
      <c r="S396" s="3"/>
      <c r="T396" s="3"/>
      <c r="U396" s="3"/>
      <c r="V396" s="11"/>
      <c r="W396" s="11"/>
      <c r="X396" s="11"/>
      <c r="Y396" s="11"/>
      <c r="Z396" s="11"/>
      <c r="AA396" s="11"/>
      <c r="AB396" s="11"/>
      <c r="AD396" s="3"/>
      <c r="AE396" s="3"/>
      <c r="AF396" s="3"/>
      <c r="AG396" s="3"/>
      <c r="AH396" s="3"/>
      <c r="AI396" s="11"/>
      <c r="AJ396" s="11"/>
      <c r="AK396" s="11"/>
      <c r="AL396" s="11"/>
      <c r="AM396" s="11"/>
      <c r="AN396" s="11"/>
      <c r="AO396" s="11"/>
    </row>
  </sheetData>
  <mergeCells count="92">
    <mergeCell ref="W3:AE3"/>
    <mergeCell ref="M3:U3"/>
    <mergeCell ref="C3:K3"/>
    <mergeCell ref="M112:O112"/>
    <mergeCell ref="P112:R112"/>
    <mergeCell ref="S112:U112"/>
    <mergeCell ref="W112:Y112"/>
    <mergeCell ref="Z112:AB112"/>
    <mergeCell ref="AC112:AE112"/>
    <mergeCell ref="C112:E112"/>
    <mergeCell ref="F112:H112"/>
    <mergeCell ref="I112:K112"/>
    <mergeCell ref="A50:C50"/>
    <mergeCell ref="A72:C72"/>
    <mergeCell ref="A92:D92"/>
    <mergeCell ref="Q5:AB5"/>
    <mergeCell ref="A198:A200"/>
    <mergeCell ref="A201:A203"/>
    <mergeCell ref="A220:A223"/>
    <mergeCell ref="A224:A227"/>
    <mergeCell ref="A232:B232"/>
    <mergeCell ref="A211:B211"/>
    <mergeCell ref="A204:A206"/>
    <mergeCell ref="A207:B207"/>
    <mergeCell ref="A212:A215"/>
    <mergeCell ref="A216:A219"/>
    <mergeCell ref="C190:E190"/>
    <mergeCell ref="F190:H190"/>
    <mergeCell ref="I190:K190"/>
    <mergeCell ref="AD5:AO5"/>
    <mergeCell ref="Q51:X51"/>
    <mergeCell ref="A382:A392"/>
    <mergeCell ref="B383:B384"/>
    <mergeCell ref="B385:B386"/>
    <mergeCell ref="B387:B388"/>
    <mergeCell ref="B389:B390"/>
    <mergeCell ref="A247:A252"/>
    <mergeCell ref="A253:A258"/>
    <mergeCell ref="A235:A240"/>
    <mergeCell ref="A241:A246"/>
    <mergeCell ref="Q381:X381"/>
    <mergeCell ref="AD381:AK381"/>
    <mergeCell ref="B381:K381"/>
    <mergeCell ref="A265:B265"/>
    <mergeCell ref="A308:B308"/>
    <mergeCell ref="A267:B267"/>
    <mergeCell ref="A268:A275"/>
    <mergeCell ref="A276:A283"/>
    <mergeCell ref="A284:A291"/>
    <mergeCell ref="C267:E267"/>
    <mergeCell ref="F267:H267"/>
    <mergeCell ref="I267:K267"/>
    <mergeCell ref="A292:A299"/>
    <mergeCell ref="A300:A307"/>
    <mergeCell ref="B380:K380"/>
    <mergeCell ref="A1:F1"/>
    <mergeCell ref="A4:D4"/>
    <mergeCell ref="C6:O6"/>
    <mergeCell ref="D5:O5"/>
    <mergeCell ref="A29:E29"/>
    <mergeCell ref="A192:A194"/>
    <mergeCell ref="A195:A197"/>
    <mergeCell ref="A259:A264"/>
    <mergeCell ref="A133:A136"/>
    <mergeCell ref="A137:A140"/>
    <mergeCell ref="A141:A144"/>
    <mergeCell ref="A146:B146"/>
    <mergeCell ref="A147:A150"/>
    <mergeCell ref="A228:A231"/>
    <mergeCell ref="A234:B234"/>
    <mergeCell ref="A176:A178"/>
    <mergeCell ref="A179:A181"/>
    <mergeCell ref="A182:A184"/>
    <mergeCell ref="A185:A187"/>
    <mergeCell ref="A188:B188"/>
    <mergeCell ref="A191:B191"/>
    <mergeCell ref="A121:B121"/>
    <mergeCell ref="A122:A125"/>
    <mergeCell ref="A126:A132"/>
    <mergeCell ref="Q6:AB6"/>
    <mergeCell ref="AD93:AK93"/>
    <mergeCell ref="Q93:X93"/>
    <mergeCell ref="AD6:AO6"/>
    <mergeCell ref="A116:A118"/>
    <mergeCell ref="A114:B114"/>
    <mergeCell ref="AD51:AK51"/>
    <mergeCell ref="A172:B172"/>
    <mergeCell ref="A162:A165"/>
    <mergeCell ref="A166:A169"/>
    <mergeCell ref="A173:A175"/>
    <mergeCell ref="A151:A157"/>
    <mergeCell ref="A158:A161"/>
  </mergeCells>
  <pageMargins left="0.7" right="0.7" top="0.75" bottom="0.75" header="0.3" footer="0.3"/>
  <pageSetup orientation="portrait" horizontalDpi="90" verticalDpi="9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84BBD-86F5-4C8C-B909-916782F814A7}">
  <sheetPr codeName="Sheet12"/>
  <dimension ref="A1:N315"/>
  <sheetViews>
    <sheetView topLeftCell="A310" workbookViewId="0">
      <selection activeCell="K27" sqref="K27"/>
    </sheetView>
  </sheetViews>
  <sheetFormatPr defaultRowHeight="14.4" x14ac:dyDescent="0.3"/>
  <cols>
    <col min="1" max="1" width="29.44140625" style="104" customWidth="1"/>
    <col min="2" max="2" width="21.6640625" style="104" bestFit="1" customWidth="1"/>
    <col min="3" max="3" width="29.44140625" style="104" customWidth="1"/>
    <col min="4" max="4" width="13.88671875" style="104" bestFit="1" customWidth="1"/>
    <col min="5" max="14" width="9.109375" style="104"/>
  </cols>
  <sheetData>
    <row r="1" spans="1:12" x14ac:dyDescent="0.3">
      <c r="D1" s="432">
        <v>2019</v>
      </c>
      <c r="E1" s="432"/>
      <c r="F1" s="127"/>
      <c r="G1" s="432">
        <v>2020</v>
      </c>
      <c r="H1" s="432"/>
      <c r="I1" s="432"/>
      <c r="J1" s="432">
        <v>2021</v>
      </c>
      <c r="K1" s="432"/>
      <c r="L1" s="432"/>
    </row>
    <row r="2" spans="1:12" x14ac:dyDescent="0.3">
      <c r="D2" s="105" t="s">
        <v>0</v>
      </c>
      <c r="E2" s="106" t="s">
        <v>1</v>
      </c>
      <c r="F2" s="106"/>
      <c r="G2" s="105" t="s">
        <v>0</v>
      </c>
      <c r="H2" s="106" t="s">
        <v>1</v>
      </c>
      <c r="I2" s="106" t="s">
        <v>2</v>
      </c>
      <c r="J2" s="105" t="s">
        <v>0</v>
      </c>
      <c r="K2" s="106" t="s">
        <v>3</v>
      </c>
      <c r="L2" s="106" t="s">
        <v>2</v>
      </c>
    </row>
    <row r="3" spans="1:12" x14ac:dyDescent="0.3">
      <c r="A3" s="433" t="s">
        <v>159</v>
      </c>
      <c r="B3" s="433"/>
      <c r="C3" s="107"/>
    </row>
    <row r="4" spans="1:12" x14ac:dyDescent="0.3">
      <c r="A4" s="104" t="s">
        <v>5</v>
      </c>
      <c r="B4" s="104" t="s">
        <v>182</v>
      </c>
      <c r="D4" s="108">
        <v>101253</v>
      </c>
      <c r="E4" s="109">
        <v>0.218</v>
      </c>
      <c r="G4" s="108">
        <v>89303</v>
      </c>
      <c r="H4" s="109">
        <v>0.21299999999999999</v>
      </c>
      <c r="I4" s="109">
        <v>-0.11799999999999999</v>
      </c>
      <c r="J4" s="108">
        <v>72250</v>
      </c>
      <c r="K4" s="109">
        <v>0.19700000000000001</v>
      </c>
      <c r="L4" s="109">
        <v>-0.191</v>
      </c>
    </row>
    <row r="5" spans="1:12" x14ac:dyDescent="0.3">
      <c r="B5" s="104" t="s">
        <v>183</v>
      </c>
      <c r="D5" s="108">
        <v>87805</v>
      </c>
      <c r="E5" s="109">
        <v>0.189</v>
      </c>
      <c r="G5" s="108">
        <v>83315</v>
      </c>
      <c r="H5" s="109">
        <v>0.19900000000000001</v>
      </c>
      <c r="I5" s="109">
        <v>-5.0999999999999997E-2</v>
      </c>
      <c r="J5" s="108">
        <v>70251</v>
      </c>
      <c r="K5" s="109">
        <v>0.192</v>
      </c>
      <c r="L5" s="109">
        <v>-0.157</v>
      </c>
    </row>
    <row r="6" spans="1:12" x14ac:dyDescent="0.3">
      <c r="B6" s="104" t="s">
        <v>49</v>
      </c>
      <c r="D6" s="108">
        <v>122570</v>
      </c>
      <c r="E6" s="109">
        <v>0.26400000000000001</v>
      </c>
      <c r="G6" s="108">
        <v>108080</v>
      </c>
      <c r="H6" s="109">
        <v>0.25800000000000001</v>
      </c>
      <c r="I6" s="109">
        <v>-0.11799999999999999</v>
      </c>
      <c r="J6" s="108">
        <v>82436</v>
      </c>
      <c r="K6" s="109">
        <v>0.22500000000000001</v>
      </c>
      <c r="L6" s="109">
        <v>-0.23699999999999999</v>
      </c>
    </row>
    <row r="7" spans="1:12" x14ac:dyDescent="0.3">
      <c r="B7" s="104" t="s">
        <v>160</v>
      </c>
      <c r="D7" s="108">
        <v>152395</v>
      </c>
      <c r="E7" s="109">
        <v>0.32800000000000001</v>
      </c>
      <c r="G7" s="108">
        <v>138675</v>
      </c>
      <c r="H7" s="109">
        <v>0.33100000000000002</v>
      </c>
      <c r="I7" s="109">
        <v>-0.09</v>
      </c>
      <c r="J7" s="108">
        <v>141637</v>
      </c>
      <c r="K7" s="109">
        <v>0.38600000000000001</v>
      </c>
      <c r="L7" s="109">
        <v>2.1000000000000001E-2</v>
      </c>
    </row>
    <row r="8" spans="1:12" x14ac:dyDescent="0.3">
      <c r="B8" s="104" t="s">
        <v>7</v>
      </c>
      <c r="D8" s="108">
        <v>464023</v>
      </c>
      <c r="E8" s="109">
        <v>1</v>
      </c>
      <c r="G8" s="108">
        <v>419373</v>
      </c>
      <c r="H8" s="109">
        <v>1</v>
      </c>
      <c r="I8" s="109">
        <v>-9.6000000000000002E-2</v>
      </c>
      <c r="J8" s="108">
        <v>366574</v>
      </c>
      <c r="K8" s="109">
        <v>1</v>
      </c>
      <c r="L8" s="109">
        <v>-0.126</v>
      </c>
    </row>
    <row r="9" spans="1:12" x14ac:dyDescent="0.3">
      <c r="A9" s="104" t="s">
        <v>6</v>
      </c>
      <c r="B9" s="104" t="s">
        <v>182</v>
      </c>
      <c r="D9" s="108">
        <v>138152</v>
      </c>
      <c r="E9" s="109">
        <v>0.34</v>
      </c>
      <c r="G9" s="108">
        <v>132368</v>
      </c>
      <c r="H9" s="109">
        <v>0.33500000000000002</v>
      </c>
      <c r="I9" s="109">
        <v>-4.2000000000000003E-2</v>
      </c>
      <c r="J9" s="108">
        <v>118839</v>
      </c>
      <c r="K9" s="109">
        <v>0.32100000000000001</v>
      </c>
      <c r="L9" s="109">
        <v>-0.10199999999999999</v>
      </c>
    </row>
    <row r="10" spans="1:12" x14ac:dyDescent="0.3">
      <c r="B10" s="104" t="s">
        <v>183</v>
      </c>
      <c r="D10" s="108">
        <v>72178</v>
      </c>
      <c r="E10" s="109">
        <v>0.17799999999999999</v>
      </c>
      <c r="G10" s="108">
        <v>71263</v>
      </c>
      <c r="H10" s="109">
        <v>0.18</v>
      </c>
      <c r="I10" s="109">
        <v>-1.2999999999999999E-2</v>
      </c>
      <c r="J10" s="108">
        <v>67434</v>
      </c>
      <c r="K10" s="109">
        <v>0.182</v>
      </c>
      <c r="L10" s="109">
        <v>-5.3999999999999999E-2</v>
      </c>
    </row>
    <row r="11" spans="1:12" x14ac:dyDescent="0.3">
      <c r="B11" s="104" t="s">
        <v>49</v>
      </c>
      <c r="D11" s="108">
        <v>85272</v>
      </c>
      <c r="E11" s="109">
        <v>0.21</v>
      </c>
      <c r="G11" s="108">
        <v>81760</v>
      </c>
      <c r="H11" s="109">
        <v>0.20699999999999999</v>
      </c>
      <c r="I11" s="109">
        <v>-4.1000000000000002E-2</v>
      </c>
      <c r="J11" s="108">
        <v>73165</v>
      </c>
      <c r="K11" s="109">
        <v>0.19800000000000001</v>
      </c>
      <c r="L11" s="109">
        <v>-0.105</v>
      </c>
    </row>
    <row r="12" spans="1:12" x14ac:dyDescent="0.3">
      <c r="B12" s="104" t="s">
        <v>160</v>
      </c>
      <c r="D12" s="108">
        <v>110596</v>
      </c>
      <c r="E12" s="109">
        <v>0.27200000000000002</v>
      </c>
      <c r="G12" s="108">
        <v>109793</v>
      </c>
      <c r="H12" s="109">
        <v>0.27800000000000002</v>
      </c>
      <c r="I12" s="109">
        <v>-7.0000000000000001E-3</v>
      </c>
      <c r="J12" s="108">
        <v>110617</v>
      </c>
      <c r="K12" s="109">
        <v>0.29899999999999999</v>
      </c>
      <c r="L12" s="109">
        <v>8.0000000000000002E-3</v>
      </c>
    </row>
    <row r="13" spans="1:12" x14ac:dyDescent="0.3">
      <c r="B13" s="104" t="s">
        <v>7</v>
      </c>
      <c r="D13" s="108">
        <v>406198</v>
      </c>
      <c r="E13" s="109">
        <v>1</v>
      </c>
      <c r="G13" s="108">
        <v>395184</v>
      </c>
      <c r="H13" s="109">
        <v>1</v>
      </c>
      <c r="I13" s="109">
        <v>-2.7E-2</v>
      </c>
      <c r="J13" s="108">
        <v>370055</v>
      </c>
      <c r="K13" s="109">
        <v>1</v>
      </c>
      <c r="L13" s="109">
        <v>-6.4000000000000001E-2</v>
      </c>
    </row>
    <row r="14" spans="1:12" x14ac:dyDescent="0.3">
      <c r="A14" s="104" t="s">
        <v>19</v>
      </c>
      <c r="B14" s="104" t="s">
        <v>7</v>
      </c>
      <c r="D14" s="108">
        <v>870221</v>
      </c>
      <c r="E14" s="109">
        <v>1</v>
      </c>
      <c r="G14" s="108">
        <v>814557</v>
      </c>
      <c r="H14" s="109">
        <v>1</v>
      </c>
      <c r="I14" s="109">
        <v>-6.4000000000000001E-2</v>
      </c>
      <c r="J14" s="108">
        <v>736629</v>
      </c>
      <c r="K14" s="109">
        <v>1</v>
      </c>
      <c r="L14" s="109">
        <v>-9.6000000000000002E-2</v>
      </c>
    </row>
    <row r="15" spans="1:12" x14ac:dyDescent="0.3">
      <c r="C15" s="108"/>
      <c r="D15" s="109"/>
      <c r="F15" s="108"/>
      <c r="G15" s="109"/>
      <c r="H15" s="109"/>
      <c r="I15" s="108"/>
      <c r="J15" s="109"/>
      <c r="K15" s="109"/>
    </row>
    <row r="16" spans="1:12" x14ac:dyDescent="0.3">
      <c r="C16" s="108"/>
      <c r="D16" s="109"/>
      <c r="F16" s="108"/>
      <c r="G16" s="109"/>
      <c r="H16" s="109"/>
      <c r="I16" s="108"/>
      <c r="J16" s="109"/>
      <c r="K16" s="109"/>
    </row>
    <row r="17" spans="1:12" x14ac:dyDescent="0.3">
      <c r="C17" s="108"/>
      <c r="D17" s="109"/>
      <c r="F17" s="108"/>
      <c r="G17" s="109"/>
      <c r="H17" s="109"/>
      <c r="I17" s="108"/>
      <c r="J17" s="109"/>
      <c r="K17" s="109"/>
    </row>
    <row r="18" spans="1:12" x14ac:dyDescent="0.3">
      <c r="A18" s="104" t="s">
        <v>64</v>
      </c>
      <c r="B18" s="104" t="s">
        <v>202</v>
      </c>
      <c r="C18" s="108" t="s">
        <v>22</v>
      </c>
      <c r="D18" s="109"/>
      <c r="F18" s="108"/>
      <c r="G18" s="109"/>
      <c r="H18" s="109"/>
      <c r="I18" s="108"/>
      <c r="J18" s="109"/>
      <c r="K18" s="109"/>
    </row>
    <row r="19" spans="1:12" x14ac:dyDescent="0.3">
      <c r="A19" s="104" t="s">
        <v>5</v>
      </c>
      <c r="B19" s="104" t="s">
        <v>160</v>
      </c>
      <c r="C19" s="108" t="s">
        <v>12</v>
      </c>
      <c r="D19" s="108">
        <v>122867</v>
      </c>
      <c r="E19" s="109">
        <v>0.80600000000000005</v>
      </c>
      <c r="F19" s="108"/>
      <c r="G19" s="108">
        <v>111126</v>
      </c>
      <c r="H19" s="109">
        <v>0.80100000000000005</v>
      </c>
      <c r="I19" s="110">
        <v>-9.6000000000000002E-2</v>
      </c>
      <c r="J19" s="108">
        <v>114048</v>
      </c>
      <c r="K19" s="109">
        <v>0.80500000000000005</v>
      </c>
      <c r="L19" s="109">
        <v>2.5999999999999999E-2</v>
      </c>
    </row>
    <row r="20" spans="1:12" x14ac:dyDescent="0.3">
      <c r="C20" s="108" t="s">
        <v>13</v>
      </c>
      <c r="D20" s="108">
        <v>25165</v>
      </c>
      <c r="E20" s="109">
        <v>0.16500000000000001</v>
      </c>
      <c r="F20" s="108"/>
      <c r="G20" s="108">
        <v>23229</v>
      </c>
      <c r="H20" s="109">
        <v>0.16800000000000001</v>
      </c>
      <c r="I20" s="110">
        <v>-7.6999999999999999E-2</v>
      </c>
      <c r="J20" s="108">
        <v>23936</v>
      </c>
      <c r="K20" s="109">
        <v>0.16900000000000001</v>
      </c>
      <c r="L20" s="109">
        <v>0.03</v>
      </c>
    </row>
    <row r="21" spans="1:12" x14ac:dyDescent="0.3">
      <c r="C21" s="108" t="s">
        <v>14</v>
      </c>
      <c r="D21" s="108">
        <v>4363</v>
      </c>
      <c r="E21" s="109">
        <v>2.9000000000000001E-2</v>
      </c>
      <c r="F21" s="108"/>
      <c r="G21" s="108">
        <v>4319</v>
      </c>
      <c r="H21" s="109">
        <v>3.1E-2</v>
      </c>
      <c r="I21" s="110">
        <v>-0.01</v>
      </c>
      <c r="J21" s="108">
        <v>3653</v>
      </c>
      <c r="K21" s="109">
        <v>2.5999999999999999E-2</v>
      </c>
      <c r="L21" s="109">
        <v>-0.154</v>
      </c>
    </row>
    <row r="22" spans="1:12" x14ac:dyDescent="0.3">
      <c r="C22" s="108" t="s">
        <v>7</v>
      </c>
      <c r="D22" s="108">
        <v>152395</v>
      </c>
      <c r="E22" s="109">
        <v>1</v>
      </c>
      <c r="F22" s="108"/>
      <c r="G22" s="108">
        <v>138674</v>
      </c>
      <c r="H22" s="109">
        <v>1</v>
      </c>
      <c r="I22" s="110">
        <v>-0.09</v>
      </c>
      <c r="J22" s="108">
        <v>141637</v>
      </c>
      <c r="K22" s="109">
        <v>1</v>
      </c>
      <c r="L22" s="109">
        <v>2.1000000000000001E-2</v>
      </c>
    </row>
    <row r="23" spans="1:12" x14ac:dyDescent="0.3">
      <c r="B23" s="104" t="s">
        <v>49</v>
      </c>
      <c r="C23" s="108" t="s">
        <v>15</v>
      </c>
      <c r="D23" s="108">
        <v>121866</v>
      </c>
      <c r="E23" s="109">
        <v>0.99399999999999999</v>
      </c>
      <c r="F23" s="108"/>
      <c r="G23" s="108">
        <v>107398</v>
      </c>
      <c r="H23" s="109">
        <v>0.99399999999999999</v>
      </c>
      <c r="I23" s="110">
        <v>-0.11899999999999999</v>
      </c>
      <c r="J23" s="108">
        <v>81818</v>
      </c>
      <c r="K23" s="109">
        <v>0.99299999999999999</v>
      </c>
      <c r="L23" s="109">
        <v>-0.23799999999999999</v>
      </c>
    </row>
    <row r="24" spans="1:12" x14ac:dyDescent="0.3">
      <c r="C24" s="108" t="s">
        <v>25</v>
      </c>
      <c r="D24" s="108">
        <v>292</v>
      </c>
      <c r="E24" s="109">
        <v>2E-3</v>
      </c>
      <c r="F24" s="108"/>
      <c r="G24" s="108">
        <v>282</v>
      </c>
      <c r="H24" s="109">
        <v>3.0000000000000001E-3</v>
      </c>
      <c r="I24" s="110">
        <v>-3.4000000000000002E-2</v>
      </c>
      <c r="J24" s="108">
        <v>234</v>
      </c>
      <c r="K24" s="109">
        <v>3.0000000000000001E-3</v>
      </c>
      <c r="L24" s="109">
        <v>-0.17</v>
      </c>
    </row>
    <row r="25" spans="1:12" x14ac:dyDescent="0.3">
      <c r="C25" s="108" t="s">
        <v>26</v>
      </c>
      <c r="D25" s="108">
        <v>412</v>
      </c>
      <c r="E25" s="109">
        <v>3.0000000000000001E-3</v>
      </c>
      <c r="F25" s="108"/>
      <c r="G25" s="108">
        <v>400</v>
      </c>
      <c r="H25" s="109">
        <v>4.0000000000000001E-3</v>
      </c>
      <c r="I25" s="110">
        <v>-2.9000000000000001E-2</v>
      </c>
      <c r="J25" s="108">
        <v>384</v>
      </c>
      <c r="K25" s="109">
        <v>5.0000000000000001E-3</v>
      </c>
      <c r="L25" s="109">
        <v>-0.04</v>
      </c>
    </row>
    <row r="26" spans="1:12" x14ac:dyDescent="0.3">
      <c r="C26" s="108" t="s">
        <v>7</v>
      </c>
      <c r="D26" s="108">
        <v>122570</v>
      </c>
      <c r="E26" s="109">
        <v>1</v>
      </c>
      <c r="F26" s="108"/>
      <c r="G26" s="108">
        <v>108080</v>
      </c>
      <c r="H26" s="109">
        <v>1</v>
      </c>
      <c r="I26" s="110">
        <v>-0.11799999999999999</v>
      </c>
      <c r="J26" s="108">
        <v>82436</v>
      </c>
      <c r="K26" s="109">
        <v>1</v>
      </c>
      <c r="L26" s="109">
        <v>-0.23699999999999999</v>
      </c>
    </row>
    <row r="27" spans="1:12" x14ac:dyDescent="0.3">
      <c r="B27" s="104" t="s">
        <v>182</v>
      </c>
      <c r="C27" s="108" t="s">
        <v>15</v>
      </c>
      <c r="D27" s="108">
        <v>99758</v>
      </c>
      <c r="E27" s="109">
        <v>0.98499999999999999</v>
      </c>
      <c r="F27" s="108"/>
      <c r="G27" s="108">
        <v>87920</v>
      </c>
      <c r="H27" s="109">
        <v>0.98499999999999999</v>
      </c>
      <c r="I27" s="110">
        <v>-0.11899999999999999</v>
      </c>
      <c r="J27" s="108">
        <v>70868</v>
      </c>
      <c r="K27" s="109">
        <v>0.98099999999999998</v>
      </c>
      <c r="L27" s="109">
        <v>-0.19400000000000001</v>
      </c>
    </row>
    <row r="28" spans="1:12" x14ac:dyDescent="0.3">
      <c r="C28" s="108" t="s">
        <v>25</v>
      </c>
      <c r="D28" s="108">
        <v>498</v>
      </c>
      <c r="E28" s="109">
        <v>5.0000000000000001E-3</v>
      </c>
      <c r="F28" s="108"/>
      <c r="G28" s="108">
        <v>381</v>
      </c>
      <c r="H28" s="109">
        <v>4.0000000000000001E-3</v>
      </c>
      <c r="I28" s="110">
        <v>-0.23499999999999999</v>
      </c>
      <c r="J28" s="108">
        <v>353</v>
      </c>
      <c r="K28" s="109">
        <v>5.0000000000000001E-3</v>
      </c>
      <c r="L28" s="109">
        <v>-7.2999999999999995E-2</v>
      </c>
    </row>
    <row r="29" spans="1:12" x14ac:dyDescent="0.3">
      <c r="C29" s="108" t="s">
        <v>26</v>
      </c>
      <c r="D29" s="108">
        <v>997</v>
      </c>
      <c r="E29" s="109">
        <v>0.01</v>
      </c>
      <c r="F29" s="108"/>
      <c r="G29" s="108">
        <v>1002</v>
      </c>
      <c r="H29" s="109">
        <v>1.0999999999999999E-2</v>
      </c>
      <c r="I29" s="110">
        <v>5.0000000000000001E-3</v>
      </c>
      <c r="J29" s="108">
        <v>1029</v>
      </c>
      <c r="K29" s="109">
        <v>1.4E-2</v>
      </c>
      <c r="L29" s="109">
        <v>2.7E-2</v>
      </c>
    </row>
    <row r="30" spans="1:12" x14ac:dyDescent="0.3">
      <c r="C30" s="108" t="s">
        <v>7</v>
      </c>
      <c r="D30" s="108">
        <v>101253</v>
      </c>
      <c r="E30" s="109">
        <v>1</v>
      </c>
      <c r="F30" s="108"/>
      <c r="G30" s="108">
        <v>89303</v>
      </c>
      <c r="H30" s="109">
        <v>1</v>
      </c>
      <c r="I30" s="110">
        <v>-0.11799999999999999</v>
      </c>
      <c r="J30" s="108">
        <v>72250</v>
      </c>
      <c r="K30" s="109">
        <v>1</v>
      </c>
      <c r="L30" s="109">
        <v>-0.191</v>
      </c>
    </row>
    <row r="31" spans="1:12" x14ac:dyDescent="0.3">
      <c r="B31" s="104" t="s">
        <v>183</v>
      </c>
      <c r="C31" s="108" t="s">
        <v>12</v>
      </c>
      <c r="D31" s="108">
        <v>60261</v>
      </c>
      <c r="E31" s="109">
        <v>0.68600000000000005</v>
      </c>
      <c r="F31" s="108"/>
      <c r="G31" s="108">
        <v>56363</v>
      </c>
      <c r="H31" s="109">
        <v>0.67700000000000005</v>
      </c>
      <c r="I31" s="110">
        <v>-6.5000000000000002E-2</v>
      </c>
      <c r="J31" s="108">
        <v>47754</v>
      </c>
      <c r="K31" s="109">
        <v>0.68</v>
      </c>
      <c r="L31" s="109">
        <v>-0.153</v>
      </c>
    </row>
    <row r="32" spans="1:12" x14ac:dyDescent="0.3">
      <c r="C32" s="108" t="s">
        <v>13</v>
      </c>
      <c r="D32" s="108">
        <v>22582</v>
      </c>
      <c r="E32" s="109">
        <v>0.25700000000000001</v>
      </c>
      <c r="F32" s="108"/>
      <c r="G32" s="108">
        <v>21947</v>
      </c>
      <c r="H32" s="109">
        <v>0.26300000000000001</v>
      </c>
      <c r="I32" s="110">
        <v>-2.8000000000000001E-2</v>
      </c>
      <c r="J32" s="108">
        <v>18628</v>
      </c>
      <c r="K32" s="109">
        <v>0.26500000000000001</v>
      </c>
      <c r="L32" s="109">
        <v>-0.151</v>
      </c>
    </row>
    <row r="33" spans="1:12" x14ac:dyDescent="0.3">
      <c r="C33" s="108" t="s">
        <v>14</v>
      </c>
      <c r="D33" s="108">
        <v>4961</v>
      </c>
      <c r="E33" s="109">
        <v>5.7000000000000002E-2</v>
      </c>
      <c r="F33" s="108"/>
      <c r="G33" s="108">
        <v>4996</v>
      </c>
      <c r="H33" s="109">
        <v>0.06</v>
      </c>
      <c r="I33" s="110">
        <v>7.0000000000000001E-3</v>
      </c>
      <c r="J33" s="108">
        <v>3869</v>
      </c>
      <c r="K33" s="109">
        <v>5.5E-2</v>
      </c>
      <c r="L33" s="109">
        <v>-0.22600000000000001</v>
      </c>
    </row>
    <row r="34" spans="1:12" x14ac:dyDescent="0.3">
      <c r="C34" s="108" t="s">
        <v>7</v>
      </c>
      <c r="D34" s="108">
        <v>87804</v>
      </c>
      <c r="E34" s="109">
        <v>1</v>
      </c>
      <c r="F34" s="108"/>
      <c r="G34" s="108">
        <v>83306</v>
      </c>
      <c r="H34" s="109">
        <v>1</v>
      </c>
      <c r="I34" s="110">
        <v>-5.0999999999999997E-2</v>
      </c>
      <c r="J34" s="108">
        <v>70251</v>
      </c>
      <c r="K34" s="109">
        <v>1</v>
      </c>
      <c r="L34" s="109">
        <v>-0.157</v>
      </c>
    </row>
    <row r="35" spans="1:12" x14ac:dyDescent="0.3">
      <c r="B35" s="104" t="s">
        <v>7</v>
      </c>
      <c r="C35" s="108" t="s">
        <v>7</v>
      </c>
      <c r="D35" s="108">
        <v>464022</v>
      </c>
      <c r="E35" s="109">
        <v>1</v>
      </c>
      <c r="F35" s="108"/>
      <c r="G35" s="108">
        <v>419363</v>
      </c>
      <c r="H35" s="109">
        <v>1</v>
      </c>
      <c r="I35" s="110">
        <v>-9.6000000000000002E-2</v>
      </c>
      <c r="J35" s="108">
        <v>366574</v>
      </c>
      <c r="K35" s="109">
        <v>1</v>
      </c>
      <c r="L35" s="109">
        <v>-0.126</v>
      </c>
    </row>
    <row r="36" spans="1:12" x14ac:dyDescent="0.3">
      <c r="A36" s="104" t="s">
        <v>6</v>
      </c>
      <c r="B36" s="104" t="s">
        <v>160</v>
      </c>
      <c r="C36" s="108" t="s">
        <v>12</v>
      </c>
      <c r="D36" s="108">
        <v>59320</v>
      </c>
      <c r="E36" s="109">
        <v>0.53600000000000003</v>
      </c>
      <c r="F36" s="108"/>
      <c r="G36" s="108">
        <v>59108</v>
      </c>
      <c r="H36" s="109">
        <v>0.53800000000000003</v>
      </c>
      <c r="I36" s="110">
        <v>-4.0000000000000001E-3</v>
      </c>
      <c r="J36" s="108">
        <v>61699</v>
      </c>
      <c r="K36" s="109">
        <v>0.55800000000000005</v>
      </c>
      <c r="L36" s="109">
        <v>4.3999999999999997E-2</v>
      </c>
    </row>
    <row r="37" spans="1:12" x14ac:dyDescent="0.3">
      <c r="C37" s="108" t="s">
        <v>13</v>
      </c>
      <c r="D37" s="108">
        <v>30829</v>
      </c>
      <c r="E37" s="109">
        <v>0.27900000000000003</v>
      </c>
      <c r="F37" s="108"/>
      <c r="G37" s="108">
        <v>29869</v>
      </c>
      <c r="H37" s="109">
        <v>0.27200000000000002</v>
      </c>
      <c r="I37" s="110">
        <v>-3.1E-2</v>
      </c>
      <c r="J37" s="108">
        <v>29175</v>
      </c>
      <c r="K37" s="109">
        <v>0.26400000000000001</v>
      </c>
      <c r="L37" s="109">
        <v>-2.3E-2</v>
      </c>
    </row>
    <row r="38" spans="1:12" x14ac:dyDescent="0.3">
      <c r="C38" s="108" t="s">
        <v>14</v>
      </c>
      <c r="D38" s="108">
        <v>20443</v>
      </c>
      <c r="E38" s="109">
        <v>0.185</v>
      </c>
      <c r="F38" s="108"/>
      <c r="G38" s="108">
        <v>20815</v>
      </c>
      <c r="H38" s="109">
        <v>0.19</v>
      </c>
      <c r="I38" s="110">
        <v>1.7999999999999999E-2</v>
      </c>
      <c r="J38" s="108">
        <v>19743</v>
      </c>
      <c r="K38" s="109">
        <v>0.17799999999999999</v>
      </c>
      <c r="L38" s="109">
        <v>-5.1999999999999998E-2</v>
      </c>
    </row>
    <row r="39" spans="1:12" x14ac:dyDescent="0.3">
      <c r="A39" s="114"/>
      <c r="B39" s="115"/>
      <c r="C39" s="104" t="s">
        <v>15</v>
      </c>
      <c r="D39" s="108">
        <v>2</v>
      </c>
      <c r="E39" s="109">
        <v>0</v>
      </c>
      <c r="G39" s="108">
        <v>1</v>
      </c>
      <c r="H39" s="109">
        <v>0</v>
      </c>
      <c r="I39" s="109">
        <v>-0.5</v>
      </c>
      <c r="J39" s="108"/>
      <c r="L39" s="109">
        <v>-1</v>
      </c>
    </row>
    <row r="40" spans="1:12" x14ac:dyDescent="0.3">
      <c r="A40" s="114"/>
      <c r="B40" s="115"/>
      <c r="C40" s="104" t="s">
        <v>7</v>
      </c>
      <c r="D40" s="108">
        <v>110594</v>
      </c>
      <c r="E40" s="109">
        <v>1</v>
      </c>
      <c r="G40" s="108">
        <v>109793</v>
      </c>
      <c r="H40" s="109">
        <v>1</v>
      </c>
      <c r="I40" s="109">
        <v>-7.0000000000000001E-3</v>
      </c>
      <c r="J40" s="108">
        <v>110617</v>
      </c>
      <c r="K40" s="109">
        <v>1</v>
      </c>
      <c r="L40" s="109">
        <v>8.0000000000000002E-3</v>
      </c>
    </row>
    <row r="41" spans="1:12" x14ac:dyDescent="0.3">
      <c r="A41" s="114"/>
      <c r="B41" s="115" t="s">
        <v>49</v>
      </c>
      <c r="C41" s="104" t="s">
        <v>15</v>
      </c>
      <c r="D41" s="108">
        <v>83836</v>
      </c>
      <c r="E41" s="109">
        <v>0.98299999999999998</v>
      </c>
      <c r="G41" s="108">
        <v>80412</v>
      </c>
      <c r="H41" s="109">
        <v>0.98399999999999999</v>
      </c>
      <c r="I41" s="109">
        <v>-4.1000000000000002E-2</v>
      </c>
      <c r="J41" s="108">
        <v>71690</v>
      </c>
      <c r="K41" s="109">
        <v>0.98</v>
      </c>
      <c r="L41" s="109">
        <v>-0.108</v>
      </c>
    </row>
    <row r="42" spans="1:12" x14ac:dyDescent="0.3">
      <c r="A42" s="114"/>
      <c r="B42" s="115"/>
      <c r="C42" s="104" t="s">
        <v>25</v>
      </c>
      <c r="D42" s="104">
        <v>376</v>
      </c>
      <c r="E42" s="109">
        <v>4.0000000000000001E-3</v>
      </c>
      <c r="G42" s="104">
        <v>330</v>
      </c>
      <c r="H42" s="109">
        <v>4.0000000000000001E-3</v>
      </c>
      <c r="I42" s="109">
        <v>-0.122</v>
      </c>
      <c r="J42" s="104">
        <v>356</v>
      </c>
      <c r="K42" s="109">
        <v>5.0000000000000001E-3</v>
      </c>
      <c r="L42" s="109">
        <v>7.9000000000000001E-2</v>
      </c>
    </row>
    <row r="43" spans="1:12" x14ac:dyDescent="0.3">
      <c r="A43" s="114"/>
      <c r="B43" s="115"/>
      <c r="C43" s="104" t="s">
        <v>26</v>
      </c>
      <c r="D43" s="108">
        <v>1060</v>
      </c>
      <c r="E43" s="109">
        <v>1.2E-2</v>
      </c>
      <c r="G43" s="108">
        <v>1018</v>
      </c>
      <c r="H43" s="109">
        <v>1.2E-2</v>
      </c>
      <c r="I43" s="109">
        <v>-0.04</v>
      </c>
      <c r="J43" s="108">
        <v>1119</v>
      </c>
      <c r="K43" s="109">
        <v>1.4999999999999999E-2</v>
      </c>
      <c r="L43" s="109">
        <v>9.9000000000000005E-2</v>
      </c>
    </row>
    <row r="44" spans="1:12" x14ac:dyDescent="0.3">
      <c r="A44" s="114"/>
      <c r="B44" s="115"/>
      <c r="C44" s="104" t="s">
        <v>7</v>
      </c>
      <c r="D44" s="108">
        <v>85272</v>
      </c>
      <c r="E44" s="109">
        <v>1</v>
      </c>
      <c r="G44" s="108">
        <v>81760</v>
      </c>
      <c r="H44" s="109">
        <v>1</v>
      </c>
      <c r="I44" s="109">
        <v>-4.1000000000000002E-2</v>
      </c>
      <c r="J44" s="108">
        <v>73165</v>
      </c>
      <c r="K44" s="109">
        <v>1</v>
      </c>
      <c r="L44" s="109">
        <v>-0.105</v>
      </c>
    </row>
    <row r="45" spans="1:12" x14ac:dyDescent="0.3">
      <c r="A45" s="114"/>
      <c r="B45" s="115" t="s">
        <v>182</v>
      </c>
      <c r="C45" s="104" t="s">
        <v>15</v>
      </c>
      <c r="D45" s="108">
        <v>134683</v>
      </c>
      <c r="E45" s="109">
        <v>0.97499999999999998</v>
      </c>
      <c r="G45" s="108">
        <v>129110</v>
      </c>
      <c r="H45" s="109">
        <v>0.97499999999999998</v>
      </c>
      <c r="I45" s="109">
        <v>-4.1000000000000002E-2</v>
      </c>
      <c r="J45" s="108">
        <v>114671</v>
      </c>
      <c r="K45" s="109">
        <v>0.96499999999999997</v>
      </c>
      <c r="L45" s="109">
        <v>-0.112</v>
      </c>
    </row>
    <row r="46" spans="1:12" x14ac:dyDescent="0.3">
      <c r="A46" s="115"/>
      <c r="B46" s="115"/>
      <c r="C46" s="104" t="s">
        <v>25</v>
      </c>
      <c r="D46" s="104">
        <v>695</v>
      </c>
      <c r="E46" s="109">
        <v>5.0000000000000001E-3</v>
      </c>
      <c r="G46" s="104">
        <v>592</v>
      </c>
      <c r="H46" s="109">
        <v>4.0000000000000001E-3</v>
      </c>
      <c r="I46" s="109">
        <v>-0.14799999999999999</v>
      </c>
      <c r="J46" s="104">
        <v>625</v>
      </c>
      <c r="K46" s="109">
        <v>5.0000000000000001E-3</v>
      </c>
      <c r="L46" s="109">
        <v>5.6000000000000001E-2</v>
      </c>
    </row>
    <row r="47" spans="1:12" x14ac:dyDescent="0.3">
      <c r="A47" s="128"/>
      <c r="B47" s="128"/>
      <c r="C47" s="104" t="s">
        <v>26</v>
      </c>
      <c r="D47" s="108">
        <v>2774</v>
      </c>
      <c r="E47" s="109">
        <v>0.02</v>
      </c>
      <c r="G47" s="108">
        <v>2666</v>
      </c>
      <c r="H47" s="109">
        <v>0.02</v>
      </c>
      <c r="I47" s="109">
        <v>-3.9E-2</v>
      </c>
      <c r="J47" s="108">
        <v>3543</v>
      </c>
      <c r="K47" s="109">
        <v>0.03</v>
      </c>
      <c r="L47" s="109">
        <v>0.32900000000000001</v>
      </c>
    </row>
    <row r="48" spans="1:12" x14ac:dyDescent="0.3">
      <c r="A48" s="101"/>
      <c r="B48" s="115"/>
      <c r="C48" s="104" t="s">
        <v>7</v>
      </c>
      <c r="D48" s="108">
        <v>138152</v>
      </c>
      <c r="E48" s="109">
        <v>1</v>
      </c>
      <c r="G48" s="108">
        <v>132368</v>
      </c>
      <c r="H48" s="109">
        <v>1</v>
      </c>
      <c r="I48" s="109">
        <v>-4.2000000000000003E-2</v>
      </c>
      <c r="J48" s="108">
        <v>118839</v>
      </c>
      <c r="K48" s="109">
        <v>1</v>
      </c>
      <c r="L48" s="109">
        <v>-0.10199999999999999</v>
      </c>
    </row>
    <row r="49" spans="1:12" x14ac:dyDescent="0.3">
      <c r="A49" s="101"/>
      <c r="B49" s="115" t="s">
        <v>183</v>
      </c>
      <c r="C49" s="104" t="s">
        <v>12</v>
      </c>
      <c r="D49" s="108">
        <v>35941</v>
      </c>
      <c r="E49" s="109">
        <v>0.498</v>
      </c>
      <c r="G49" s="108">
        <v>34962</v>
      </c>
      <c r="H49" s="109">
        <v>0.49099999999999999</v>
      </c>
      <c r="I49" s="109">
        <v>-2.7E-2</v>
      </c>
      <c r="J49" s="108">
        <v>34191</v>
      </c>
      <c r="K49" s="109">
        <v>0.50700000000000001</v>
      </c>
      <c r="L49" s="109">
        <v>-2.1999999999999999E-2</v>
      </c>
    </row>
    <row r="50" spans="1:12" x14ac:dyDescent="0.3">
      <c r="A50" s="101"/>
      <c r="B50" s="115"/>
      <c r="C50" s="104" t="s">
        <v>13</v>
      </c>
      <c r="D50" s="108">
        <v>21364</v>
      </c>
      <c r="E50" s="109">
        <v>0.29599999999999999</v>
      </c>
      <c r="G50" s="108">
        <v>20856</v>
      </c>
      <c r="H50" s="109">
        <v>0.29299999999999998</v>
      </c>
      <c r="I50" s="109">
        <v>-2.4E-2</v>
      </c>
      <c r="J50" s="108">
        <v>19448</v>
      </c>
      <c r="K50" s="109">
        <v>0.28799999999999998</v>
      </c>
      <c r="L50" s="109">
        <v>-6.8000000000000005E-2</v>
      </c>
    </row>
    <row r="51" spans="1:12" x14ac:dyDescent="0.3">
      <c r="A51" s="101"/>
      <c r="B51" s="115"/>
      <c r="C51" s="104" t="s">
        <v>14</v>
      </c>
      <c r="D51" s="108">
        <v>14872</v>
      </c>
      <c r="E51" s="109">
        <v>0.20599999999999999</v>
      </c>
      <c r="G51" s="108">
        <v>15443</v>
      </c>
      <c r="H51" s="109">
        <v>0.217</v>
      </c>
      <c r="I51" s="109">
        <v>3.7999999999999999E-2</v>
      </c>
      <c r="J51" s="108">
        <v>13795</v>
      </c>
      <c r="K51" s="109">
        <v>0.20499999999999999</v>
      </c>
      <c r="L51" s="109">
        <v>-0.107</v>
      </c>
    </row>
    <row r="52" spans="1:12" x14ac:dyDescent="0.3">
      <c r="A52" s="101"/>
      <c r="B52" s="115"/>
      <c r="C52" s="104" t="s">
        <v>7</v>
      </c>
      <c r="D52" s="108">
        <v>72177</v>
      </c>
      <c r="E52" s="109">
        <v>1</v>
      </c>
      <c r="G52" s="108">
        <v>71261</v>
      </c>
      <c r="H52" s="109">
        <v>1</v>
      </c>
      <c r="I52" s="109">
        <v>-1.2999999999999999E-2</v>
      </c>
      <c r="J52" s="108">
        <v>67434</v>
      </c>
      <c r="K52" s="109">
        <v>1</v>
      </c>
      <c r="L52" s="109">
        <v>-5.3999999999999999E-2</v>
      </c>
    </row>
    <row r="53" spans="1:12" x14ac:dyDescent="0.3">
      <c r="A53" s="101"/>
      <c r="B53" s="115" t="s">
        <v>7</v>
      </c>
      <c r="C53" s="104" t="s">
        <v>7</v>
      </c>
      <c r="D53" s="108">
        <v>406195</v>
      </c>
      <c r="E53" s="109">
        <v>1</v>
      </c>
      <c r="G53" s="108">
        <v>395182</v>
      </c>
      <c r="H53" s="109">
        <v>1</v>
      </c>
      <c r="I53" s="109">
        <v>-2.7E-2</v>
      </c>
      <c r="J53" s="108">
        <v>370055</v>
      </c>
      <c r="K53" s="109">
        <v>1</v>
      </c>
      <c r="L53" s="109">
        <v>-6.4000000000000001E-2</v>
      </c>
    </row>
    <row r="54" spans="1:12" x14ac:dyDescent="0.3">
      <c r="A54" s="101" t="s">
        <v>19</v>
      </c>
      <c r="B54" s="115" t="s">
        <v>7</v>
      </c>
      <c r="C54" s="104" t="s">
        <v>7</v>
      </c>
      <c r="D54" s="108">
        <v>870217</v>
      </c>
      <c r="E54" s="109">
        <v>1</v>
      </c>
      <c r="G54" s="108">
        <v>814545</v>
      </c>
      <c r="H54" s="109">
        <v>1</v>
      </c>
      <c r="I54" s="109">
        <v>-6.4000000000000001E-2</v>
      </c>
      <c r="J54" s="108">
        <v>736629</v>
      </c>
      <c r="K54" s="109">
        <v>1</v>
      </c>
      <c r="L54" s="109">
        <v>-9.6000000000000002E-2</v>
      </c>
    </row>
    <row r="55" spans="1:12" x14ac:dyDescent="0.3">
      <c r="A55" s="101"/>
      <c r="B55" s="115"/>
    </row>
    <row r="56" spans="1:12" x14ac:dyDescent="0.3">
      <c r="A56" s="116"/>
      <c r="B56" s="115"/>
    </row>
    <row r="57" spans="1:12" x14ac:dyDescent="0.3">
      <c r="A57" s="128" t="s">
        <v>174</v>
      </c>
      <c r="B57" s="128"/>
      <c r="C57" s="104" t="s">
        <v>203</v>
      </c>
    </row>
    <row r="58" spans="1:12" x14ac:dyDescent="0.3">
      <c r="A58" s="101" t="s">
        <v>160</v>
      </c>
      <c r="B58" s="115" t="s">
        <v>170</v>
      </c>
    </row>
    <row r="59" spans="1:12" x14ac:dyDescent="0.3">
      <c r="A59" s="101"/>
      <c r="B59" s="115" t="s">
        <v>171</v>
      </c>
    </row>
    <row r="60" spans="1:12" x14ac:dyDescent="0.3">
      <c r="A60" s="101"/>
      <c r="B60" s="115" t="s">
        <v>172</v>
      </c>
    </row>
    <row r="61" spans="1:12" x14ac:dyDescent="0.3">
      <c r="A61" s="101"/>
      <c r="B61" s="115" t="s">
        <v>7</v>
      </c>
    </row>
    <row r="62" spans="1:12" x14ac:dyDescent="0.3">
      <c r="A62" s="101" t="s">
        <v>169</v>
      </c>
      <c r="B62" s="115" t="s">
        <v>166</v>
      </c>
    </row>
    <row r="63" spans="1:12" x14ac:dyDescent="0.3">
      <c r="A63" s="101"/>
      <c r="B63" s="115" t="s">
        <v>167</v>
      </c>
    </row>
    <row r="64" spans="1:12" x14ac:dyDescent="0.3">
      <c r="A64" s="101"/>
      <c r="B64" s="115" t="s">
        <v>168</v>
      </c>
    </row>
    <row r="65" spans="1:2" x14ac:dyDescent="0.3">
      <c r="A65" s="101"/>
      <c r="B65" s="115" t="s">
        <v>170</v>
      </c>
    </row>
    <row r="66" spans="1:2" x14ac:dyDescent="0.3">
      <c r="A66" s="101"/>
      <c r="B66" s="115" t="s">
        <v>171</v>
      </c>
    </row>
    <row r="67" spans="1:2" x14ac:dyDescent="0.3">
      <c r="A67" s="101"/>
      <c r="B67" s="115" t="s">
        <v>172</v>
      </c>
    </row>
    <row r="68" spans="1:2" x14ac:dyDescent="0.3">
      <c r="A68" s="101"/>
      <c r="B68" s="115" t="s">
        <v>7</v>
      </c>
    </row>
    <row r="69" spans="1:2" x14ac:dyDescent="0.3">
      <c r="A69" s="101" t="s">
        <v>173</v>
      </c>
      <c r="B69" s="115" t="s">
        <v>166</v>
      </c>
    </row>
    <row r="70" spans="1:2" x14ac:dyDescent="0.3">
      <c r="A70" s="101"/>
      <c r="B70" s="115" t="s">
        <v>167</v>
      </c>
    </row>
    <row r="71" spans="1:2" x14ac:dyDescent="0.3">
      <c r="A71" s="101"/>
      <c r="B71" s="115" t="s">
        <v>168</v>
      </c>
    </row>
    <row r="72" spans="1:2" x14ac:dyDescent="0.3">
      <c r="A72" s="101"/>
      <c r="B72" s="115" t="s">
        <v>7</v>
      </c>
    </row>
    <row r="73" spans="1:2" x14ac:dyDescent="0.3">
      <c r="A73" s="101" t="s">
        <v>163</v>
      </c>
      <c r="B73" s="115" t="s">
        <v>170</v>
      </c>
    </row>
    <row r="74" spans="1:2" x14ac:dyDescent="0.3">
      <c r="A74" s="101"/>
      <c r="B74" s="115" t="s">
        <v>171</v>
      </c>
    </row>
    <row r="75" spans="1:2" x14ac:dyDescent="0.3">
      <c r="A75" s="101"/>
      <c r="B75" s="115" t="s">
        <v>172</v>
      </c>
    </row>
    <row r="76" spans="1:2" x14ac:dyDescent="0.3">
      <c r="A76" s="101"/>
      <c r="B76" s="115" t="s">
        <v>7</v>
      </c>
    </row>
    <row r="77" spans="1:2" x14ac:dyDescent="0.3">
      <c r="A77" s="101" t="s">
        <v>49</v>
      </c>
      <c r="B77" s="115" t="s">
        <v>166</v>
      </c>
    </row>
    <row r="78" spans="1:2" x14ac:dyDescent="0.3">
      <c r="A78" s="101"/>
      <c r="B78" s="115" t="s">
        <v>167</v>
      </c>
    </row>
    <row r="79" spans="1:2" x14ac:dyDescent="0.3">
      <c r="A79" s="101"/>
      <c r="B79" s="115" t="s">
        <v>168</v>
      </c>
    </row>
    <row r="80" spans="1:2" x14ac:dyDescent="0.3">
      <c r="A80" s="101"/>
      <c r="B80" s="115" t="s">
        <v>7</v>
      </c>
    </row>
    <row r="81" spans="1:12" x14ac:dyDescent="0.3">
      <c r="A81" s="128" t="s">
        <v>175</v>
      </c>
      <c r="B81" s="115"/>
    </row>
    <row r="82" spans="1:12" x14ac:dyDescent="0.3">
      <c r="A82" s="104" t="s">
        <v>5</v>
      </c>
      <c r="B82" s="104" t="s">
        <v>160</v>
      </c>
      <c r="C82" s="104" t="s">
        <v>199</v>
      </c>
      <c r="D82" s="108">
        <v>50986</v>
      </c>
      <c r="E82" s="109">
        <v>0.33500000000000002</v>
      </c>
      <c r="G82" s="108">
        <v>48233</v>
      </c>
      <c r="H82" s="109">
        <v>0.34799999999999998</v>
      </c>
      <c r="I82" s="109">
        <v>-5.3999999999999999E-2</v>
      </c>
      <c r="J82" s="108">
        <v>48006</v>
      </c>
      <c r="K82" s="109">
        <v>0.33900000000000002</v>
      </c>
      <c r="L82" s="109">
        <v>-5.0000000000000001E-3</v>
      </c>
    </row>
    <row r="83" spans="1:12" x14ac:dyDescent="0.3">
      <c r="C83" s="104" t="s">
        <v>200</v>
      </c>
      <c r="D83" s="108">
        <v>101409</v>
      </c>
      <c r="E83" s="109">
        <v>0.66500000000000004</v>
      </c>
      <c r="G83" s="108">
        <v>90441</v>
      </c>
      <c r="H83" s="109">
        <v>0.65200000000000002</v>
      </c>
      <c r="I83" s="109">
        <v>-0.108</v>
      </c>
      <c r="J83" s="108">
        <v>93631</v>
      </c>
      <c r="K83" s="109">
        <v>0.66100000000000003</v>
      </c>
      <c r="L83" s="109">
        <v>3.5000000000000003E-2</v>
      </c>
    </row>
    <row r="84" spans="1:12" x14ac:dyDescent="0.3">
      <c r="C84" s="104" t="s">
        <v>7</v>
      </c>
      <c r="D84" s="108">
        <v>152395</v>
      </c>
      <c r="E84" s="109">
        <v>1</v>
      </c>
      <c r="G84" s="108">
        <v>138674</v>
      </c>
      <c r="H84" s="109">
        <v>1</v>
      </c>
      <c r="I84" s="109">
        <v>-0.09</v>
      </c>
      <c r="J84" s="108">
        <v>141637</v>
      </c>
      <c r="K84" s="109">
        <v>1</v>
      </c>
      <c r="L84" s="109">
        <v>2.1000000000000001E-2</v>
      </c>
    </row>
    <row r="85" spans="1:12" x14ac:dyDescent="0.3">
      <c r="B85" s="104" t="s">
        <v>49</v>
      </c>
      <c r="C85" s="104" t="s">
        <v>199</v>
      </c>
      <c r="D85" s="108">
        <v>15302</v>
      </c>
      <c r="E85" s="109">
        <v>0.125</v>
      </c>
      <c r="G85" s="108">
        <v>15096</v>
      </c>
      <c r="H85" s="109">
        <v>0.14000000000000001</v>
      </c>
      <c r="I85" s="109">
        <v>-1.2999999999999999E-2</v>
      </c>
      <c r="J85" s="108">
        <v>11673</v>
      </c>
      <c r="K85" s="109">
        <v>0.14199999999999999</v>
      </c>
      <c r="L85" s="109">
        <v>-0.22700000000000001</v>
      </c>
    </row>
    <row r="86" spans="1:12" x14ac:dyDescent="0.3">
      <c r="C86" s="104" t="s">
        <v>200</v>
      </c>
      <c r="D86" s="108">
        <v>107268</v>
      </c>
      <c r="E86" s="109">
        <v>0.875</v>
      </c>
      <c r="G86" s="108">
        <v>92984</v>
      </c>
      <c r="H86" s="109">
        <v>0.86</v>
      </c>
      <c r="I86" s="109">
        <v>-0.13300000000000001</v>
      </c>
      <c r="J86" s="108">
        <v>70763</v>
      </c>
      <c r="K86" s="109">
        <v>0.85799999999999998</v>
      </c>
      <c r="L86" s="109">
        <v>-0.23899999999999999</v>
      </c>
    </row>
    <row r="87" spans="1:12" x14ac:dyDescent="0.3">
      <c r="C87" s="104" t="s">
        <v>7</v>
      </c>
      <c r="D87" s="108">
        <v>122570</v>
      </c>
      <c r="E87" s="109">
        <v>1</v>
      </c>
      <c r="G87" s="108">
        <v>108080</v>
      </c>
      <c r="H87" s="109">
        <v>1</v>
      </c>
      <c r="I87" s="109">
        <v>-0.11799999999999999</v>
      </c>
      <c r="J87" s="108">
        <v>82436</v>
      </c>
      <c r="K87" s="109">
        <v>1</v>
      </c>
      <c r="L87" s="109">
        <v>-0.23699999999999999</v>
      </c>
    </row>
    <row r="88" spans="1:12" x14ac:dyDescent="0.3">
      <c r="B88" s="104" t="s">
        <v>182</v>
      </c>
      <c r="C88" s="104" t="s">
        <v>199</v>
      </c>
      <c r="D88" s="108">
        <v>7003</v>
      </c>
      <c r="E88" s="109">
        <v>6.9000000000000006E-2</v>
      </c>
      <c r="G88" s="108">
        <v>6747</v>
      </c>
      <c r="H88" s="109">
        <v>7.5999999999999998E-2</v>
      </c>
      <c r="I88" s="109">
        <v>-3.6999999999999998E-2</v>
      </c>
      <c r="J88" s="108">
        <v>5709</v>
      </c>
      <c r="K88" s="109">
        <v>7.9000000000000001E-2</v>
      </c>
      <c r="L88" s="109">
        <v>-0.154</v>
      </c>
    </row>
    <row r="89" spans="1:12" x14ac:dyDescent="0.3">
      <c r="C89" s="104" t="s">
        <v>200</v>
      </c>
      <c r="D89" s="108">
        <v>94250</v>
      </c>
      <c r="E89" s="109">
        <v>0.93100000000000005</v>
      </c>
      <c r="G89" s="108">
        <v>82556</v>
      </c>
      <c r="H89" s="109">
        <v>0.92400000000000004</v>
      </c>
      <c r="I89" s="109">
        <v>-0.124</v>
      </c>
      <c r="J89" s="108">
        <v>66541</v>
      </c>
      <c r="K89" s="109">
        <v>0.92100000000000004</v>
      </c>
      <c r="L89" s="109">
        <v>-0.19400000000000001</v>
      </c>
    </row>
    <row r="90" spans="1:12" x14ac:dyDescent="0.3">
      <c r="C90" s="104" t="s">
        <v>7</v>
      </c>
      <c r="D90" s="108">
        <v>101253</v>
      </c>
      <c r="E90" s="109">
        <v>1</v>
      </c>
      <c r="G90" s="108">
        <v>89303</v>
      </c>
      <c r="H90" s="109">
        <v>1</v>
      </c>
      <c r="I90" s="109">
        <v>-0.11799999999999999</v>
      </c>
      <c r="J90" s="108">
        <v>72250</v>
      </c>
      <c r="K90" s="109">
        <v>1</v>
      </c>
      <c r="L90" s="109">
        <v>-0.191</v>
      </c>
    </row>
    <row r="91" spans="1:12" x14ac:dyDescent="0.3">
      <c r="B91" s="104" t="s">
        <v>183</v>
      </c>
      <c r="C91" s="104" t="s">
        <v>199</v>
      </c>
      <c r="D91" s="108">
        <v>12000</v>
      </c>
      <c r="E91" s="109">
        <v>0.13700000000000001</v>
      </c>
      <c r="G91" s="108">
        <v>11791</v>
      </c>
      <c r="H91" s="109">
        <v>0.14199999999999999</v>
      </c>
      <c r="I91" s="109">
        <v>-1.7000000000000001E-2</v>
      </c>
      <c r="J91" s="108">
        <v>10495</v>
      </c>
      <c r="K91" s="109">
        <v>0.14899999999999999</v>
      </c>
      <c r="L91" s="109">
        <v>-0.11</v>
      </c>
    </row>
    <row r="92" spans="1:12" x14ac:dyDescent="0.3">
      <c r="C92" s="104" t="s">
        <v>200</v>
      </c>
      <c r="D92" s="108">
        <v>75804</v>
      </c>
      <c r="E92" s="109">
        <v>0.86299999999999999</v>
      </c>
      <c r="G92" s="108">
        <v>71515</v>
      </c>
      <c r="H92" s="109">
        <v>0.85799999999999998</v>
      </c>
      <c r="I92" s="109">
        <v>-5.7000000000000002E-2</v>
      </c>
      <c r="J92" s="108">
        <v>59756</v>
      </c>
      <c r="K92" s="109">
        <v>0.85099999999999998</v>
      </c>
      <c r="L92" s="109">
        <v>-0.16400000000000001</v>
      </c>
    </row>
    <row r="93" spans="1:12" x14ac:dyDescent="0.3">
      <c r="C93" s="104" t="s">
        <v>7</v>
      </c>
      <c r="D93" s="108">
        <v>87804</v>
      </c>
      <c r="E93" s="109">
        <v>1</v>
      </c>
      <c r="G93" s="108">
        <v>83306</v>
      </c>
      <c r="H93" s="109">
        <v>1</v>
      </c>
      <c r="I93" s="109">
        <v>-5.0999999999999997E-2</v>
      </c>
      <c r="J93" s="108">
        <v>70251</v>
      </c>
      <c r="K93" s="109">
        <v>1</v>
      </c>
      <c r="L93" s="109">
        <v>-0.157</v>
      </c>
    </row>
    <row r="94" spans="1:12" x14ac:dyDescent="0.3">
      <c r="B94" s="104" t="s">
        <v>7</v>
      </c>
      <c r="C94" s="104" t="s">
        <v>7</v>
      </c>
      <c r="D94" s="108">
        <v>464022</v>
      </c>
      <c r="E94" s="109">
        <v>1</v>
      </c>
      <c r="G94" s="108">
        <v>419363</v>
      </c>
      <c r="H94" s="109">
        <v>1</v>
      </c>
      <c r="I94" s="109">
        <v>-9.6000000000000002E-2</v>
      </c>
      <c r="J94" s="108">
        <v>366574</v>
      </c>
      <c r="K94" s="109">
        <v>1</v>
      </c>
      <c r="L94" s="109">
        <v>-0.126</v>
      </c>
    </row>
    <row r="95" spans="1:12" x14ac:dyDescent="0.3">
      <c r="A95" s="104" t="s">
        <v>6</v>
      </c>
      <c r="B95" s="104" t="s">
        <v>160</v>
      </c>
      <c r="C95" s="104" t="s">
        <v>199</v>
      </c>
      <c r="D95" s="108">
        <v>44577</v>
      </c>
      <c r="E95" s="109">
        <v>0.40300000000000002</v>
      </c>
      <c r="G95" s="108">
        <v>44936</v>
      </c>
      <c r="H95" s="109">
        <v>0.40899999999999997</v>
      </c>
      <c r="I95" s="109">
        <v>8.0000000000000002E-3</v>
      </c>
      <c r="J95" s="108">
        <v>45893</v>
      </c>
      <c r="K95" s="109">
        <v>0.41499999999999998</v>
      </c>
      <c r="L95" s="109">
        <v>2.1000000000000001E-2</v>
      </c>
    </row>
    <row r="96" spans="1:12" x14ac:dyDescent="0.3">
      <c r="C96" s="104" t="s">
        <v>200</v>
      </c>
      <c r="D96" s="108">
        <v>66017</v>
      </c>
      <c r="E96" s="109">
        <v>0.59699999999999998</v>
      </c>
      <c r="G96" s="108">
        <v>64857</v>
      </c>
      <c r="H96" s="109">
        <v>0.59099999999999997</v>
      </c>
      <c r="I96" s="109">
        <v>-1.7999999999999999E-2</v>
      </c>
      <c r="J96" s="108">
        <v>64724</v>
      </c>
      <c r="K96" s="109">
        <v>0.58499999999999996</v>
      </c>
      <c r="L96" s="109">
        <v>-2E-3</v>
      </c>
    </row>
    <row r="97" spans="1:12" x14ac:dyDescent="0.3">
      <c r="C97" s="104" t="s">
        <v>7</v>
      </c>
      <c r="D97" s="108">
        <v>110594</v>
      </c>
      <c r="E97" s="109">
        <v>1</v>
      </c>
      <c r="G97" s="108">
        <v>109793</v>
      </c>
      <c r="H97" s="109">
        <v>1</v>
      </c>
      <c r="I97" s="109">
        <v>-7.0000000000000001E-3</v>
      </c>
      <c r="J97" s="108">
        <v>110617</v>
      </c>
      <c r="K97" s="109">
        <v>1</v>
      </c>
      <c r="L97" s="109">
        <v>8.0000000000000002E-3</v>
      </c>
    </row>
    <row r="98" spans="1:12" x14ac:dyDescent="0.3">
      <c r="B98" s="104" t="s">
        <v>49</v>
      </c>
      <c r="C98" s="104" t="s">
        <v>199</v>
      </c>
      <c r="D98" s="108">
        <v>9082</v>
      </c>
      <c r="E98" s="109">
        <v>0.107</v>
      </c>
      <c r="G98" s="108">
        <v>8963</v>
      </c>
      <c r="H98" s="109">
        <v>0.11</v>
      </c>
      <c r="I98" s="109">
        <v>-1.2999999999999999E-2</v>
      </c>
      <c r="J98" s="108">
        <v>8029</v>
      </c>
      <c r="K98" s="109">
        <v>0.11</v>
      </c>
      <c r="L98" s="109">
        <v>-0.104</v>
      </c>
    </row>
    <row r="99" spans="1:12" x14ac:dyDescent="0.3">
      <c r="C99" s="104" t="s">
        <v>200</v>
      </c>
      <c r="D99" s="108">
        <v>76190</v>
      </c>
      <c r="E99" s="109">
        <v>0.89300000000000002</v>
      </c>
      <c r="G99" s="108">
        <v>72797</v>
      </c>
      <c r="H99" s="109">
        <v>0.89</v>
      </c>
      <c r="I99" s="109">
        <v>-4.4999999999999998E-2</v>
      </c>
      <c r="J99" s="108">
        <v>65136</v>
      </c>
      <c r="K99" s="109">
        <v>0.89</v>
      </c>
      <c r="L99" s="109">
        <v>-0.105</v>
      </c>
    </row>
    <row r="100" spans="1:12" x14ac:dyDescent="0.3">
      <c r="C100" s="104" t="s">
        <v>7</v>
      </c>
      <c r="D100" s="108">
        <v>85272</v>
      </c>
      <c r="E100" s="109">
        <v>1</v>
      </c>
      <c r="G100" s="108">
        <v>81760</v>
      </c>
      <c r="H100" s="109">
        <v>1</v>
      </c>
      <c r="I100" s="109">
        <v>-4.1000000000000002E-2</v>
      </c>
      <c r="J100" s="108">
        <v>73165</v>
      </c>
      <c r="K100" s="109">
        <v>1</v>
      </c>
      <c r="L100" s="109">
        <v>-0.105</v>
      </c>
    </row>
    <row r="101" spans="1:12" x14ac:dyDescent="0.3">
      <c r="B101" s="104" t="s">
        <v>182</v>
      </c>
      <c r="C101" s="104" t="s">
        <v>199</v>
      </c>
      <c r="D101" s="108">
        <v>12126</v>
      </c>
      <c r="E101" s="109">
        <v>8.7999999999999995E-2</v>
      </c>
      <c r="G101" s="108">
        <v>11695</v>
      </c>
      <c r="H101" s="109">
        <v>8.7999999999999995E-2</v>
      </c>
      <c r="I101" s="109">
        <v>-3.5999999999999997E-2</v>
      </c>
      <c r="J101" s="108">
        <v>10949</v>
      </c>
      <c r="K101" s="109">
        <v>9.1999999999999998E-2</v>
      </c>
      <c r="L101" s="109">
        <v>-6.4000000000000001E-2</v>
      </c>
    </row>
    <row r="102" spans="1:12" x14ac:dyDescent="0.3">
      <c r="C102" s="104" t="s">
        <v>200</v>
      </c>
      <c r="D102" s="108">
        <v>126026</v>
      </c>
      <c r="E102" s="109">
        <v>0.91200000000000003</v>
      </c>
      <c r="G102" s="108">
        <v>120673</v>
      </c>
      <c r="H102" s="109">
        <v>0.91200000000000003</v>
      </c>
      <c r="I102" s="109">
        <v>-4.2000000000000003E-2</v>
      </c>
      <c r="J102" s="108">
        <v>107890</v>
      </c>
      <c r="K102" s="109">
        <v>0.90800000000000003</v>
      </c>
      <c r="L102" s="109">
        <v>-0.106</v>
      </c>
    </row>
    <row r="103" spans="1:12" x14ac:dyDescent="0.3">
      <c r="C103" s="104" t="s">
        <v>7</v>
      </c>
      <c r="D103" s="108">
        <v>138152</v>
      </c>
      <c r="E103" s="109">
        <v>1</v>
      </c>
      <c r="G103" s="108">
        <v>132368</v>
      </c>
      <c r="H103" s="109">
        <v>1</v>
      </c>
      <c r="I103" s="109">
        <v>-4.2000000000000003E-2</v>
      </c>
      <c r="J103" s="108">
        <v>118839</v>
      </c>
      <c r="K103" s="109">
        <v>1</v>
      </c>
      <c r="L103" s="109">
        <v>-0.10199999999999999</v>
      </c>
    </row>
    <row r="104" spans="1:12" x14ac:dyDescent="0.3">
      <c r="B104" s="104" t="s">
        <v>183</v>
      </c>
      <c r="C104" s="104" t="s">
        <v>199</v>
      </c>
      <c r="D104" s="108">
        <v>17630</v>
      </c>
      <c r="E104" s="109">
        <v>0.24399999999999999</v>
      </c>
      <c r="G104" s="108">
        <v>17608</v>
      </c>
      <c r="H104" s="109">
        <v>0.247</v>
      </c>
      <c r="I104" s="109">
        <v>-1E-3</v>
      </c>
      <c r="J104" s="108">
        <v>16682</v>
      </c>
      <c r="K104" s="109">
        <v>0.247</v>
      </c>
      <c r="L104" s="109">
        <v>-5.2999999999999999E-2</v>
      </c>
    </row>
    <row r="105" spans="1:12" x14ac:dyDescent="0.3">
      <c r="C105" s="104" t="s">
        <v>200</v>
      </c>
      <c r="D105" s="108">
        <v>54547</v>
      </c>
      <c r="E105" s="109">
        <v>0.75600000000000001</v>
      </c>
      <c r="G105" s="108">
        <v>53653</v>
      </c>
      <c r="H105" s="109">
        <v>0.753</v>
      </c>
      <c r="I105" s="109">
        <v>-1.6E-2</v>
      </c>
      <c r="J105" s="108">
        <v>50752</v>
      </c>
      <c r="K105" s="109">
        <v>0.753</v>
      </c>
      <c r="L105" s="109">
        <v>-5.3999999999999999E-2</v>
      </c>
    </row>
    <row r="106" spans="1:12" x14ac:dyDescent="0.3">
      <c r="C106" s="104" t="s">
        <v>7</v>
      </c>
      <c r="D106" s="108">
        <v>72177</v>
      </c>
      <c r="E106" s="109">
        <v>1</v>
      </c>
      <c r="G106" s="108">
        <v>71261</v>
      </c>
      <c r="H106" s="109">
        <v>1</v>
      </c>
      <c r="I106" s="109">
        <v>-1.2999999999999999E-2</v>
      </c>
      <c r="J106" s="108">
        <v>67434</v>
      </c>
      <c r="K106" s="109">
        <v>1</v>
      </c>
      <c r="L106" s="109">
        <v>-5.3999999999999999E-2</v>
      </c>
    </row>
    <row r="107" spans="1:12" x14ac:dyDescent="0.3">
      <c r="B107" s="104" t="s">
        <v>7</v>
      </c>
      <c r="C107" s="104" t="s">
        <v>7</v>
      </c>
      <c r="D107" s="108">
        <v>406195</v>
      </c>
      <c r="E107" s="109">
        <v>1</v>
      </c>
      <c r="G107" s="108">
        <v>395182</v>
      </c>
      <c r="H107" s="109">
        <v>1</v>
      </c>
      <c r="I107" s="109">
        <v>-2.7E-2</v>
      </c>
      <c r="J107" s="108">
        <v>370055</v>
      </c>
      <c r="K107" s="109">
        <v>1</v>
      </c>
      <c r="L107" s="109">
        <v>-6.4000000000000001E-2</v>
      </c>
    </row>
    <row r="108" spans="1:12" x14ac:dyDescent="0.3">
      <c r="A108" s="104" t="s">
        <v>19</v>
      </c>
      <c r="B108" s="104" t="s">
        <v>7</v>
      </c>
      <c r="C108" s="104" t="s">
        <v>7</v>
      </c>
      <c r="D108" s="108">
        <v>870217</v>
      </c>
      <c r="E108" s="109">
        <v>1</v>
      </c>
      <c r="G108" s="108">
        <v>814545</v>
      </c>
      <c r="H108" s="109">
        <v>1</v>
      </c>
      <c r="I108" s="109">
        <v>-6.4000000000000001E-2</v>
      </c>
      <c r="J108" s="108">
        <v>736629</v>
      </c>
      <c r="K108" s="109">
        <v>1</v>
      </c>
      <c r="L108" s="109">
        <v>-9.6000000000000002E-2</v>
      </c>
    </row>
    <row r="109" spans="1:12" x14ac:dyDescent="0.3">
      <c r="A109" s="116"/>
      <c r="B109" s="115"/>
    </row>
    <row r="111" spans="1:12" x14ac:dyDescent="0.3">
      <c r="A111" s="128"/>
      <c r="B111" s="128"/>
    </row>
    <row r="112" spans="1:12" x14ac:dyDescent="0.3">
      <c r="A112" s="101"/>
      <c r="B112" s="101"/>
    </row>
    <row r="113" spans="1:12" x14ac:dyDescent="0.3">
      <c r="A113" s="104" t="s">
        <v>64</v>
      </c>
      <c r="B113" s="101" t="s">
        <v>202</v>
      </c>
      <c r="C113" s="104" t="s">
        <v>204</v>
      </c>
      <c r="D113" s="104" t="s">
        <v>65</v>
      </c>
      <c r="E113" s="104" t="s">
        <v>84</v>
      </c>
      <c r="F113" s="104" t="s">
        <v>66</v>
      </c>
      <c r="G113" s="104" t="s">
        <v>65</v>
      </c>
      <c r="H113" s="104" t="s">
        <v>84</v>
      </c>
      <c r="I113" s="104" t="s">
        <v>66</v>
      </c>
      <c r="J113" s="104" t="s">
        <v>65</v>
      </c>
      <c r="K113" s="104" t="s">
        <v>84</v>
      </c>
      <c r="L113" s="104" t="s">
        <v>66</v>
      </c>
    </row>
    <row r="114" spans="1:12" x14ac:dyDescent="0.3">
      <c r="A114" s="104" t="s">
        <v>5</v>
      </c>
      <c r="B114" s="104" t="s">
        <v>160</v>
      </c>
      <c r="C114" s="104" t="s">
        <v>55</v>
      </c>
      <c r="D114" s="108">
        <v>129706</v>
      </c>
      <c r="E114" s="109">
        <v>0.85099999999999998</v>
      </c>
      <c r="G114" s="108">
        <v>116874</v>
      </c>
      <c r="H114" s="109">
        <v>0.84299999999999997</v>
      </c>
      <c r="I114" s="109">
        <v>-9.9000000000000005E-2</v>
      </c>
      <c r="J114" s="108">
        <v>118004</v>
      </c>
      <c r="K114" s="109">
        <v>0.83299999999999996</v>
      </c>
      <c r="L114" s="109">
        <v>0.01</v>
      </c>
    </row>
    <row r="115" spans="1:12" x14ac:dyDescent="0.3">
      <c r="A115" s="101"/>
      <c r="C115" s="104" t="s">
        <v>56</v>
      </c>
      <c r="D115" s="108">
        <v>22689</v>
      </c>
      <c r="E115" s="109">
        <v>0.14899999999999999</v>
      </c>
      <c r="G115" s="108">
        <v>21800</v>
      </c>
      <c r="H115" s="109">
        <v>0.157</v>
      </c>
      <c r="I115" s="109">
        <v>-3.9E-2</v>
      </c>
      <c r="J115" s="108">
        <v>23633</v>
      </c>
      <c r="K115" s="109">
        <v>0.16700000000000001</v>
      </c>
      <c r="L115" s="109">
        <v>8.4000000000000005E-2</v>
      </c>
    </row>
    <row r="116" spans="1:12" x14ac:dyDescent="0.3">
      <c r="C116" s="104" t="s">
        <v>7</v>
      </c>
      <c r="D116" s="108">
        <v>152395</v>
      </c>
      <c r="E116" s="109">
        <v>1</v>
      </c>
      <c r="G116" s="108">
        <v>138674</v>
      </c>
      <c r="H116" s="109">
        <v>1</v>
      </c>
      <c r="I116" s="109">
        <v>-0.09</v>
      </c>
      <c r="J116" s="108">
        <v>141637</v>
      </c>
      <c r="K116" s="109">
        <v>1</v>
      </c>
      <c r="L116" s="109">
        <v>2.1000000000000001E-2</v>
      </c>
    </row>
    <row r="117" spans="1:12" x14ac:dyDescent="0.3">
      <c r="B117" s="104" t="s">
        <v>49</v>
      </c>
      <c r="C117" s="104" t="s">
        <v>55</v>
      </c>
      <c r="D117" s="108">
        <v>99699</v>
      </c>
      <c r="E117" s="109">
        <v>0.81299999999999994</v>
      </c>
      <c r="G117" s="108">
        <v>86679</v>
      </c>
      <c r="H117" s="109">
        <v>0.80200000000000005</v>
      </c>
      <c r="I117" s="109">
        <v>-0.13100000000000001</v>
      </c>
      <c r="J117" s="108">
        <v>64497</v>
      </c>
      <c r="K117" s="109">
        <v>0.78200000000000003</v>
      </c>
      <c r="L117" s="109">
        <v>-0.25600000000000001</v>
      </c>
    </row>
    <row r="118" spans="1:12" x14ac:dyDescent="0.3">
      <c r="A118" s="117"/>
      <c r="C118" s="104" t="s">
        <v>56</v>
      </c>
      <c r="D118" s="108">
        <v>22871</v>
      </c>
      <c r="E118" s="109">
        <v>0.187</v>
      </c>
      <c r="G118" s="108">
        <v>21401</v>
      </c>
      <c r="H118" s="109">
        <v>0.19800000000000001</v>
      </c>
      <c r="I118" s="109">
        <v>-6.4000000000000001E-2</v>
      </c>
      <c r="J118" s="108">
        <v>17939</v>
      </c>
      <c r="K118" s="109">
        <v>0.218</v>
      </c>
      <c r="L118" s="109">
        <v>-0.16200000000000001</v>
      </c>
    </row>
    <row r="119" spans="1:12" x14ac:dyDescent="0.3">
      <c r="A119" s="111"/>
      <c r="C119" s="104" t="s">
        <v>7</v>
      </c>
      <c r="D119" s="108">
        <v>122570</v>
      </c>
      <c r="E119" s="109">
        <v>1</v>
      </c>
      <c r="G119" s="108">
        <v>108080</v>
      </c>
      <c r="H119" s="109">
        <v>1</v>
      </c>
      <c r="I119" s="109">
        <v>-0.11799999999999999</v>
      </c>
      <c r="J119" s="108">
        <v>82436</v>
      </c>
      <c r="K119" s="109">
        <v>1</v>
      </c>
      <c r="L119" s="109">
        <v>-0.23699999999999999</v>
      </c>
    </row>
    <row r="120" spans="1:12" x14ac:dyDescent="0.3">
      <c r="A120" s="111"/>
      <c r="B120" s="104" t="s">
        <v>182</v>
      </c>
      <c r="C120" s="104" t="s">
        <v>55</v>
      </c>
      <c r="D120" s="108">
        <v>91666</v>
      </c>
      <c r="E120" s="109">
        <v>0.90500000000000003</v>
      </c>
      <c r="G120" s="108">
        <v>80468</v>
      </c>
      <c r="H120" s="109">
        <v>0.90100000000000002</v>
      </c>
      <c r="I120" s="109">
        <v>-0.122</v>
      </c>
      <c r="J120" s="108">
        <v>65013</v>
      </c>
      <c r="K120" s="109">
        <v>0.9</v>
      </c>
      <c r="L120" s="109">
        <v>-0.192</v>
      </c>
    </row>
    <row r="121" spans="1:12" x14ac:dyDescent="0.3">
      <c r="A121" s="117"/>
      <c r="C121" s="104" t="s">
        <v>56</v>
      </c>
      <c r="D121" s="108">
        <v>9587</v>
      </c>
      <c r="E121" s="109">
        <v>9.5000000000000001E-2</v>
      </c>
      <c r="G121" s="108">
        <v>8835</v>
      </c>
      <c r="H121" s="109">
        <v>9.9000000000000005E-2</v>
      </c>
      <c r="I121" s="109">
        <v>-7.8E-2</v>
      </c>
      <c r="J121" s="108">
        <v>7237</v>
      </c>
      <c r="K121" s="109">
        <v>0.1</v>
      </c>
      <c r="L121" s="109">
        <v>-0.18099999999999999</v>
      </c>
    </row>
    <row r="122" spans="1:12" x14ac:dyDescent="0.3">
      <c r="A122" s="111"/>
      <c r="C122" s="104" t="s">
        <v>7</v>
      </c>
      <c r="D122" s="108">
        <v>101253</v>
      </c>
      <c r="E122" s="109">
        <v>1</v>
      </c>
      <c r="G122" s="108">
        <v>89303</v>
      </c>
      <c r="H122" s="109">
        <v>1</v>
      </c>
      <c r="I122" s="109">
        <v>-0.11799999999999999</v>
      </c>
      <c r="J122" s="108">
        <v>72250</v>
      </c>
      <c r="K122" s="109">
        <v>1</v>
      </c>
      <c r="L122" s="109">
        <v>-0.191</v>
      </c>
    </row>
    <row r="123" spans="1:12" x14ac:dyDescent="0.3">
      <c r="A123" s="111"/>
      <c r="B123" s="104" t="s">
        <v>183</v>
      </c>
      <c r="C123" s="104" t="s">
        <v>55</v>
      </c>
      <c r="D123" s="108">
        <v>50224</v>
      </c>
      <c r="E123" s="109">
        <v>0.57199999999999995</v>
      </c>
      <c r="G123" s="108">
        <v>45206</v>
      </c>
      <c r="H123" s="109">
        <v>0.54300000000000004</v>
      </c>
      <c r="I123" s="109">
        <v>-0.1</v>
      </c>
      <c r="J123" s="108">
        <v>37697</v>
      </c>
      <c r="K123" s="109">
        <v>0.53700000000000003</v>
      </c>
      <c r="L123" s="109">
        <v>-0.16600000000000001</v>
      </c>
    </row>
    <row r="124" spans="1:12" x14ac:dyDescent="0.3">
      <c r="A124" s="101"/>
      <c r="C124" s="104" t="s">
        <v>56</v>
      </c>
      <c r="D124" s="108">
        <v>37580</v>
      </c>
      <c r="E124" s="109">
        <v>0.42799999999999999</v>
      </c>
      <c r="G124" s="108">
        <v>38100</v>
      </c>
      <c r="H124" s="109">
        <v>0.45700000000000002</v>
      </c>
      <c r="I124" s="109">
        <v>1.4E-2</v>
      </c>
      <c r="J124" s="108">
        <v>32554</v>
      </c>
      <c r="K124" s="109">
        <v>0.46300000000000002</v>
      </c>
      <c r="L124" s="109">
        <v>-0.14599999999999999</v>
      </c>
    </row>
    <row r="125" spans="1:12" x14ac:dyDescent="0.3">
      <c r="C125" s="104" t="s">
        <v>7</v>
      </c>
      <c r="D125" s="108">
        <v>87804</v>
      </c>
      <c r="E125" s="109">
        <v>1</v>
      </c>
      <c r="G125" s="108">
        <v>83306</v>
      </c>
      <c r="H125" s="109">
        <v>1</v>
      </c>
      <c r="I125" s="109">
        <v>-5.0999999999999997E-2</v>
      </c>
      <c r="J125" s="108">
        <v>70251</v>
      </c>
      <c r="K125" s="109">
        <v>1</v>
      </c>
      <c r="L125" s="109">
        <v>-0.157</v>
      </c>
    </row>
    <row r="126" spans="1:12" x14ac:dyDescent="0.3">
      <c r="B126" s="101" t="s">
        <v>7</v>
      </c>
      <c r="C126" s="104" t="s">
        <v>7</v>
      </c>
      <c r="D126" s="108">
        <v>464022</v>
      </c>
      <c r="E126" s="109">
        <v>1</v>
      </c>
      <c r="G126" s="108">
        <v>419363</v>
      </c>
      <c r="H126" s="109">
        <v>1</v>
      </c>
      <c r="I126" s="109">
        <v>-9.6000000000000002E-2</v>
      </c>
      <c r="J126" s="108">
        <v>366574</v>
      </c>
      <c r="K126" s="109">
        <v>1</v>
      </c>
      <c r="L126" s="109">
        <v>-0.126</v>
      </c>
    </row>
    <row r="127" spans="1:12" x14ac:dyDescent="0.3">
      <c r="A127" s="101" t="s">
        <v>6</v>
      </c>
      <c r="B127" s="104" t="s">
        <v>160</v>
      </c>
      <c r="C127" s="104" t="s">
        <v>55</v>
      </c>
      <c r="D127" s="108">
        <v>58472</v>
      </c>
      <c r="E127" s="109">
        <v>0.52900000000000003</v>
      </c>
      <c r="G127" s="108">
        <v>56581</v>
      </c>
      <c r="H127" s="109">
        <v>0.51500000000000001</v>
      </c>
      <c r="I127" s="109">
        <v>-3.2000000000000001E-2</v>
      </c>
      <c r="J127" s="108">
        <v>57583</v>
      </c>
      <c r="K127" s="109">
        <v>0.52100000000000002</v>
      </c>
      <c r="L127" s="109">
        <v>1.7999999999999999E-2</v>
      </c>
    </row>
    <row r="128" spans="1:12" x14ac:dyDescent="0.3">
      <c r="A128" s="101"/>
      <c r="C128" s="104" t="s">
        <v>56</v>
      </c>
      <c r="D128" s="108">
        <v>52122</v>
      </c>
      <c r="E128" s="109">
        <v>0.47099999999999997</v>
      </c>
      <c r="G128" s="108">
        <v>53212</v>
      </c>
      <c r="H128" s="109">
        <v>0.48499999999999999</v>
      </c>
      <c r="I128" s="109">
        <v>2.1000000000000001E-2</v>
      </c>
      <c r="J128" s="108">
        <v>53034</v>
      </c>
      <c r="K128" s="109">
        <v>0.47899999999999998</v>
      </c>
      <c r="L128" s="109">
        <v>-3.0000000000000001E-3</v>
      </c>
    </row>
    <row r="129" spans="1:12" x14ac:dyDescent="0.3">
      <c r="A129" s="101"/>
      <c r="C129" s="104" t="s">
        <v>7</v>
      </c>
      <c r="D129" s="108">
        <v>110594</v>
      </c>
      <c r="E129" s="109">
        <v>1</v>
      </c>
      <c r="G129" s="108">
        <v>109793</v>
      </c>
      <c r="H129" s="109">
        <v>1</v>
      </c>
      <c r="I129" s="109">
        <v>-7.0000000000000001E-3</v>
      </c>
      <c r="J129" s="108">
        <v>110617</v>
      </c>
      <c r="K129" s="109">
        <v>1</v>
      </c>
      <c r="L129" s="109">
        <v>8.0000000000000002E-3</v>
      </c>
    </row>
    <row r="130" spans="1:12" x14ac:dyDescent="0.3">
      <c r="A130" s="101"/>
      <c r="B130" s="104" t="s">
        <v>49</v>
      </c>
      <c r="C130" s="104" t="s">
        <v>55</v>
      </c>
      <c r="D130" s="108">
        <v>50350</v>
      </c>
      <c r="E130" s="109">
        <v>0.59</v>
      </c>
      <c r="G130" s="108">
        <v>48313</v>
      </c>
      <c r="H130" s="109">
        <v>0.59099999999999997</v>
      </c>
      <c r="I130" s="109">
        <v>-0.04</v>
      </c>
      <c r="J130" s="108">
        <v>41521</v>
      </c>
      <c r="K130" s="109">
        <v>0.56699999999999995</v>
      </c>
      <c r="L130" s="109">
        <v>-0.14099999999999999</v>
      </c>
    </row>
    <row r="131" spans="1:12" x14ac:dyDescent="0.3">
      <c r="A131" s="101"/>
      <c r="C131" s="104" t="s">
        <v>56</v>
      </c>
      <c r="D131" s="108">
        <v>34922</v>
      </c>
      <c r="E131" s="109">
        <v>0.41</v>
      </c>
      <c r="G131" s="108">
        <v>33447</v>
      </c>
      <c r="H131" s="109">
        <v>0.40899999999999997</v>
      </c>
      <c r="I131" s="109">
        <v>-4.2000000000000003E-2</v>
      </c>
      <c r="J131" s="108">
        <v>31644</v>
      </c>
      <c r="K131" s="109">
        <v>0.433</v>
      </c>
      <c r="L131" s="109">
        <v>-5.3999999999999999E-2</v>
      </c>
    </row>
    <row r="132" spans="1:12" x14ac:dyDescent="0.3">
      <c r="A132" s="101"/>
      <c r="C132" s="104" t="s">
        <v>7</v>
      </c>
      <c r="D132" s="108">
        <v>85272</v>
      </c>
      <c r="E132" s="109">
        <v>1</v>
      </c>
      <c r="G132" s="108">
        <v>81760</v>
      </c>
      <c r="H132" s="109">
        <v>1</v>
      </c>
      <c r="I132" s="109">
        <v>-4.1000000000000002E-2</v>
      </c>
      <c r="J132" s="108">
        <v>73165</v>
      </c>
      <c r="K132" s="109">
        <v>1</v>
      </c>
      <c r="L132" s="109">
        <v>-0.105</v>
      </c>
    </row>
    <row r="133" spans="1:12" x14ac:dyDescent="0.3">
      <c r="A133" s="101"/>
      <c r="B133" s="104" t="s">
        <v>182</v>
      </c>
      <c r="C133" s="104" t="s">
        <v>55</v>
      </c>
      <c r="D133" s="108">
        <v>101181</v>
      </c>
      <c r="E133" s="109">
        <v>0.73199999999999998</v>
      </c>
      <c r="G133" s="108">
        <v>96703</v>
      </c>
      <c r="H133" s="109">
        <v>0.73099999999999998</v>
      </c>
      <c r="I133" s="109">
        <v>-4.3999999999999997E-2</v>
      </c>
      <c r="J133" s="108">
        <v>85280</v>
      </c>
      <c r="K133" s="109">
        <v>0.71799999999999997</v>
      </c>
      <c r="L133" s="109">
        <v>-0.11799999999999999</v>
      </c>
    </row>
    <row r="134" spans="1:12" x14ac:dyDescent="0.3">
      <c r="A134" s="101"/>
      <c r="C134" s="104" t="s">
        <v>56</v>
      </c>
      <c r="D134" s="108">
        <v>36971</v>
      </c>
      <c r="E134" s="109">
        <v>0.26800000000000002</v>
      </c>
      <c r="G134" s="108">
        <v>35665</v>
      </c>
      <c r="H134" s="109">
        <v>0.26900000000000002</v>
      </c>
      <c r="I134" s="109">
        <v>-3.5000000000000003E-2</v>
      </c>
      <c r="J134" s="108">
        <v>33559</v>
      </c>
      <c r="K134" s="109">
        <v>0.28199999999999997</v>
      </c>
      <c r="L134" s="109">
        <v>-5.8999999999999997E-2</v>
      </c>
    </row>
    <row r="135" spans="1:12" x14ac:dyDescent="0.3">
      <c r="A135" s="101"/>
      <c r="C135" s="104" t="s">
        <v>7</v>
      </c>
      <c r="D135" s="108">
        <v>138152</v>
      </c>
      <c r="E135" s="109">
        <v>1</v>
      </c>
      <c r="G135" s="108">
        <v>132368</v>
      </c>
      <c r="H135" s="109">
        <v>1</v>
      </c>
      <c r="I135" s="109">
        <v>-4.2000000000000003E-2</v>
      </c>
      <c r="J135" s="108">
        <v>118839</v>
      </c>
      <c r="K135" s="109">
        <v>1</v>
      </c>
      <c r="L135" s="109">
        <v>-0.10199999999999999</v>
      </c>
    </row>
    <row r="136" spans="1:12" x14ac:dyDescent="0.3">
      <c r="A136" s="101"/>
      <c r="B136" s="104" t="s">
        <v>183</v>
      </c>
      <c r="C136" s="104" t="s">
        <v>55</v>
      </c>
      <c r="D136" s="108">
        <v>28159</v>
      </c>
      <c r="E136" s="109">
        <v>0.39</v>
      </c>
      <c r="G136" s="108">
        <v>26181</v>
      </c>
      <c r="H136" s="109">
        <v>0.36699999999999999</v>
      </c>
      <c r="I136" s="109">
        <v>-7.0000000000000007E-2</v>
      </c>
      <c r="J136" s="108">
        <v>23763</v>
      </c>
      <c r="K136" s="109">
        <v>0.35199999999999998</v>
      </c>
      <c r="L136" s="109">
        <v>-9.1999999999999998E-2</v>
      </c>
    </row>
    <row r="137" spans="1:12" x14ac:dyDescent="0.3">
      <c r="A137" s="101"/>
      <c r="C137" s="104" t="s">
        <v>56</v>
      </c>
      <c r="D137" s="108">
        <v>44018</v>
      </c>
      <c r="E137" s="109">
        <v>0.61</v>
      </c>
      <c r="G137" s="108">
        <v>45080</v>
      </c>
      <c r="H137" s="109">
        <v>0.63300000000000001</v>
      </c>
      <c r="I137" s="109">
        <v>2.4E-2</v>
      </c>
      <c r="J137" s="108">
        <v>43671</v>
      </c>
      <c r="K137" s="109">
        <v>0.64800000000000002</v>
      </c>
      <c r="L137" s="109">
        <v>-3.1E-2</v>
      </c>
    </row>
    <row r="138" spans="1:12" x14ac:dyDescent="0.3">
      <c r="A138" s="101"/>
      <c r="C138" s="104" t="s">
        <v>7</v>
      </c>
      <c r="D138" s="108">
        <v>72177</v>
      </c>
      <c r="E138" s="109">
        <v>1</v>
      </c>
      <c r="G138" s="108">
        <v>71261</v>
      </c>
      <c r="H138" s="109">
        <v>1</v>
      </c>
      <c r="I138" s="109">
        <v>-1.2999999999999999E-2</v>
      </c>
      <c r="J138" s="108">
        <v>67434</v>
      </c>
      <c r="K138" s="109">
        <v>1</v>
      </c>
      <c r="L138" s="109">
        <v>-5.3999999999999999E-2</v>
      </c>
    </row>
    <row r="139" spans="1:12" x14ac:dyDescent="0.3">
      <c r="A139" s="101"/>
      <c r="B139" s="104" t="s">
        <v>7</v>
      </c>
      <c r="C139" s="104" t="s">
        <v>7</v>
      </c>
      <c r="D139" s="108">
        <v>406195</v>
      </c>
      <c r="E139" s="109">
        <v>1</v>
      </c>
      <c r="G139" s="108">
        <v>395182</v>
      </c>
      <c r="H139" s="109">
        <v>1</v>
      </c>
      <c r="I139" s="109">
        <v>-2.7E-2</v>
      </c>
      <c r="J139" s="108">
        <v>370055</v>
      </c>
      <c r="K139" s="109">
        <v>1</v>
      </c>
      <c r="L139" s="109">
        <v>-6.4000000000000001E-2</v>
      </c>
    </row>
    <row r="140" spans="1:12" x14ac:dyDescent="0.3">
      <c r="A140" s="101" t="s">
        <v>19</v>
      </c>
      <c r="B140" s="104" t="s">
        <v>7</v>
      </c>
      <c r="C140" s="104" t="s">
        <v>7</v>
      </c>
      <c r="D140" s="108">
        <v>870217</v>
      </c>
      <c r="E140" s="109">
        <v>1</v>
      </c>
      <c r="G140" s="108">
        <v>814545</v>
      </c>
      <c r="H140" s="109">
        <v>1</v>
      </c>
      <c r="I140" s="109">
        <v>-6.4000000000000001E-2</v>
      </c>
      <c r="J140" s="108">
        <v>736629</v>
      </c>
      <c r="K140" s="109">
        <v>1</v>
      </c>
      <c r="L140" s="109">
        <v>-9.6000000000000002E-2</v>
      </c>
    </row>
    <row r="141" spans="1:12" x14ac:dyDescent="0.3">
      <c r="A141" s="101"/>
    </row>
    <row r="142" spans="1:12" x14ac:dyDescent="0.3">
      <c r="A142" s="112"/>
      <c r="B142" s="112"/>
    </row>
    <row r="143" spans="1:12" x14ac:dyDescent="0.3">
      <c r="A143" s="101"/>
      <c r="B143" s="101"/>
    </row>
    <row r="144" spans="1:12" x14ac:dyDescent="0.3">
      <c r="A144" s="101" t="s">
        <v>64</v>
      </c>
      <c r="B144" s="101" t="s">
        <v>202</v>
      </c>
      <c r="C144" s="104" t="s">
        <v>28</v>
      </c>
    </row>
    <row r="145" spans="1:12" x14ac:dyDescent="0.3">
      <c r="A145" s="101" t="s">
        <v>5</v>
      </c>
      <c r="B145" s="101" t="s">
        <v>160</v>
      </c>
      <c r="C145" s="104" t="s">
        <v>31</v>
      </c>
      <c r="D145" s="108">
        <v>2540</v>
      </c>
      <c r="E145" s="109">
        <v>1.7000000000000001E-2</v>
      </c>
      <c r="G145" s="108">
        <v>2503</v>
      </c>
      <c r="H145" s="109">
        <v>1.7999999999999999E-2</v>
      </c>
      <c r="I145" s="109">
        <v>-1.4999999999999999E-2</v>
      </c>
      <c r="J145" s="108">
        <v>2825</v>
      </c>
      <c r="K145" s="109">
        <v>0.02</v>
      </c>
      <c r="L145" s="109">
        <v>0.129</v>
      </c>
    </row>
    <row r="146" spans="1:12" x14ac:dyDescent="0.3">
      <c r="A146" s="101"/>
      <c r="B146" s="101"/>
      <c r="C146" s="104" t="s">
        <v>30</v>
      </c>
      <c r="D146" s="108">
        <v>85769</v>
      </c>
      <c r="E146" s="109">
        <v>0.56299999999999994</v>
      </c>
      <c r="G146" s="108">
        <v>77332</v>
      </c>
      <c r="H146" s="109">
        <v>0.55800000000000005</v>
      </c>
      <c r="I146" s="109">
        <v>-9.8000000000000004E-2</v>
      </c>
      <c r="J146" s="108">
        <v>82956</v>
      </c>
      <c r="K146" s="109">
        <v>0.58599999999999997</v>
      </c>
      <c r="L146" s="109">
        <v>7.2999999999999995E-2</v>
      </c>
    </row>
    <row r="147" spans="1:12" x14ac:dyDescent="0.3">
      <c r="A147" s="101"/>
      <c r="B147" s="101"/>
      <c r="C147" s="104" t="s">
        <v>29</v>
      </c>
      <c r="D147" s="108">
        <v>64086</v>
      </c>
      <c r="E147" s="109">
        <v>0.42099999999999999</v>
      </c>
      <c r="G147" s="108">
        <v>58839</v>
      </c>
      <c r="H147" s="109">
        <v>0.42399999999999999</v>
      </c>
      <c r="I147" s="109">
        <v>-8.2000000000000003E-2</v>
      </c>
      <c r="J147" s="108">
        <v>55856</v>
      </c>
      <c r="K147" s="109">
        <v>0.39400000000000002</v>
      </c>
      <c r="L147" s="109">
        <v>-5.0999999999999997E-2</v>
      </c>
    </row>
    <row r="148" spans="1:12" x14ac:dyDescent="0.3">
      <c r="A148" s="101"/>
      <c r="B148" s="101"/>
      <c r="C148" s="104" t="s">
        <v>7</v>
      </c>
      <c r="D148" s="108">
        <v>152395</v>
      </c>
      <c r="E148" s="109">
        <v>1</v>
      </c>
      <c r="G148" s="108">
        <v>138674</v>
      </c>
      <c r="H148" s="109">
        <v>1</v>
      </c>
      <c r="I148" s="109">
        <v>-0.09</v>
      </c>
      <c r="J148" s="108">
        <v>141637</v>
      </c>
      <c r="K148" s="109">
        <v>1</v>
      </c>
      <c r="L148" s="109">
        <v>2.1000000000000001E-2</v>
      </c>
    </row>
    <row r="149" spans="1:12" x14ac:dyDescent="0.3">
      <c r="A149" s="101"/>
      <c r="B149" s="101" t="s">
        <v>49</v>
      </c>
      <c r="C149" s="104" t="s">
        <v>31</v>
      </c>
      <c r="D149" s="108">
        <v>2256</v>
      </c>
      <c r="E149" s="109">
        <v>1.7999999999999999E-2</v>
      </c>
      <c r="G149" s="108">
        <v>2341</v>
      </c>
      <c r="H149" s="109">
        <v>2.1999999999999999E-2</v>
      </c>
      <c r="I149" s="109">
        <v>3.7999999999999999E-2</v>
      </c>
      <c r="J149" s="108">
        <v>1732</v>
      </c>
      <c r="K149" s="109">
        <v>2.1000000000000001E-2</v>
      </c>
      <c r="L149" s="109">
        <v>-0.26</v>
      </c>
    </row>
    <row r="150" spans="1:12" x14ac:dyDescent="0.3">
      <c r="A150" s="101"/>
      <c r="B150" s="101"/>
      <c r="C150" s="104" t="s">
        <v>30</v>
      </c>
      <c r="D150" s="108">
        <v>68601</v>
      </c>
      <c r="E150" s="109">
        <v>0.56000000000000005</v>
      </c>
      <c r="G150" s="108">
        <v>60755</v>
      </c>
      <c r="H150" s="109">
        <v>0.56200000000000006</v>
      </c>
      <c r="I150" s="109">
        <v>-0.114</v>
      </c>
      <c r="J150" s="108">
        <v>47239</v>
      </c>
      <c r="K150" s="109">
        <v>0.57299999999999995</v>
      </c>
      <c r="L150" s="109">
        <v>-0.222</v>
      </c>
    </row>
    <row r="151" spans="1:12" x14ac:dyDescent="0.3">
      <c r="A151" s="101"/>
      <c r="B151" s="101"/>
      <c r="C151" s="104" t="s">
        <v>29</v>
      </c>
      <c r="D151" s="108">
        <v>51713</v>
      </c>
      <c r="E151" s="109">
        <v>0.42199999999999999</v>
      </c>
      <c r="G151" s="108">
        <v>44984</v>
      </c>
      <c r="H151" s="109">
        <v>0.41599999999999998</v>
      </c>
      <c r="I151" s="109">
        <v>-0.13</v>
      </c>
      <c r="J151" s="108">
        <v>33465</v>
      </c>
      <c r="K151" s="109">
        <v>0.40600000000000003</v>
      </c>
      <c r="L151" s="109">
        <v>-0.25600000000000001</v>
      </c>
    </row>
    <row r="152" spans="1:12" x14ac:dyDescent="0.3">
      <c r="A152" s="101"/>
      <c r="B152" s="101"/>
      <c r="C152" s="104" t="s">
        <v>7</v>
      </c>
      <c r="D152" s="108">
        <v>122570</v>
      </c>
      <c r="E152" s="109">
        <v>1</v>
      </c>
      <c r="G152" s="108">
        <v>108080</v>
      </c>
      <c r="H152" s="109">
        <v>1</v>
      </c>
      <c r="I152" s="109">
        <v>-0.11799999999999999</v>
      </c>
      <c r="J152" s="108">
        <v>82436</v>
      </c>
      <c r="K152" s="109">
        <v>1</v>
      </c>
      <c r="L152" s="109">
        <v>-0.23699999999999999</v>
      </c>
    </row>
    <row r="153" spans="1:12" x14ac:dyDescent="0.3">
      <c r="A153" s="101"/>
      <c r="B153" s="101" t="s">
        <v>182</v>
      </c>
      <c r="C153" s="104" t="s">
        <v>31</v>
      </c>
      <c r="D153" s="108">
        <v>2821</v>
      </c>
      <c r="E153" s="109">
        <v>2.8000000000000001E-2</v>
      </c>
      <c r="G153" s="108">
        <v>2433</v>
      </c>
      <c r="H153" s="109">
        <v>2.7E-2</v>
      </c>
      <c r="I153" s="109">
        <v>-0.13800000000000001</v>
      </c>
      <c r="J153" s="108">
        <v>1698</v>
      </c>
      <c r="K153" s="109">
        <v>2.4E-2</v>
      </c>
      <c r="L153" s="109">
        <v>-0.30199999999999999</v>
      </c>
    </row>
    <row r="154" spans="1:12" x14ac:dyDescent="0.3">
      <c r="A154" s="101"/>
      <c r="B154" s="101"/>
      <c r="C154" s="104" t="s">
        <v>30</v>
      </c>
      <c r="D154" s="108">
        <v>57438</v>
      </c>
      <c r="E154" s="109">
        <v>0.56699999999999995</v>
      </c>
      <c r="G154" s="108">
        <v>50408</v>
      </c>
      <c r="H154" s="109">
        <v>0.56399999999999995</v>
      </c>
      <c r="I154" s="109">
        <v>-0.122</v>
      </c>
      <c r="J154" s="108">
        <v>42772</v>
      </c>
      <c r="K154" s="109">
        <v>0.59199999999999997</v>
      </c>
      <c r="L154" s="109">
        <v>-0.151</v>
      </c>
    </row>
    <row r="155" spans="1:12" x14ac:dyDescent="0.3">
      <c r="A155" s="101"/>
      <c r="B155" s="101"/>
      <c r="C155" s="104" t="s">
        <v>29</v>
      </c>
      <c r="D155" s="108">
        <v>40994</v>
      </c>
      <c r="E155" s="109">
        <v>0.40500000000000003</v>
      </c>
      <c r="G155" s="108">
        <v>36462</v>
      </c>
      <c r="H155" s="109">
        <v>0.40799999999999997</v>
      </c>
      <c r="I155" s="109">
        <v>-0.111</v>
      </c>
      <c r="J155" s="108">
        <v>27780</v>
      </c>
      <c r="K155" s="109">
        <v>0.38400000000000001</v>
      </c>
      <c r="L155" s="109">
        <v>-0.23799999999999999</v>
      </c>
    </row>
    <row r="156" spans="1:12" x14ac:dyDescent="0.3">
      <c r="A156" s="101"/>
      <c r="B156" s="101"/>
      <c r="C156" s="104" t="s">
        <v>7</v>
      </c>
      <c r="D156" s="108">
        <v>101253</v>
      </c>
      <c r="E156" s="109">
        <v>1</v>
      </c>
      <c r="G156" s="108">
        <v>89303</v>
      </c>
      <c r="H156" s="109">
        <v>1</v>
      </c>
      <c r="I156" s="109">
        <v>-0.11799999999999999</v>
      </c>
      <c r="J156" s="108">
        <v>72250</v>
      </c>
      <c r="K156" s="109">
        <v>1</v>
      </c>
      <c r="L156" s="109">
        <v>-0.191</v>
      </c>
    </row>
    <row r="157" spans="1:12" x14ac:dyDescent="0.3">
      <c r="A157" s="101"/>
      <c r="B157" s="101" t="s">
        <v>183</v>
      </c>
      <c r="C157" s="104" t="s">
        <v>31</v>
      </c>
      <c r="D157" s="108">
        <v>1585</v>
      </c>
      <c r="E157" s="109">
        <v>1.7999999999999999E-2</v>
      </c>
      <c r="G157" s="108">
        <v>1563</v>
      </c>
      <c r="H157" s="109">
        <v>1.9E-2</v>
      </c>
      <c r="I157" s="109">
        <v>-1.4E-2</v>
      </c>
      <c r="J157" s="108">
        <v>1364</v>
      </c>
      <c r="K157" s="109">
        <v>1.9E-2</v>
      </c>
      <c r="L157" s="109">
        <v>-0.127</v>
      </c>
    </row>
    <row r="158" spans="1:12" x14ac:dyDescent="0.3">
      <c r="A158" s="101"/>
      <c r="B158" s="101"/>
      <c r="C158" s="104" t="s">
        <v>30</v>
      </c>
      <c r="D158" s="108">
        <v>49243</v>
      </c>
      <c r="E158" s="109">
        <v>0.56100000000000005</v>
      </c>
      <c r="G158" s="108">
        <v>46766</v>
      </c>
      <c r="H158" s="109">
        <v>0.56100000000000005</v>
      </c>
      <c r="I158" s="109">
        <v>-0.05</v>
      </c>
      <c r="J158" s="108">
        <v>39252</v>
      </c>
      <c r="K158" s="109">
        <v>0.55900000000000005</v>
      </c>
      <c r="L158" s="109">
        <v>-0.161</v>
      </c>
    </row>
    <row r="159" spans="1:12" x14ac:dyDescent="0.3">
      <c r="A159" s="101"/>
      <c r="B159" s="101"/>
      <c r="C159" s="104" t="s">
        <v>29</v>
      </c>
      <c r="D159" s="108">
        <v>36976</v>
      </c>
      <c r="E159" s="109">
        <v>0.42099999999999999</v>
      </c>
      <c r="G159" s="108">
        <v>34977</v>
      </c>
      <c r="H159" s="109">
        <v>0.42</v>
      </c>
      <c r="I159" s="109">
        <v>-5.3999999999999999E-2</v>
      </c>
      <c r="J159" s="108">
        <v>29635</v>
      </c>
      <c r="K159" s="109">
        <v>0.42199999999999999</v>
      </c>
      <c r="L159" s="109">
        <v>-0.153</v>
      </c>
    </row>
    <row r="160" spans="1:12" x14ac:dyDescent="0.3">
      <c r="A160" s="101"/>
      <c r="B160" s="101"/>
      <c r="C160" s="104" t="s">
        <v>7</v>
      </c>
      <c r="D160" s="108">
        <v>87804</v>
      </c>
      <c r="E160" s="109">
        <v>1</v>
      </c>
      <c r="G160" s="108">
        <v>83306</v>
      </c>
      <c r="H160" s="109">
        <v>1</v>
      </c>
      <c r="I160" s="109">
        <v>-5.0999999999999997E-2</v>
      </c>
      <c r="J160" s="108">
        <v>70251</v>
      </c>
      <c r="K160" s="109">
        <v>1</v>
      </c>
      <c r="L160" s="109">
        <v>-0.157</v>
      </c>
    </row>
    <row r="161" spans="1:12" x14ac:dyDescent="0.3">
      <c r="A161" s="101"/>
      <c r="B161" s="101" t="s">
        <v>7</v>
      </c>
      <c r="C161" s="104" t="s">
        <v>7</v>
      </c>
      <c r="D161" s="108">
        <v>464022</v>
      </c>
      <c r="E161" s="109">
        <v>1</v>
      </c>
      <c r="G161" s="108">
        <v>419363</v>
      </c>
      <c r="H161" s="109">
        <v>1</v>
      </c>
      <c r="I161" s="109">
        <v>-9.6000000000000002E-2</v>
      </c>
      <c r="J161" s="108">
        <v>366574</v>
      </c>
      <c r="K161" s="109">
        <v>1</v>
      </c>
      <c r="L161" s="109">
        <v>-0.126</v>
      </c>
    </row>
    <row r="162" spans="1:12" x14ac:dyDescent="0.3">
      <c r="A162" s="101" t="s">
        <v>6</v>
      </c>
      <c r="B162" s="101" t="s">
        <v>160</v>
      </c>
      <c r="C162" s="104" t="s">
        <v>31</v>
      </c>
      <c r="D162" s="108">
        <v>1977</v>
      </c>
      <c r="E162" s="109">
        <v>1.7999999999999999E-2</v>
      </c>
      <c r="G162" s="108">
        <v>1968</v>
      </c>
      <c r="H162" s="109">
        <v>1.7999999999999999E-2</v>
      </c>
      <c r="I162" s="109">
        <v>-5.0000000000000001E-3</v>
      </c>
      <c r="J162" s="108">
        <v>2004</v>
      </c>
      <c r="K162" s="109">
        <v>1.7999999999999999E-2</v>
      </c>
      <c r="L162" s="109">
        <v>1.7999999999999999E-2</v>
      </c>
    </row>
    <row r="163" spans="1:12" x14ac:dyDescent="0.3">
      <c r="A163" s="101"/>
      <c r="B163" s="101"/>
      <c r="C163" s="104" t="s">
        <v>30</v>
      </c>
      <c r="D163" s="108">
        <v>66913</v>
      </c>
      <c r="E163" s="109">
        <v>0.60499999999999998</v>
      </c>
      <c r="G163" s="108">
        <v>67097</v>
      </c>
      <c r="H163" s="109">
        <v>0.61099999999999999</v>
      </c>
      <c r="I163" s="109">
        <v>3.0000000000000001E-3</v>
      </c>
      <c r="J163" s="108">
        <v>67733</v>
      </c>
      <c r="K163" s="109">
        <v>0.61199999999999999</v>
      </c>
      <c r="L163" s="109">
        <v>8.9999999999999993E-3</v>
      </c>
    </row>
    <row r="164" spans="1:12" x14ac:dyDescent="0.3">
      <c r="A164" s="101"/>
      <c r="B164" s="101"/>
      <c r="C164" s="104" t="s">
        <v>29</v>
      </c>
      <c r="D164" s="108">
        <v>41704</v>
      </c>
      <c r="E164" s="109">
        <v>0.377</v>
      </c>
      <c r="G164" s="108">
        <v>40728</v>
      </c>
      <c r="H164" s="109">
        <v>0.371</v>
      </c>
      <c r="I164" s="109">
        <v>-2.3E-2</v>
      </c>
      <c r="J164" s="108">
        <v>40880</v>
      </c>
      <c r="K164" s="109">
        <v>0.37</v>
      </c>
      <c r="L164" s="109">
        <v>4.0000000000000001E-3</v>
      </c>
    </row>
    <row r="165" spans="1:12" x14ac:dyDescent="0.3">
      <c r="A165" s="101"/>
      <c r="B165" s="101"/>
      <c r="C165" s="104" t="s">
        <v>7</v>
      </c>
      <c r="D165" s="108">
        <v>110594</v>
      </c>
      <c r="E165" s="109">
        <v>1</v>
      </c>
      <c r="G165" s="108">
        <v>109793</v>
      </c>
      <c r="H165" s="109">
        <v>1</v>
      </c>
      <c r="I165" s="109">
        <v>-7.0000000000000001E-3</v>
      </c>
      <c r="J165" s="108">
        <v>110617</v>
      </c>
      <c r="K165" s="109">
        <v>1</v>
      </c>
      <c r="L165" s="109">
        <v>8.0000000000000002E-3</v>
      </c>
    </row>
    <row r="166" spans="1:12" x14ac:dyDescent="0.3">
      <c r="A166" s="101"/>
      <c r="B166" s="101" t="s">
        <v>49</v>
      </c>
      <c r="C166" s="104" t="s">
        <v>31</v>
      </c>
      <c r="D166" s="108">
        <v>1537</v>
      </c>
      <c r="E166" s="109">
        <v>1.7999999999999999E-2</v>
      </c>
      <c r="G166" s="108">
        <v>1595</v>
      </c>
      <c r="H166" s="109">
        <v>0.02</v>
      </c>
      <c r="I166" s="109">
        <v>3.7999999999999999E-2</v>
      </c>
      <c r="J166" s="108">
        <v>1433</v>
      </c>
      <c r="K166" s="109">
        <v>0.02</v>
      </c>
      <c r="L166" s="109">
        <v>-0.10199999999999999</v>
      </c>
    </row>
    <row r="167" spans="1:12" x14ac:dyDescent="0.3">
      <c r="A167" s="113"/>
      <c r="B167" s="101"/>
      <c r="C167" s="104" t="s">
        <v>30</v>
      </c>
      <c r="D167" s="108">
        <v>46497</v>
      </c>
      <c r="E167" s="109">
        <v>0.54500000000000004</v>
      </c>
      <c r="G167" s="108">
        <v>45246</v>
      </c>
      <c r="H167" s="109">
        <v>0.55300000000000005</v>
      </c>
      <c r="I167" s="109">
        <v>-2.7E-2</v>
      </c>
      <c r="J167" s="108">
        <v>42927</v>
      </c>
      <c r="K167" s="109">
        <v>0.58699999999999997</v>
      </c>
      <c r="L167" s="109">
        <v>-5.0999999999999997E-2</v>
      </c>
    </row>
    <row r="168" spans="1:12" x14ac:dyDescent="0.3">
      <c r="A168" s="113"/>
      <c r="B168" s="101"/>
      <c r="C168" s="104" t="s">
        <v>29</v>
      </c>
      <c r="D168" s="108">
        <v>37238</v>
      </c>
      <c r="E168" s="109">
        <v>0.437</v>
      </c>
      <c r="G168" s="108">
        <v>34919</v>
      </c>
      <c r="H168" s="109">
        <v>0.42699999999999999</v>
      </c>
      <c r="I168" s="109">
        <v>-6.2E-2</v>
      </c>
      <c r="J168" s="108">
        <v>28805</v>
      </c>
      <c r="K168" s="109">
        <v>0.39400000000000002</v>
      </c>
      <c r="L168" s="109">
        <v>-0.17499999999999999</v>
      </c>
    </row>
    <row r="169" spans="1:12" x14ac:dyDescent="0.3">
      <c r="B169" s="101"/>
      <c r="C169" s="104" t="s">
        <v>7</v>
      </c>
      <c r="D169" s="108">
        <v>85272</v>
      </c>
      <c r="E169" s="109">
        <v>1</v>
      </c>
      <c r="G169" s="108">
        <v>81760</v>
      </c>
      <c r="H169" s="109">
        <v>1</v>
      </c>
      <c r="I169" s="109">
        <v>-4.1000000000000002E-2</v>
      </c>
      <c r="J169" s="108">
        <v>73165</v>
      </c>
      <c r="K169" s="109">
        <v>1</v>
      </c>
      <c r="L169" s="109">
        <v>-0.105</v>
      </c>
    </row>
    <row r="170" spans="1:12" x14ac:dyDescent="0.3">
      <c r="B170" s="101" t="s">
        <v>182</v>
      </c>
      <c r="C170" s="104" t="s">
        <v>31</v>
      </c>
      <c r="D170" s="108">
        <v>3284</v>
      </c>
      <c r="E170" s="109">
        <v>2.4E-2</v>
      </c>
      <c r="G170" s="108">
        <v>3231</v>
      </c>
      <c r="H170" s="109">
        <v>2.4E-2</v>
      </c>
      <c r="I170" s="109">
        <v>-1.6E-2</v>
      </c>
      <c r="J170" s="108">
        <v>2643</v>
      </c>
      <c r="K170" s="109">
        <v>2.1999999999999999E-2</v>
      </c>
      <c r="L170" s="109">
        <v>-0.182</v>
      </c>
    </row>
    <row r="171" spans="1:12" x14ac:dyDescent="0.3">
      <c r="B171" s="101"/>
      <c r="C171" s="104" t="s">
        <v>30</v>
      </c>
      <c r="D171" s="108">
        <v>76065</v>
      </c>
      <c r="E171" s="109">
        <v>0.55100000000000005</v>
      </c>
      <c r="G171" s="108">
        <v>74002</v>
      </c>
      <c r="H171" s="109">
        <v>0.55900000000000005</v>
      </c>
      <c r="I171" s="109">
        <v>-2.7E-2</v>
      </c>
      <c r="J171" s="108">
        <v>70671</v>
      </c>
      <c r="K171" s="109">
        <v>0.59499999999999997</v>
      </c>
      <c r="L171" s="109">
        <v>-4.4999999999999998E-2</v>
      </c>
    </row>
    <row r="172" spans="1:12" x14ac:dyDescent="0.3">
      <c r="B172" s="101"/>
      <c r="C172" s="104" t="s">
        <v>29</v>
      </c>
      <c r="D172" s="108">
        <v>58803</v>
      </c>
      <c r="E172" s="109">
        <v>0.42599999999999999</v>
      </c>
      <c r="G172" s="108">
        <v>55135</v>
      </c>
      <c r="H172" s="109">
        <v>0.41699999999999998</v>
      </c>
      <c r="I172" s="109">
        <v>-6.2E-2</v>
      </c>
      <c r="J172" s="108">
        <v>45525</v>
      </c>
      <c r="K172" s="109">
        <v>0.38300000000000001</v>
      </c>
      <c r="L172" s="109">
        <v>-0.17399999999999999</v>
      </c>
    </row>
    <row r="173" spans="1:12" x14ac:dyDescent="0.3">
      <c r="B173" s="101"/>
      <c r="C173" s="104" t="s">
        <v>7</v>
      </c>
      <c r="D173" s="108">
        <v>138152</v>
      </c>
      <c r="E173" s="109">
        <v>1</v>
      </c>
      <c r="G173" s="108">
        <v>132368</v>
      </c>
      <c r="H173" s="109">
        <v>1</v>
      </c>
      <c r="I173" s="109">
        <v>-4.2000000000000003E-2</v>
      </c>
      <c r="J173" s="108">
        <v>118839</v>
      </c>
      <c r="K173" s="109">
        <v>1</v>
      </c>
      <c r="L173" s="109">
        <v>-0.10199999999999999</v>
      </c>
    </row>
    <row r="174" spans="1:12" x14ac:dyDescent="0.3">
      <c r="B174" s="101" t="s">
        <v>183</v>
      </c>
      <c r="C174" s="104" t="s">
        <v>31</v>
      </c>
      <c r="D174" s="108">
        <v>1093</v>
      </c>
      <c r="E174" s="109">
        <v>1.4999999999999999E-2</v>
      </c>
      <c r="G174" s="108">
        <v>1022</v>
      </c>
      <c r="H174" s="109">
        <v>1.4E-2</v>
      </c>
      <c r="I174" s="109">
        <v>-6.5000000000000002E-2</v>
      </c>
      <c r="J174" s="104">
        <v>966</v>
      </c>
      <c r="K174" s="109">
        <v>1.4E-2</v>
      </c>
      <c r="L174" s="109">
        <v>-5.5E-2</v>
      </c>
    </row>
    <row r="175" spans="1:12" x14ac:dyDescent="0.3">
      <c r="B175" s="101"/>
      <c r="C175" s="104" t="s">
        <v>30</v>
      </c>
      <c r="D175" s="108">
        <v>41670</v>
      </c>
      <c r="E175" s="109">
        <v>0.57699999999999996</v>
      </c>
      <c r="G175" s="108">
        <v>41368</v>
      </c>
      <c r="H175" s="109">
        <v>0.58099999999999996</v>
      </c>
      <c r="I175" s="109">
        <v>-7.0000000000000001E-3</v>
      </c>
      <c r="J175" s="108">
        <v>39243</v>
      </c>
      <c r="K175" s="109">
        <v>0.58199999999999996</v>
      </c>
      <c r="L175" s="109">
        <v>-5.0999999999999997E-2</v>
      </c>
    </row>
    <row r="176" spans="1:12" x14ac:dyDescent="0.3">
      <c r="B176" s="101"/>
      <c r="C176" s="104" t="s">
        <v>29</v>
      </c>
      <c r="D176" s="108">
        <v>29414</v>
      </c>
      <c r="E176" s="109">
        <v>0.40799999999999997</v>
      </c>
      <c r="G176" s="108">
        <v>28871</v>
      </c>
      <c r="H176" s="109">
        <v>0.40500000000000003</v>
      </c>
      <c r="I176" s="109">
        <v>-1.7999999999999999E-2</v>
      </c>
      <c r="J176" s="108">
        <v>27225</v>
      </c>
      <c r="K176" s="109">
        <v>0.40400000000000003</v>
      </c>
      <c r="L176" s="109">
        <v>-5.7000000000000002E-2</v>
      </c>
    </row>
    <row r="177" spans="1:12" x14ac:dyDescent="0.3">
      <c r="B177" s="101"/>
      <c r="C177" s="104" t="s">
        <v>7</v>
      </c>
      <c r="D177" s="108">
        <v>72177</v>
      </c>
      <c r="E177" s="109">
        <v>1</v>
      </c>
      <c r="G177" s="108">
        <v>71261</v>
      </c>
      <c r="H177" s="109">
        <v>1</v>
      </c>
      <c r="I177" s="109">
        <v>-1.2999999999999999E-2</v>
      </c>
      <c r="J177" s="108">
        <v>67434</v>
      </c>
      <c r="K177" s="109">
        <v>1</v>
      </c>
      <c r="L177" s="109">
        <v>-5.3999999999999999E-2</v>
      </c>
    </row>
    <row r="178" spans="1:12" x14ac:dyDescent="0.3">
      <c r="B178" s="104" t="s">
        <v>7</v>
      </c>
      <c r="C178" s="104" t="s">
        <v>7</v>
      </c>
      <c r="D178" s="108">
        <v>406195</v>
      </c>
      <c r="E178" s="109">
        <v>1</v>
      </c>
      <c r="G178" s="108">
        <v>395182</v>
      </c>
      <c r="H178" s="109">
        <v>1</v>
      </c>
      <c r="I178" s="109">
        <v>-2.7E-2</v>
      </c>
      <c r="J178" s="108">
        <v>370055</v>
      </c>
      <c r="K178" s="109">
        <v>1</v>
      </c>
      <c r="L178" s="109">
        <v>-6.4000000000000001E-2</v>
      </c>
    </row>
    <row r="179" spans="1:12" x14ac:dyDescent="0.3">
      <c r="A179" s="104" t="s">
        <v>19</v>
      </c>
      <c r="B179" s="104" t="s">
        <v>7</v>
      </c>
      <c r="C179" s="104" t="s">
        <v>7</v>
      </c>
      <c r="D179" s="108">
        <v>870217</v>
      </c>
      <c r="E179" s="109">
        <v>1</v>
      </c>
      <c r="G179" s="108">
        <v>814545</v>
      </c>
      <c r="H179" s="109">
        <v>1</v>
      </c>
      <c r="I179" s="109">
        <v>-6.4000000000000001E-2</v>
      </c>
      <c r="J179" s="108">
        <v>736629</v>
      </c>
      <c r="K179" s="109">
        <v>1</v>
      </c>
      <c r="L179" s="109">
        <v>-9.6000000000000002E-2</v>
      </c>
    </row>
    <row r="181" spans="1:12" x14ac:dyDescent="0.3">
      <c r="A181" s="112" t="s">
        <v>181</v>
      </c>
    </row>
    <row r="184" spans="1:12" x14ac:dyDescent="0.3">
      <c r="A184" s="104" t="s">
        <v>64</v>
      </c>
      <c r="B184" s="104" t="s">
        <v>202</v>
      </c>
      <c r="C184" s="104" t="s">
        <v>87</v>
      </c>
    </row>
    <row r="185" spans="1:12" x14ac:dyDescent="0.3">
      <c r="A185" s="104" t="s">
        <v>5</v>
      </c>
      <c r="B185" s="104" t="s">
        <v>160</v>
      </c>
      <c r="C185" s="104" t="s">
        <v>33</v>
      </c>
      <c r="D185" s="108">
        <v>49742</v>
      </c>
      <c r="E185" s="109">
        <v>0.32600000000000001</v>
      </c>
      <c r="G185" s="108">
        <v>45941</v>
      </c>
      <c r="H185" s="109">
        <v>0.33100000000000002</v>
      </c>
      <c r="I185" s="109">
        <v>-7.5999999999999998E-2</v>
      </c>
      <c r="J185" s="108">
        <v>49825</v>
      </c>
      <c r="K185" s="109">
        <v>0.35199999999999998</v>
      </c>
      <c r="L185" s="109">
        <v>8.5000000000000006E-2</v>
      </c>
    </row>
    <row r="186" spans="1:12" x14ac:dyDescent="0.3">
      <c r="C186" s="104" t="s">
        <v>34</v>
      </c>
      <c r="D186" s="108">
        <v>57178</v>
      </c>
      <c r="E186" s="109">
        <v>0.375</v>
      </c>
      <c r="G186" s="108">
        <v>53470</v>
      </c>
      <c r="H186" s="109">
        <v>0.38600000000000001</v>
      </c>
      <c r="I186" s="109">
        <v>-6.5000000000000002E-2</v>
      </c>
      <c r="J186" s="108">
        <v>51631</v>
      </c>
      <c r="K186" s="109">
        <v>0.36499999999999999</v>
      </c>
      <c r="L186" s="109">
        <v>-3.4000000000000002E-2</v>
      </c>
    </row>
    <row r="187" spans="1:12" x14ac:dyDescent="0.3">
      <c r="C187" s="104" t="s">
        <v>35</v>
      </c>
      <c r="D187" s="108">
        <v>19868</v>
      </c>
      <c r="E187" s="109">
        <v>0.13</v>
      </c>
      <c r="G187" s="108">
        <v>18302</v>
      </c>
      <c r="H187" s="109">
        <v>0.13200000000000001</v>
      </c>
      <c r="I187" s="109">
        <v>-7.9000000000000001E-2</v>
      </c>
      <c r="J187" s="108">
        <v>18173</v>
      </c>
      <c r="K187" s="109">
        <v>0.128</v>
      </c>
      <c r="L187" s="109">
        <v>-7.0000000000000001E-3</v>
      </c>
    </row>
    <row r="188" spans="1:12" x14ac:dyDescent="0.3">
      <c r="C188" s="104" t="s">
        <v>75</v>
      </c>
      <c r="D188" s="108">
        <v>22498</v>
      </c>
      <c r="E188" s="109">
        <v>0.14799999999999999</v>
      </c>
      <c r="G188" s="108">
        <v>20939</v>
      </c>
      <c r="H188" s="109">
        <v>0.151</v>
      </c>
      <c r="I188" s="109">
        <v>-6.9000000000000006E-2</v>
      </c>
      <c r="J188" s="108">
        <v>21958</v>
      </c>
      <c r="K188" s="109">
        <v>0.155</v>
      </c>
      <c r="L188" s="109">
        <v>4.9000000000000002E-2</v>
      </c>
    </row>
    <row r="189" spans="1:12" x14ac:dyDescent="0.3">
      <c r="C189" s="104" t="s">
        <v>78</v>
      </c>
      <c r="D189" s="108">
        <v>3109</v>
      </c>
      <c r="E189" s="109">
        <v>0.02</v>
      </c>
      <c r="G189" s="104">
        <v>22</v>
      </c>
      <c r="H189" s="109">
        <v>0</v>
      </c>
      <c r="I189" s="109">
        <v>-0.99299999999999999</v>
      </c>
      <c r="J189" s="104">
        <v>50</v>
      </c>
      <c r="K189" s="109">
        <v>0</v>
      </c>
      <c r="L189" s="109">
        <v>1.2729999999999999</v>
      </c>
    </row>
    <row r="190" spans="1:12" x14ac:dyDescent="0.3">
      <c r="C190" s="104" t="s">
        <v>7</v>
      </c>
      <c r="D190" s="108">
        <v>152395</v>
      </c>
      <c r="E190" s="109">
        <v>1</v>
      </c>
      <c r="G190" s="108">
        <v>138674</v>
      </c>
      <c r="H190" s="109">
        <v>1</v>
      </c>
      <c r="I190" s="109">
        <v>-0.09</v>
      </c>
      <c r="J190" s="108">
        <v>141637</v>
      </c>
      <c r="K190" s="109">
        <v>1</v>
      </c>
      <c r="L190" s="109">
        <v>2.1000000000000001E-2</v>
      </c>
    </row>
    <row r="191" spans="1:12" x14ac:dyDescent="0.3">
      <c r="B191" s="104" t="s">
        <v>49</v>
      </c>
      <c r="C191" s="104" t="s">
        <v>33</v>
      </c>
      <c r="D191" s="108">
        <v>60214</v>
      </c>
      <c r="E191" s="109">
        <v>0.49099999999999999</v>
      </c>
      <c r="G191" s="108">
        <v>54826</v>
      </c>
      <c r="H191" s="109">
        <v>0.50700000000000001</v>
      </c>
      <c r="I191" s="109">
        <v>-8.8999999999999996E-2</v>
      </c>
      <c r="J191" s="108">
        <v>41940</v>
      </c>
      <c r="K191" s="109">
        <v>0.50900000000000001</v>
      </c>
      <c r="L191" s="109">
        <v>-0.23499999999999999</v>
      </c>
    </row>
    <row r="192" spans="1:12" x14ac:dyDescent="0.3">
      <c r="C192" s="104" t="s">
        <v>34</v>
      </c>
      <c r="D192" s="108">
        <v>35567</v>
      </c>
      <c r="E192" s="109">
        <v>0.28999999999999998</v>
      </c>
      <c r="G192" s="108">
        <v>32669</v>
      </c>
      <c r="H192" s="109">
        <v>0.30199999999999999</v>
      </c>
      <c r="I192" s="109">
        <v>-8.1000000000000003E-2</v>
      </c>
      <c r="J192" s="108">
        <v>23799</v>
      </c>
      <c r="K192" s="109">
        <v>0.28899999999999998</v>
      </c>
      <c r="L192" s="109">
        <v>-0.27200000000000002</v>
      </c>
    </row>
    <row r="193" spans="1:12" x14ac:dyDescent="0.3">
      <c r="B193" s="112"/>
      <c r="C193" s="104" t="s">
        <v>35</v>
      </c>
      <c r="D193" s="108">
        <v>9812</v>
      </c>
      <c r="E193" s="109">
        <v>0.08</v>
      </c>
      <c r="G193" s="108">
        <v>8980</v>
      </c>
      <c r="H193" s="109">
        <v>8.3000000000000004E-2</v>
      </c>
      <c r="I193" s="109">
        <v>-8.5000000000000006E-2</v>
      </c>
      <c r="J193" s="108">
        <v>7253</v>
      </c>
      <c r="K193" s="109">
        <v>8.7999999999999995E-2</v>
      </c>
      <c r="L193" s="109">
        <v>-0.192</v>
      </c>
    </row>
    <row r="194" spans="1:12" x14ac:dyDescent="0.3">
      <c r="A194" s="101"/>
      <c r="B194" s="101"/>
      <c r="C194" s="104" t="s">
        <v>75</v>
      </c>
      <c r="D194" s="108">
        <v>12129</v>
      </c>
      <c r="E194" s="109">
        <v>9.9000000000000005E-2</v>
      </c>
      <c r="G194" s="108">
        <v>11551</v>
      </c>
      <c r="H194" s="109">
        <v>0.107</v>
      </c>
      <c r="I194" s="109">
        <v>-4.8000000000000001E-2</v>
      </c>
      <c r="J194" s="108">
        <v>9418</v>
      </c>
      <c r="K194" s="109">
        <v>0.114</v>
      </c>
      <c r="L194" s="109">
        <v>-0.185</v>
      </c>
    </row>
    <row r="195" spans="1:12" x14ac:dyDescent="0.3">
      <c r="A195" s="101"/>
      <c r="B195" s="101"/>
      <c r="C195" s="104" t="s">
        <v>78</v>
      </c>
      <c r="D195" s="108">
        <v>4848</v>
      </c>
      <c r="E195" s="109">
        <v>0.04</v>
      </c>
      <c r="G195" s="104">
        <v>54</v>
      </c>
      <c r="H195" s="109">
        <v>0</v>
      </c>
      <c r="I195" s="109">
        <v>-0.98899999999999999</v>
      </c>
      <c r="J195" s="104">
        <v>26</v>
      </c>
      <c r="K195" s="109">
        <v>0</v>
      </c>
      <c r="L195" s="109">
        <v>-0.51900000000000002</v>
      </c>
    </row>
    <row r="196" spans="1:12" x14ac:dyDescent="0.3">
      <c r="A196" s="101"/>
      <c r="B196" s="101"/>
      <c r="C196" s="104" t="s">
        <v>7</v>
      </c>
      <c r="D196" s="108">
        <v>122570</v>
      </c>
      <c r="E196" s="109">
        <v>1</v>
      </c>
      <c r="G196" s="108">
        <v>108080</v>
      </c>
      <c r="H196" s="109">
        <v>1</v>
      </c>
      <c r="I196" s="109">
        <v>-0.11799999999999999</v>
      </c>
      <c r="J196" s="108">
        <v>82436</v>
      </c>
      <c r="K196" s="109">
        <v>1</v>
      </c>
      <c r="L196" s="109">
        <v>-0.23699999999999999</v>
      </c>
    </row>
    <row r="197" spans="1:12" x14ac:dyDescent="0.3">
      <c r="A197" s="101"/>
      <c r="B197" s="101" t="s">
        <v>182</v>
      </c>
      <c r="C197" s="104" t="s">
        <v>33</v>
      </c>
      <c r="D197" s="108">
        <v>35446</v>
      </c>
      <c r="E197" s="109">
        <v>0.35</v>
      </c>
      <c r="G197" s="108">
        <v>32841</v>
      </c>
      <c r="H197" s="109">
        <v>0.36799999999999999</v>
      </c>
      <c r="I197" s="109">
        <v>-7.2999999999999995E-2</v>
      </c>
      <c r="J197" s="108">
        <v>24986</v>
      </c>
      <c r="K197" s="109">
        <v>0.34599999999999997</v>
      </c>
      <c r="L197" s="109">
        <v>-0.23899999999999999</v>
      </c>
    </row>
    <row r="198" spans="1:12" x14ac:dyDescent="0.3">
      <c r="A198" s="101"/>
      <c r="B198" s="101"/>
      <c r="C198" s="104" t="s">
        <v>34</v>
      </c>
      <c r="D198" s="108">
        <v>26996</v>
      </c>
      <c r="E198" s="109">
        <v>0.26700000000000002</v>
      </c>
      <c r="G198" s="108">
        <v>23807</v>
      </c>
      <c r="H198" s="109">
        <v>0.26700000000000002</v>
      </c>
      <c r="I198" s="109">
        <v>-0.11799999999999999</v>
      </c>
      <c r="J198" s="108">
        <v>18913</v>
      </c>
      <c r="K198" s="109">
        <v>0.26200000000000001</v>
      </c>
      <c r="L198" s="109">
        <v>-0.20599999999999999</v>
      </c>
    </row>
    <row r="199" spans="1:12" x14ac:dyDescent="0.3">
      <c r="A199" s="101"/>
      <c r="B199" s="101"/>
      <c r="C199" s="104" t="s">
        <v>35</v>
      </c>
      <c r="D199" s="108">
        <v>15471</v>
      </c>
      <c r="E199" s="109">
        <v>0.153</v>
      </c>
      <c r="G199" s="108">
        <v>13313</v>
      </c>
      <c r="H199" s="109">
        <v>0.14899999999999999</v>
      </c>
      <c r="I199" s="109">
        <v>-0.13900000000000001</v>
      </c>
      <c r="J199" s="108">
        <v>11167</v>
      </c>
      <c r="K199" s="109">
        <v>0.155</v>
      </c>
      <c r="L199" s="109">
        <v>-0.161</v>
      </c>
    </row>
    <row r="200" spans="1:12" x14ac:dyDescent="0.3">
      <c r="A200" s="101"/>
      <c r="B200" s="101"/>
      <c r="C200" s="104" t="s">
        <v>75</v>
      </c>
      <c r="D200" s="108">
        <v>20628</v>
      </c>
      <c r="E200" s="109">
        <v>0.20399999999999999</v>
      </c>
      <c r="G200" s="108">
        <v>19321</v>
      </c>
      <c r="H200" s="109">
        <v>0.216</v>
      </c>
      <c r="I200" s="109">
        <v>-6.3E-2</v>
      </c>
      <c r="J200" s="108">
        <v>17172</v>
      </c>
      <c r="K200" s="109">
        <v>0.23799999999999999</v>
      </c>
      <c r="L200" s="109">
        <v>-0.111</v>
      </c>
    </row>
    <row r="201" spans="1:12" x14ac:dyDescent="0.3">
      <c r="A201" s="101"/>
      <c r="B201" s="101"/>
      <c r="C201" s="104" t="s">
        <v>78</v>
      </c>
      <c r="D201" s="108">
        <v>2712</v>
      </c>
      <c r="E201" s="109">
        <v>2.7E-2</v>
      </c>
      <c r="G201" s="104">
        <v>21</v>
      </c>
      <c r="H201" s="109">
        <v>0</v>
      </c>
      <c r="I201" s="109">
        <v>-0.99199999999999999</v>
      </c>
      <c r="J201" s="104">
        <v>12</v>
      </c>
      <c r="K201" s="109">
        <v>0</v>
      </c>
      <c r="L201" s="109">
        <v>-0.42899999999999999</v>
      </c>
    </row>
    <row r="202" spans="1:12" x14ac:dyDescent="0.3">
      <c r="A202" s="101"/>
      <c r="B202" s="101"/>
      <c r="C202" s="104" t="s">
        <v>7</v>
      </c>
      <c r="D202" s="108">
        <v>101253</v>
      </c>
      <c r="E202" s="109">
        <v>1</v>
      </c>
      <c r="G202" s="108">
        <v>89303</v>
      </c>
      <c r="H202" s="109">
        <v>1</v>
      </c>
      <c r="I202" s="109">
        <v>-0.11799999999999999</v>
      </c>
      <c r="J202" s="108">
        <v>72250</v>
      </c>
      <c r="K202" s="109">
        <v>1</v>
      </c>
      <c r="L202" s="109">
        <v>-0.191</v>
      </c>
    </row>
    <row r="203" spans="1:12" x14ac:dyDescent="0.3">
      <c r="A203" s="101"/>
      <c r="B203" s="101" t="s">
        <v>183</v>
      </c>
      <c r="C203" s="104" t="s">
        <v>33</v>
      </c>
      <c r="D203" s="108">
        <v>46308</v>
      </c>
      <c r="E203" s="109">
        <v>0.52700000000000002</v>
      </c>
      <c r="G203" s="108">
        <v>45007</v>
      </c>
      <c r="H203" s="109">
        <v>0.54</v>
      </c>
      <c r="I203" s="109">
        <v>-2.8000000000000001E-2</v>
      </c>
      <c r="J203" s="108">
        <v>38063</v>
      </c>
      <c r="K203" s="109">
        <v>0.54200000000000004</v>
      </c>
      <c r="L203" s="109">
        <v>-0.154</v>
      </c>
    </row>
    <row r="204" spans="1:12" x14ac:dyDescent="0.3">
      <c r="A204" s="101"/>
      <c r="B204" s="101"/>
      <c r="C204" s="104" t="s">
        <v>34</v>
      </c>
      <c r="D204" s="108">
        <v>23993</v>
      </c>
      <c r="E204" s="109">
        <v>0.27300000000000002</v>
      </c>
      <c r="G204" s="108">
        <v>23849</v>
      </c>
      <c r="H204" s="109">
        <v>0.28599999999999998</v>
      </c>
      <c r="I204" s="109">
        <v>-6.0000000000000001E-3</v>
      </c>
      <c r="J204" s="108">
        <v>19806</v>
      </c>
      <c r="K204" s="109">
        <v>0.28199999999999997</v>
      </c>
      <c r="L204" s="109">
        <v>-0.17</v>
      </c>
    </row>
    <row r="205" spans="1:12" x14ac:dyDescent="0.3">
      <c r="A205" s="101"/>
      <c r="B205" s="101"/>
      <c r="C205" s="104" t="s">
        <v>35</v>
      </c>
      <c r="D205" s="108">
        <v>6356</v>
      </c>
      <c r="E205" s="109">
        <v>7.1999999999999995E-2</v>
      </c>
      <c r="G205" s="108">
        <v>6159</v>
      </c>
      <c r="H205" s="109">
        <v>7.3999999999999996E-2</v>
      </c>
      <c r="I205" s="109">
        <v>-3.1E-2</v>
      </c>
      <c r="J205" s="108">
        <v>5246</v>
      </c>
      <c r="K205" s="109">
        <v>7.4999999999999997E-2</v>
      </c>
      <c r="L205" s="109">
        <v>-0.14799999999999999</v>
      </c>
    </row>
    <row r="206" spans="1:12" x14ac:dyDescent="0.3">
      <c r="A206" s="101"/>
      <c r="B206" s="101"/>
      <c r="C206" s="104" t="s">
        <v>75</v>
      </c>
      <c r="D206" s="108">
        <v>8380</v>
      </c>
      <c r="E206" s="109">
        <v>9.5000000000000001E-2</v>
      </c>
      <c r="G206" s="108">
        <v>8254</v>
      </c>
      <c r="H206" s="109">
        <v>9.9000000000000005E-2</v>
      </c>
      <c r="I206" s="109">
        <v>-1.4999999999999999E-2</v>
      </c>
      <c r="J206" s="108">
        <v>7095</v>
      </c>
      <c r="K206" s="109">
        <v>0.10100000000000001</v>
      </c>
      <c r="L206" s="109">
        <v>-0.14000000000000001</v>
      </c>
    </row>
    <row r="207" spans="1:12" x14ac:dyDescent="0.3">
      <c r="A207" s="101"/>
      <c r="B207" s="101"/>
      <c r="C207" s="104" t="s">
        <v>78</v>
      </c>
      <c r="D207" s="108">
        <v>2767</v>
      </c>
      <c r="E207" s="109">
        <v>3.2000000000000001E-2</v>
      </c>
      <c r="G207" s="104">
        <v>37</v>
      </c>
      <c r="H207" s="109">
        <v>0</v>
      </c>
      <c r="I207" s="109">
        <v>-0.98699999999999999</v>
      </c>
      <c r="J207" s="104">
        <v>41</v>
      </c>
      <c r="K207" s="109">
        <v>1E-3</v>
      </c>
      <c r="L207" s="109">
        <v>0.108</v>
      </c>
    </row>
    <row r="208" spans="1:12" x14ac:dyDescent="0.3">
      <c r="A208" s="101"/>
      <c r="B208" s="101"/>
      <c r="C208" s="104" t="s">
        <v>7</v>
      </c>
      <c r="D208" s="108">
        <v>87804</v>
      </c>
      <c r="E208" s="109">
        <v>1</v>
      </c>
      <c r="G208" s="108">
        <v>83306</v>
      </c>
      <c r="H208" s="109">
        <v>1</v>
      </c>
      <c r="I208" s="109">
        <v>-5.0999999999999997E-2</v>
      </c>
      <c r="J208" s="108">
        <v>70251</v>
      </c>
      <c r="K208" s="109">
        <v>1</v>
      </c>
      <c r="L208" s="109">
        <v>-0.157</v>
      </c>
    </row>
    <row r="209" spans="1:12" x14ac:dyDescent="0.3">
      <c r="A209" s="101"/>
      <c r="B209" s="101" t="s">
        <v>7</v>
      </c>
      <c r="C209" s="104" t="s">
        <v>7</v>
      </c>
      <c r="D209" s="108">
        <v>464022</v>
      </c>
      <c r="E209" s="109">
        <v>1</v>
      </c>
      <c r="G209" s="108">
        <v>419363</v>
      </c>
      <c r="H209" s="109">
        <v>1</v>
      </c>
      <c r="I209" s="109">
        <v>-9.6000000000000002E-2</v>
      </c>
      <c r="J209" s="108">
        <v>366574</v>
      </c>
      <c r="K209" s="109">
        <v>1</v>
      </c>
      <c r="L209" s="109">
        <v>-0.126</v>
      </c>
    </row>
    <row r="210" spans="1:12" x14ac:dyDescent="0.3">
      <c r="A210" s="101" t="s">
        <v>6</v>
      </c>
      <c r="B210" s="104" t="s">
        <v>160</v>
      </c>
      <c r="C210" s="104" t="s">
        <v>33</v>
      </c>
      <c r="D210" s="108">
        <v>7586</v>
      </c>
      <c r="E210" s="109">
        <v>6.9000000000000006E-2</v>
      </c>
      <c r="G210" s="108">
        <v>7155</v>
      </c>
      <c r="H210" s="109">
        <v>6.5000000000000002E-2</v>
      </c>
      <c r="I210" s="109">
        <v>-5.7000000000000002E-2</v>
      </c>
      <c r="J210" s="108">
        <v>7322</v>
      </c>
      <c r="K210" s="109">
        <v>6.6000000000000003E-2</v>
      </c>
      <c r="L210" s="109">
        <v>2.3E-2</v>
      </c>
    </row>
    <row r="211" spans="1:12" x14ac:dyDescent="0.3">
      <c r="A211" s="101"/>
      <c r="C211" s="104" t="s">
        <v>34</v>
      </c>
      <c r="D211" s="108">
        <v>29234</v>
      </c>
      <c r="E211" s="109">
        <v>0.26400000000000001</v>
      </c>
      <c r="G211" s="108">
        <v>29010</v>
      </c>
      <c r="H211" s="109">
        <v>0.26400000000000001</v>
      </c>
      <c r="I211" s="109">
        <v>-8.0000000000000002E-3</v>
      </c>
      <c r="J211" s="108">
        <v>28556</v>
      </c>
      <c r="K211" s="109">
        <v>0.25800000000000001</v>
      </c>
      <c r="L211" s="109">
        <v>-1.6E-2</v>
      </c>
    </row>
    <row r="212" spans="1:12" x14ac:dyDescent="0.3">
      <c r="A212" s="101"/>
      <c r="C212" s="104" t="s">
        <v>35</v>
      </c>
      <c r="D212" s="108">
        <v>26908</v>
      </c>
      <c r="E212" s="109">
        <v>0.24299999999999999</v>
      </c>
      <c r="G212" s="108">
        <v>26520</v>
      </c>
      <c r="H212" s="109">
        <v>0.24199999999999999</v>
      </c>
      <c r="I212" s="109">
        <v>-1.4E-2</v>
      </c>
      <c r="J212" s="108">
        <v>26087</v>
      </c>
      <c r="K212" s="109">
        <v>0.23599999999999999</v>
      </c>
      <c r="L212" s="109">
        <v>-1.6E-2</v>
      </c>
    </row>
    <row r="213" spans="1:12" x14ac:dyDescent="0.3">
      <c r="A213" s="101"/>
      <c r="C213" s="104" t="s">
        <v>75</v>
      </c>
      <c r="D213" s="108">
        <v>45754</v>
      </c>
      <c r="E213" s="109">
        <v>0.41399999999999998</v>
      </c>
      <c r="G213" s="108">
        <v>47053</v>
      </c>
      <c r="H213" s="109">
        <v>0.42899999999999999</v>
      </c>
      <c r="I213" s="109">
        <v>2.8000000000000001E-2</v>
      </c>
      <c r="J213" s="108">
        <v>48525</v>
      </c>
      <c r="K213" s="109">
        <v>0.439</v>
      </c>
      <c r="L213" s="109">
        <v>3.1E-2</v>
      </c>
    </row>
    <row r="214" spans="1:12" x14ac:dyDescent="0.3">
      <c r="A214" s="101"/>
      <c r="C214" s="104" t="s">
        <v>78</v>
      </c>
      <c r="D214" s="108">
        <v>1112</v>
      </c>
      <c r="E214" s="109">
        <v>0.01</v>
      </c>
      <c r="G214" s="104">
        <v>55</v>
      </c>
      <c r="H214" s="109">
        <v>1E-3</v>
      </c>
      <c r="I214" s="109">
        <v>-0.95099999999999996</v>
      </c>
      <c r="J214" s="104">
        <v>127</v>
      </c>
      <c r="K214" s="109">
        <v>1E-3</v>
      </c>
      <c r="L214" s="109">
        <v>1.3089999999999999</v>
      </c>
    </row>
    <row r="215" spans="1:12" x14ac:dyDescent="0.3">
      <c r="A215" s="101"/>
      <c r="C215" s="104" t="s">
        <v>7</v>
      </c>
      <c r="D215" s="108">
        <v>110594</v>
      </c>
      <c r="E215" s="109">
        <v>1</v>
      </c>
      <c r="G215" s="108">
        <v>109793</v>
      </c>
      <c r="H215" s="109">
        <v>1</v>
      </c>
      <c r="I215" s="109">
        <v>-7.0000000000000001E-3</v>
      </c>
      <c r="J215" s="108">
        <v>110617</v>
      </c>
      <c r="K215" s="109">
        <v>1</v>
      </c>
      <c r="L215" s="109">
        <v>8.0000000000000002E-3</v>
      </c>
    </row>
    <row r="216" spans="1:12" x14ac:dyDescent="0.3">
      <c r="A216" s="101"/>
      <c r="B216" s="104" t="s">
        <v>49</v>
      </c>
      <c r="C216" s="104" t="s">
        <v>33</v>
      </c>
      <c r="D216" s="108">
        <v>14925</v>
      </c>
      <c r="E216" s="109">
        <v>0.17499999999999999</v>
      </c>
      <c r="G216" s="108">
        <v>14249</v>
      </c>
      <c r="H216" s="109">
        <v>0.17399999999999999</v>
      </c>
      <c r="I216" s="109">
        <v>-4.4999999999999998E-2</v>
      </c>
      <c r="J216" s="108">
        <v>10551</v>
      </c>
      <c r="K216" s="109">
        <v>0.14399999999999999</v>
      </c>
      <c r="L216" s="109">
        <v>-0.26</v>
      </c>
    </row>
    <row r="217" spans="1:12" x14ac:dyDescent="0.3">
      <c r="A217" s="101"/>
      <c r="C217" s="104" t="s">
        <v>34</v>
      </c>
      <c r="D217" s="108">
        <v>24083</v>
      </c>
      <c r="E217" s="109">
        <v>0.28199999999999997</v>
      </c>
      <c r="G217" s="108">
        <v>23658</v>
      </c>
      <c r="H217" s="109">
        <v>0.28899999999999998</v>
      </c>
      <c r="I217" s="109">
        <v>-1.7999999999999999E-2</v>
      </c>
      <c r="J217" s="108">
        <v>19502</v>
      </c>
      <c r="K217" s="109">
        <v>0.26700000000000002</v>
      </c>
      <c r="L217" s="109">
        <v>-0.17599999999999999</v>
      </c>
    </row>
    <row r="218" spans="1:12" x14ac:dyDescent="0.3">
      <c r="A218" s="101"/>
      <c r="B218" s="112"/>
      <c r="C218" s="104" t="s">
        <v>35</v>
      </c>
      <c r="D218" s="108">
        <v>17652</v>
      </c>
      <c r="E218" s="109">
        <v>0.20699999999999999</v>
      </c>
      <c r="G218" s="108">
        <v>16646</v>
      </c>
      <c r="H218" s="109">
        <v>0.20399999999999999</v>
      </c>
      <c r="I218" s="109">
        <v>-5.7000000000000002E-2</v>
      </c>
      <c r="J218" s="108">
        <v>15875</v>
      </c>
      <c r="K218" s="109">
        <v>0.217</v>
      </c>
      <c r="L218" s="109">
        <v>-4.5999999999999999E-2</v>
      </c>
    </row>
    <row r="219" spans="1:12" x14ac:dyDescent="0.3">
      <c r="A219" s="101"/>
      <c r="B219" s="101"/>
      <c r="C219" s="104" t="s">
        <v>75</v>
      </c>
      <c r="D219" s="108">
        <v>27542</v>
      </c>
      <c r="E219" s="109">
        <v>0.32300000000000001</v>
      </c>
      <c r="G219" s="108">
        <v>27176</v>
      </c>
      <c r="H219" s="109">
        <v>0.33200000000000002</v>
      </c>
      <c r="I219" s="109">
        <v>-1.2999999999999999E-2</v>
      </c>
      <c r="J219" s="108">
        <v>27222</v>
      </c>
      <c r="K219" s="109">
        <v>0.372</v>
      </c>
      <c r="L219" s="109">
        <v>2E-3</v>
      </c>
    </row>
    <row r="220" spans="1:12" x14ac:dyDescent="0.3">
      <c r="A220" s="101"/>
      <c r="B220" s="101"/>
      <c r="C220" s="104" t="s">
        <v>78</v>
      </c>
      <c r="D220" s="108">
        <v>1070</v>
      </c>
      <c r="E220" s="109">
        <v>1.2999999999999999E-2</v>
      </c>
      <c r="G220" s="104">
        <v>31</v>
      </c>
      <c r="H220" s="109">
        <v>0</v>
      </c>
      <c r="I220" s="109">
        <v>-0.97099999999999997</v>
      </c>
      <c r="J220" s="104">
        <v>15</v>
      </c>
      <c r="K220" s="109">
        <v>0</v>
      </c>
      <c r="L220" s="109">
        <v>-0.51600000000000001</v>
      </c>
    </row>
    <row r="221" spans="1:12" x14ac:dyDescent="0.3">
      <c r="A221" s="101"/>
      <c r="B221" s="101"/>
      <c r="C221" s="104" t="s">
        <v>7</v>
      </c>
      <c r="D221" s="108">
        <v>85272</v>
      </c>
      <c r="E221" s="109">
        <v>1</v>
      </c>
      <c r="G221" s="108">
        <v>81760</v>
      </c>
      <c r="H221" s="109">
        <v>1</v>
      </c>
      <c r="I221" s="109">
        <v>-4.1000000000000002E-2</v>
      </c>
      <c r="J221" s="108">
        <v>73165</v>
      </c>
      <c r="K221" s="109">
        <v>1</v>
      </c>
      <c r="L221" s="109">
        <v>-0.105</v>
      </c>
    </row>
    <row r="222" spans="1:12" x14ac:dyDescent="0.3">
      <c r="A222" s="101"/>
      <c r="B222" s="101" t="s">
        <v>182</v>
      </c>
      <c r="C222" s="104" t="s">
        <v>33</v>
      </c>
      <c r="D222" s="108">
        <v>11855</v>
      </c>
      <c r="E222" s="109">
        <v>8.5999999999999993E-2</v>
      </c>
      <c r="G222" s="108">
        <v>10932</v>
      </c>
      <c r="H222" s="109">
        <v>8.3000000000000004E-2</v>
      </c>
      <c r="I222" s="109">
        <v>-7.8E-2</v>
      </c>
      <c r="J222" s="108">
        <v>8234</v>
      </c>
      <c r="K222" s="109">
        <v>6.9000000000000006E-2</v>
      </c>
      <c r="L222" s="109">
        <v>-0.247</v>
      </c>
    </row>
    <row r="223" spans="1:12" x14ac:dyDescent="0.3">
      <c r="A223" s="101"/>
      <c r="B223" s="101"/>
      <c r="C223" s="104" t="s">
        <v>34</v>
      </c>
      <c r="D223" s="108">
        <v>33516</v>
      </c>
      <c r="E223" s="109">
        <v>0.24299999999999999</v>
      </c>
      <c r="G223" s="108">
        <v>31622</v>
      </c>
      <c r="H223" s="109">
        <v>0.23899999999999999</v>
      </c>
      <c r="I223" s="109">
        <v>-5.7000000000000002E-2</v>
      </c>
      <c r="J223" s="108">
        <v>26178</v>
      </c>
      <c r="K223" s="109">
        <v>0.22</v>
      </c>
      <c r="L223" s="109">
        <v>-0.17199999999999999</v>
      </c>
    </row>
    <row r="224" spans="1:12" x14ac:dyDescent="0.3">
      <c r="A224" s="101"/>
      <c r="B224" s="101"/>
      <c r="C224" s="104" t="s">
        <v>35</v>
      </c>
      <c r="D224" s="108">
        <v>34503</v>
      </c>
      <c r="E224" s="109">
        <v>0.25</v>
      </c>
      <c r="G224" s="108">
        <v>33586</v>
      </c>
      <c r="H224" s="109">
        <v>0.254</v>
      </c>
      <c r="I224" s="109">
        <v>-2.7E-2</v>
      </c>
      <c r="J224" s="108">
        <v>30042</v>
      </c>
      <c r="K224" s="109">
        <v>0.253</v>
      </c>
      <c r="L224" s="109">
        <v>-0.106</v>
      </c>
    </row>
    <row r="225" spans="1:12" x14ac:dyDescent="0.3">
      <c r="B225" s="101"/>
      <c r="C225" s="104" t="s">
        <v>75</v>
      </c>
      <c r="D225" s="108">
        <v>57208</v>
      </c>
      <c r="E225" s="109">
        <v>0.41399999999999998</v>
      </c>
      <c r="G225" s="108">
        <v>56182</v>
      </c>
      <c r="H225" s="109">
        <v>0.42399999999999999</v>
      </c>
      <c r="I225" s="109">
        <v>-1.7999999999999999E-2</v>
      </c>
      <c r="J225" s="108">
        <v>54348</v>
      </c>
      <c r="K225" s="109">
        <v>0.45700000000000002</v>
      </c>
      <c r="L225" s="109">
        <v>-3.3000000000000002E-2</v>
      </c>
    </row>
    <row r="226" spans="1:12" x14ac:dyDescent="0.3">
      <c r="A226" s="112"/>
      <c r="B226" s="101"/>
      <c r="C226" s="104" t="s">
        <v>78</v>
      </c>
      <c r="D226" s="108">
        <v>1070</v>
      </c>
      <c r="E226" s="109">
        <v>8.0000000000000002E-3</v>
      </c>
      <c r="G226" s="104">
        <v>46</v>
      </c>
      <c r="H226" s="109">
        <v>0</v>
      </c>
      <c r="I226" s="109">
        <v>-0.95699999999999996</v>
      </c>
      <c r="J226" s="104">
        <v>37</v>
      </c>
      <c r="K226" s="109">
        <v>0</v>
      </c>
      <c r="L226" s="109">
        <v>-0.19600000000000001</v>
      </c>
    </row>
    <row r="227" spans="1:12" x14ac:dyDescent="0.3">
      <c r="A227" s="101"/>
      <c r="B227" s="101"/>
      <c r="C227" s="104" t="s">
        <v>7</v>
      </c>
      <c r="D227" s="108">
        <v>138152</v>
      </c>
      <c r="E227" s="109">
        <v>1</v>
      </c>
      <c r="G227" s="108">
        <v>132368</v>
      </c>
      <c r="H227" s="109">
        <v>1</v>
      </c>
      <c r="I227" s="109">
        <v>-4.2000000000000003E-2</v>
      </c>
      <c r="J227" s="108">
        <v>118839</v>
      </c>
      <c r="K227" s="109">
        <v>1</v>
      </c>
      <c r="L227" s="109">
        <v>-0.10199999999999999</v>
      </c>
    </row>
    <row r="228" spans="1:12" x14ac:dyDescent="0.3">
      <c r="A228" s="101"/>
      <c r="B228" s="101" t="s">
        <v>183</v>
      </c>
      <c r="C228" s="104" t="s">
        <v>33</v>
      </c>
      <c r="D228" s="108">
        <v>7541</v>
      </c>
      <c r="E228" s="109">
        <v>0.104</v>
      </c>
      <c r="G228" s="108">
        <v>7314</v>
      </c>
      <c r="H228" s="109">
        <v>0.10299999999999999</v>
      </c>
      <c r="I228" s="109">
        <v>-0.03</v>
      </c>
      <c r="J228" s="108">
        <v>6870</v>
      </c>
      <c r="K228" s="109">
        <v>0.10199999999999999</v>
      </c>
      <c r="L228" s="109">
        <v>-6.0999999999999999E-2</v>
      </c>
    </row>
    <row r="229" spans="1:12" x14ac:dyDescent="0.3">
      <c r="A229" s="101"/>
      <c r="B229" s="101"/>
      <c r="C229" s="104" t="s">
        <v>34</v>
      </c>
      <c r="D229" s="108">
        <v>17321</v>
      </c>
      <c r="E229" s="109">
        <v>0.24</v>
      </c>
      <c r="G229" s="108">
        <v>17052</v>
      </c>
      <c r="H229" s="109">
        <v>0.23899999999999999</v>
      </c>
      <c r="I229" s="109">
        <v>-1.6E-2</v>
      </c>
      <c r="J229" s="108">
        <v>15489</v>
      </c>
      <c r="K229" s="109">
        <v>0.23</v>
      </c>
      <c r="L229" s="109">
        <v>-9.1999999999999998E-2</v>
      </c>
    </row>
    <row r="230" spans="1:12" x14ac:dyDescent="0.3">
      <c r="A230" s="101"/>
      <c r="B230" s="101"/>
      <c r="C230" s="104" t="s">
        <v>35</v>
      </c>
      <c r="D230" s="108">
        <v>15308</v>
      </c>
      <c r="E230" s="109">
        <v>0.21199999999999999</v>
      </c>
      <c r="G230" s="108">
        <v>15077</v>
      </c>
      <c r="H230" s="109">
        <v>0.21199999999999999</v>
      </c>
      <c r="I230" s="109">
        <v>-1.4999999999999999E-2</v>
      </c>
      <c r="J230" s="108">
        <v>14062</v>
      </c>
      <c r="K230" s="109">
        <v>0.20899999999999999</v>
      </c>
      <c r="L230" s="109">
        <v>-6.7000000000000004E-2</v>
      </c>
    </row>
    <row r="231" spans="1:12" x14ac:dyDescent="0.3">
      <c r="A231" s="101"/>
      <c r="B231" s="101"/>
      <c r="C231" s="104" t="s">
        <v>75</v>
      </c>
      <c r="D231" s="108">
        <v>31171</v>
      </c>
      <c r="E231" s="109">
        <v>0.432</v>
      </c>
      <c r="G231" s="108">
        <v>31793</v>
      </c>
      <c r="H231" s="109">
        <v>0.44600000000000001</v>
      </c>
      <c r="I231" s="109">
        <v>0.02</v>
      </c>
      <c r="J231" s="108">
        <v>30954</v>
      </c>
      <c r="K231" s="109">
        <v>0.45900000000000002</v>
      </c>
      <c r="L231" s="109">
        <v>-2.5999999999999999E-2</v>
      </c>
    </row>
    <row r="232" spans="1:12" x14ac:dyDescent="0.3">
      <c r="A232" s="101"/>
      <c r="B232" s="101"/>
      <c r="C232" s="104" t="s">
        <v>78</v>
      </c>
      <c r="D232" s="104">
        <v>836</v>
      </c>
      <c r="E232" s="109">
        <v>1.2E-2</v>
      </c>
      <c r="G232" s="104">
        <v>25</v>
      </c>
      <c r="H232" s="109">
        <v>0</v>
      </c>
      <c r="I232" s="109">
        <v>-0.97</v>
      </c>
      <c r="J232" s="104">
        <v>59</v>
      </c>
      <c r="K232" s="109">
        <v>1E-3</v>
      </c>
      <c r="L232" s="109">
        <v>1.36</v>
      </c>
    </row>
    <row r="233" spans="1:12" x14ac:dyDescent="0.3">
      <c r="A233" s="101"/>
      <c r="B233" s="101"/>
      <c r="C233" s="104" t="s">
        <v>7</v>
      </c>
      <c r="D233" s="108">
        <v>72177</v>
      </c>
      <c r="E233" s="109">
        <v>1</v>
      </c>
      <c r="G233" s="108">
        <v>71261</v>
      </c>
      <c r="H233" s="109">
        <v>1</v>
      </c>
      <c r="I233" s="109">
        <v>-1.2999999999999999E-2</v>
      </c>
      <c r="J233" s="108">
        <v>67434</v>
      </c>
      <c r="K233" s="109">
        <v>1</v>
      </c>
      <c r="L233" s="109">
        <v>-5.3999999999999999E-2</v>
      </c>
    </row>
    <row r="234" spans="1:12" x14ac:dyDescent="0.3">
      <c r="A234" s="101"/>
      <c r="B234" s="101" t="s">
        <v>7</v>
      </c>
      <c r="C234" s="104" t="s">
        <v>7</v>
      </c>
      <c r="D234" s="108">
        <v>406195</v>
      </c>
      <c r="E234" s="109">
        <v>1</v>
      </c>
      <c r="G234" s="108">
        <v>395182</v>
      </c>
      <c r="H234" s="109">
        <v>1</v>
      </c>
      <c r="I234" s="109">
        <v>-2.7E-2</v>
      </c>
      <c r="J234" s="108">
        <v>370055</v>
      </c>
      <c r="K234" s="109">
        <v>1</v>
      </c>
      <c r="L234" s="109">
        <v>-6.4000000000000001E-2</v>
      </c>
    </row>
    <row r="235" spans="1:12" x14ac:dyDescent="0.3">
      <c r="A235" s="101" t="s">
        <v>19</v>
      </c>
      <c r="B235" s="101" t="s">
        <v>7</v>
      </c>
      <c r="C235" s="104" t="s">
        <v>7</v>
      </c>
      <c r="D235" s="108">
        <v>870217</v>
      </c>
      <c r="E235" s="109">
        <v>1</v>
      </c>
      <c r="G235" s="108">
        <v>814545</v>
      </c>
      <c r="H235" s="109">
        <v>1</v>
      </c>
      <c r="I235" s="109">
        <v>-6.4000000000000001E-2</v>
      </c>
      <c r="J235" s="108">
        <v>736629</v>
      </c>
      <c r="K235" s="109">
        <v>1</v>
      </c>
      <c r="L235" s="109">
        <v>-9.6000000000000002E-2</v>
      </c>
    </row>
    <row r="236" spans="1:12" x14ac:dyDescent="0.3">
      <c r="A236" s="101"/>
      <c r="B236" s="101"/>
    </row>
    <row r="237" spans="1:12" x14ac:dyDescent="0.3">
      <c r="A237" s="101"/>
      <c r="B237" s="101"/>
    </row>
    <row r="238" spans="1:12" x14ac:dyDescent="0.3">
      <c r="A238" s="101"/>
      <c r="B238" s="101"/>
    </row>
    <row r="239" spans="1:12" x14ac:dyDescent="0.3">
      <c r="A239" s="101"/>
      <c r="B239" s="101"/>
    </row>
    <row r="240" spans="1:12" x14ac:dyDescent="0.3">
      <c r="A240" s="101" t="s">
        <v>64</v>
      </c>
      <c r="B240" s="101" t="s">
        <v>202</v>
      </c>
      <c r="C240" s="104" t="s">
        <v>85</v>
      </c>
    </row>
    <row r="241" spans="1:12" x14ac:dyDescent="0.3">
      <c r="A241" s="101" t="s">
        <v>5</v>
      </c>
      <c r="B241" s="101" t="s">
        <v>160</v>
      </c>
      <c r="C241" s="104" t="s">
        <v>39</v>
      </c>
      <c r="D241" s="108">
        <v>71560</v>
      </c>
      <c r="E241" s="109">
        <v>0.47</v>
      </c>
      <c r="G241" s="108">
        <v>62654</v>
      </c>
      <c r="H241" s="109">
        <v>0.45200000000000001</v>
      </c>
      <c r="I241" s="109">
        <v>-0.124</v>
      </c>
      <c r="J241" s="108">
        <v>63054</v>
      </c>
      <c r="K241" s="109">
        <v>0.44500000000000001</v>
      </c>
      <c r="L241" s="109">
        <v>6.0000000000000001E-3</v>
      </c>
    </row>
    <row r="242" spans="1:12" x14ac:dyDescent="0.3">
      <c r="A242" s="101"/>
      <c r="B242" s="101"/>
      <c r="C242" s="104" t="s">
        <v>40</v>
      </c>
      <c r="D242" s="108">
        <v>9668</v>
      </c>
      <c r="E242" s="109">
        <v>6.3E-2</v>
      </c>
      <c r="G242" s="108">
        <v>9635</v>
      </c>
      <c r="H242" s="109">
        <v>6.9000000000000006E-2</v>
      </c>
      <c r="I242" s="109">
        <v>-3.0000000000000001E-3</v>
      </c>
      <c r="J242" s="108">
        <v>10162</v>
      </c>
      <c r="K242" s="109">
        <v>7.1999999999999995E-2</v>
      </c>
      <c r="L242" s="109">
        <v>5.5E-2</v>
      </c>
    </row>
    <row r="243" spans="1:12" x14ac:dyDescent="0.3">
      <c r="A243" s="101"/>
      <c r="B243" s="101"/>
      <c r="C243" s="104" t="s">
        <v>41</v>
      </c>
      <c r="D243" s="108">
        <v>15882</v>
      </c>
      <c r="E243" s="109">
        <v>0.104</v>
      </c>
      <c r="G243" s="108">
        <v>14180</v>
      </c>
      <c r="H243" s="109">
        <v>0.10199999999999999</v>
      </c>
      <c r="I243" s="109">
        <v>-0.107</v>
      </c>
      <c r="J243" s="108">
        <v>13897</v>
      </c>
      <c r="K243" s="109">
        <v>9.8000000000000004E-2</v>
      </c>
      <c r="L243" s="109">
        <v>-0.02</v>
      </c>
    </row>
    <row r="244" spans="1:12" x14ac:dyDescent="0.3">
      <c r="A244" s="101"/>
      <c r="B244" s="101"/>
      <c r="C244" s="104" t="s">
        <v>42</v>
      </c>
      <c r="D244" s="108">
        <v>28004</v>
      </c>
      <c r="E244" s="109">
        <v>0.184</v>
      </c>
      <c r="G244" s="108">
        <v>26898</v>
      </c>
      <c r="H244" s="109">
        <v>0.19400000000000001</v>
      </c>
      <c r="I244" s="109">
        <v>-3.9E-2</v>
      </c>
      <c r="J244" s="108">
        <v>27161</v>
      </c>
      <c r="K244" s="109">
        <v>0.192</v>
      </c>
      <c r="L244" s="109">
        <v>0.01</v>
      </c>
    </row>
    <row r="245" spans="1:12" x14ac:dyDescent="0.3">
      <c r="A245" s="101"/>
      <c r="B245" s="101"/>
      <c r="C245" s="104" t="s">
        <v>43</v>
      </c>
      <c r="D245" s="108">
        <v>1262</v>
      </c>
      <c r="E245" s="109">
        <v>8.0000000000000002E-3</v>
      </c>
      <c r="G245" s="108">
        <v>1108</v>
      </c>
      <c r="H245" s="109">
        <v>8.0000000000000002E-3</v>
      </c>
      <c r="I245" s="109">
        <v>-0.122</v>
      </c>
      <c r="J245" s="108">
        <v>1115</v>
      </c>
      <c r="K245" s="109">
        <v>8.0000000000000002E-3</v>
      </c>
      <c r="L245" s="109">
        <v>6.0000000000000001E-3</v>
      </c>
    </row>
    <row r="246" spans="1:12" x14ac:dyDescent="0.3">
      <c r="A246" s="101"/>
      <c r="B246" s="101"/>
      <c r="C246" s="104" t="s">
        <v>79</v>
      </c>
      <c r="D246" s="108">
        <v>7904</v>
      </c>
      <c r="E246" s="109">
        <v>5.1999999999999998E-2</v>
      </c>
      <c r="G246" s="108">
        <v>7246</v>
      </c>
      <c r="H246" s="109">
        <v>5.1999999999999998E-2</v>
      </c>
      <c r="I246" s="109">
        <v>-8.3000000000000004E-2</v>
      </c>
      <c r="J246" s="108">
        <v>7422</v>
      </c>
      <c r="K246" s="109">
        <v>5.1999999999999998E-2</v>
      </c>
      <c r="L246" s="109">
        <v>2.4E-2</v>
      </c>
    </row>
    <row r="247" spans="1:12" x14ac:dyDescent="0.3">
      <c r="A247" s="101"/>
      <c r="B247" s="101"/>
      <c r="C247" s="104" t="s">
        <v>37</v>
      </c>
      <c r="D247" s="108">
        <v>4966</v>
      </c>
      <c r="E247" s="109">
        <v>3.3000000000000002E-2</v>
      </c>
      <c r="G247" s="108">
        <v>5101</v>
      </c>
      <c r="H247" s="109">
        <v>3.6999999999999998E-2</v>
      </c>
      <c r="I247" s="109">
        <v>2.7E-2</v>
      </c>
      <c r="J247" s="108">
        <v>6506</v>
      </c>
      <c r="K247" s="109">
        <v>4.5999999999999999E-2</v>
      </c>
      <c r="L247" s="109">
        <v>0.27500000000000002</v>
      </c>
    </row>
    <row r="248" spans="1:12" x14ac:dyDescent="0.3">
      <c r="A248" s="101"/>
      <c r="B248" s="101"/>
      <c r="C248" s="104" t="s">
        <v>86</v>
      </c>
      <c r="D248" s="108">
        <v>13149</v>
      </c>
      <c r="E248" s="109">
        <v>8.5999999999999993E-2</v>
      </c>
      <c r="G248" s="108">
        <v>11852</v>
      </c>
      <c r="H248" s="109">
        <v>8.5000000000000006E-2</v>
      </c>
      <c r="I248" s="109">
        <v>-9.9000000000000005E-2</v>
      </c>
      <c r="J248" s="108">
        <v>12320</v>
      </c>
      <c r="K248" s="109">
        <v>8.6999999999999994E-2</v>
      </c>
      <c r="L248" s="109">
        <v>3.9E-2</v>
      </c>
    </row>
    <row r="249" spans="1:12" x14ac:dyDescent="0.3">
      <c r="A249" s="101"/>
      <c r="B249" s="101"/>
      <c r="C249" s="104" t="s">
        <v>7</v>
      </c>
      <c r="D249" s="108">
        <v>152395</v>
      </c>
      <c r="E249" s="109">
        <v>1</v>
      </c>
      <c r="G249" s="108">
        <v>138674</v>
      </c>
      <c r="H249" s="109">
        <v>1</v>
      </c>
      <c r="I249" s="109">
        <v>-0.09</v>
      </c>
      <c r="J249" s="108">
        <v>141637</v>
      </c>
      <c r="K249" s="109">
        <v>1</v>
      </c>
      <c r="L249" s="109">
        <v>2.1000000000000001E-2</v>
      </c>
    </row>
    <row r="250" spans="1:12" x14ac:dyDescent="0.3">
      <c r="A250" s="101"/>
      <c r="B250" s="101" t="s">
        <v>49</v>
      </c>
      <c r="C250" s="104" t="s">
        <v>39</v>
      </c>
      <c r="D250" s="108">
        <v>61394</v>
      </c>
      <c r="E250" s="109">
        <v>0.501</v>
      </c>
      <c r="G250" s="108">
        <v>51935</v>
      </c>
      <c r="H250" s="109">
        <v>0.48099999999999998</v>
      </c>
      <c r="I250" s="109">
        <v>-0.154</v>
      </c>
      <c r="J250" s="108">
        <v>39286</v>
      </c>
      <c r="K250" s="109">
        <v>0.47699999999999998</v>
      </c>
      <c r="L250" s="109">
        <v>-0.24399999999999999</v>
      </c>
    </row>
    <row r="251" spans="1:12" x14ac:dyDescent="0.3">
      <c r="A251" s="101"/>
      <c r="B251" s="101"/>
      <c r="C251" s="104" t="s">
        <v>40</v>
      </c>
      <c r="D251" s="108">
        <v>6937</v>
      </c>
      <c r="E251" s="109">
        <v>5.7000000000000002E-2</v>
      </c>
      <c r="G251" s="108">
        <v>6346</v>
      </c>
      <c r="H251" s="109">
        <v>5.8999999999999997E-2</v>
      </c>
      <c r="I251" s="109">
        <v>-8.5000000000000006E-2</v>
      </c>
      <c r="J251" s="108">
        <v>5056</v>
      </c>
      <c r="K251" s="109">
        <v>6.0999999999999999E-2</v>
      </c>
      <c r="L251" s="109">
        <v>-0.20300000000000001</v>
      </c>
    </row>
    <row r="252" spans="1:12" x14ac:dyDescent="0.3">
      <c r="A252" s="101"/>
      <c r="B252" s="101"/>
      <c r="C252" s="104" t="s">
        <v>41</v>
      </c>
      <c r="D252" s="108">
        <v>13442</v>
      </c>
      <c r="E252" s="109">
        <v>0.11</v>
      </c>
      <c r="G252" s="108">
        <v>12578</v>
      </c>
      <c r="H252" s="109">
        <v>0.11600000000000001</v>
      </c>
      <c r="I252" s="109">
        <v>-6.4000000000000001E-2</v>
      </c>
      <c r="J252" s="108">
        <v>9604</v>
      </c>
      <c r="K252" s="109">
        <v>0.11700000000000001</v>
      </c>
      <c r="L252" s="109">
        <v>-0.23599999999999999</v>
      </c>
    </row>
    <row r="253" spans="1:12" x14ac:dyDescent="0.3">
      <c r="A253" s="101"/>
      <c r="B253" s="101"/>
      <c r="C253" s="104" t="s">
        <v>42</v>
      </c>
      <c r="D253" s="108">
        <v>19716</v>
      </c>
      <c r="E253" s="109">
        <v>0.161</v>
      </c>
      <c r="G253" s="108">
        <v>18935</v>
      </c>
      <c r="H253" s="109">
        <v>0.17499999999999999</v>
      </c>
      <c r="I253" s="109">
        <v>-0.04</v>
      </c>
      <c r="J253" s="108">
        <v>14379</v>
      </c>
      <c r="K253" s="109">
        <v>0.17399999999999999</v>
      </c>
      <c r="L253" s="109">
        <v>-0.24099999999999999</v>
      </c>
    </row>
    <row r="254" spans="1:12" x14ac:dyDescent="0.3">
      <c r="A254" s="101"/>
      <c r="B254" s="101"/>
      <c r="C254" s="104" t="s">
        <v>43</v>
      </c>
      <c r="D254" s="104">
        <v>864</v>
      </c>
      <c r="E254" s="109">
        <v>7.0000000000000001E-3</v>
      </c>
      <c r="G254" s="104">
        <v>787</v>
      </c>
      <c r="H254" s="109">
        <v>7.0000000000000001E-3</v>
      </c>
      <c r="I254" s="109">
        <v>-8.8999999999999996E-2</v>
      </c>
      <c r="J254" s="104">
        <v>530</v>
      </c>
      <c r="K254" s="109">
        <v>6.0000000000000001E-3</v>
      </c>
      <c r="L254" s="109">
        <v>-0.32700000000000001</v>
      </c>
    </row>
    <row r="255" spans="1:12" x14ac:dyDescent="0.3">
      <c r="A255" s="101"/>
      <c r="B255" s="101"/>
      <c r="C255" s="104" t="s">
        <v>79</v>
      </c>
      <c r="D255" s="108">
        <v>6989</v>
      </c>
      <c r="E255" s="109">
        <v>5.7000000000000002E-2</v>
      </c>
      <c r="G255" s="108">
        <v>6156</v>
      </c>
      <c r="H255" s="109">
        <v>5.7000000000000002E-2</v>
      </c>
      <c r="I255" s="109">
        <v>-0.11899999999999999</v>
      </c>
      <c r="J255" s="108">
        <v>4725</v>
      </c>
      <c r="K255" s="109">
        <v>5.7000000000000002E-2</v>
      </c>
      <c r="L255" s="109">
        <v>-0.23200000000000001</v>
      </c>
    </row>
    <row r="256" spans="1:12" x14ac:dyDescent="0.3">
      <c r="A256" s="101"/>
      <c r="B256" s="101"/>
      <c r="C256" s="104" t="s">
        <v>37</v>
      </c>
      <c r="D256" s="108">
        <v>4413</v>
      </c>
      <c r="E256" s="109">
        <v>3.5999999999999997E-2</v>
      </c>
      <c r="G256" s="108">
        <v>4529</v>
      </c>
      <c r="H256" s="109">
        <v>4.2000000000000003E-2</v>
      </c>
      <c r="I256" s="109">
        <v>2.5999999999999999E-2</v>
      </c>
      <c r="J256" s="108">
        <v>4238</v>
      </c>
      <c r="K256" s="109">
        <v>5.0999999999999997E-2</v>
      </c>
      <c r="L256" s="109">
        <v>-6.4000000000000001E-2</v>
      </c>
    </row>
    <row r="257" spans="1:12" x14ac:dyDescent="0.3">
      <c r="A257" s="101"/>
      <c r="B257" s="101"/>
      <c r="C257" s="104" t="s">
        <v>86</v>
      </c>
      <c r="D257" s="108">
        <v>8815</v>
      </c>
      <c r="E257" s="109">
        <v>7.1999999999999995E-2</v>
      </c>
      <c r="G257" s="108">
        <v>6814</v>
      </c>
      <c r="H257" s="109">
        <v>6.3E-2</v>
      </c>
      <c r="I257" s="109">
        <v>-0.22700000000000001</v>
      </c>
      <c r="J257" s="108">
        <v>4618</v>
      </c>
      <c r="K257" s="109">
        <v>5.6000000000000001E-2</v>
      </c>
      <c r="L257" s="109">
        <v>-0.32200000000000001</v>
      </c>
    </row>
    <row r="258" spans="1:12" x14ac:dyDescent="0.3">
      <c r="A258" s="101"/>
      <c r="B258" s="101"/>
      <c r="C258" s="104" t="s">
        <v>7</v>
      </c>
      <c r="D258" s="108">
        <v>122570</v>
      </c>
      <c r="E258" s="109">
        <v>1</v>
      </c>
      <c r="G258" s="108">
        <v>108080</v>
      </c>
      <c r="H258" s="109">
        <v>1</v>
      </c>
      <c r="I258" s="109">
        <v>-0.11799999999999999</v>
      </c>
      <c r="J258" s="108">
        <v>82436</v>
      </c>
      <c r="K258" s="109">
        <v>1</v>
      </c>
      <c r="L258" s="109">
        <v>-0.23699999999999999</v>
      </c>
    </row>
    <row r="259" spans="1:12" x14ac:dyDescent="0.3">
      <c r="A259" s="101"/>
      <c r="B259" s="101" t="s">
        <v>182</v>
      </c>
      <c r="C259" s="104" t="s">
        <v>39</v>
      </c>
      <c r="D259" s="108">
        <v>32478</v>
      </c>
      <c r="E259" s="109">
        <v>0.32100000000000001</v>
      </c>
      <c r="G259" s="108">
        <v>27146</v>
      </c>
      <c r="H259" s="109">
        <v>0.30399999999999999</v>
      </c>
      <c r="I259" s="109">
        <v>-0.16400000000000001</v>
      </c>
      <c r="J259" s="108">
        <v>21895</v>
      </c>
      <c r="K259" s="109">
        <v>0.30299999999999999</v>
      </c>
      <c r="L259" s="109">
        <v>-0.193</v>
      </c>
    </row>
    <row r="260" spans="1:12" x14ac:dyDescent="0.3">
      <c r="A260" s="101"/>
      <c r="B260" s="101"/>
      <c r="C260" s="104" t="s">
        <v>40</v>
      </c>
      <c r="D260" s="108">
        <v>8052</v>
      </c>
      <c r="E260" s="109">
        <v>0.08</v>
      </c>
      <c r="G260" s="108">
        <v>6690</v>
      </c>
      <c r="H260" s="109">
        <v>7.4999999999999997E-2</v>
      </c>
      <c r="I260" s="109">
        <v>-0.16900000000000001</v>
      </c>
      <c r="J260" s="108">
        <v>6641</v>
      </c>
      <c r="K260" s="109">
        <v>9.1999999999999998E-2</v>
      </c>
      <c r="L260" s="109">
        <v>-7.0000000000000001E-3</v>
      </c>
    </row>
    <row r="261" spans="1:12" x14ac:dyDescent="0.3">
      <c r="A261" s="101"/>
      <c r="B261" s="101"/>
      <c r="C261" s="104" t="s">
        <v>41</v>
      </c>
      <c r="D261" s="108">
        <v>11073</v>
      </c>
      <c r="E261" s="109">
        <v>0.109</v>
      </c>
      <c r="G261" s="108">
        <v>10203</v>
      </c>
      <c r="H261" s="109">
        <v>0.114</v>
      </c>
      <c r="I261" s="109">
        <v>-7.9000000000000001E-2</v>
      </c>
      <c r="J261" s="108">
        <v>7738</v>
      </c>
      <c r="K261" s="109">
        <v>0.107</v>
      </c>
      <c r="L261" s="109">
        <v>-0.24199999999999999</v>
      </c>
    </row>
    <row r="262" spans="1:12" x14ac:dyDescent="0.3">
      <c r="A262" s="101"/>
      <c r="B262" s="101"/>
      <c r="C262" s="104" t="s">
        <v>42</v>
      </c>
      <c r="D262" s="108">
        <v>25794</v>
      </c>
      <c r="E262" s="109">
        <v>0.255</v>
      </c>
      <c r="G262" s="108">
        <v>23732</v>
      </c>
      <c r="H262" s="109">
        <v>0.26600000000000001</v>
      </c>
      <c r="I262" s="109">
        <v>-0.08</v>
      </c>
      <c r="J262" s="108">
        <v>18416</v>
      </c>
      <c r="K262" s="109">
        <v>0.255</v>
      </c>
      <c r="L262" s="109">
        <v>-0.224</v>
      </c>
    </row>
    <row r="263" spans="1:12" x14ac:dyDescent="0.3">
      <c r="A263" s="101"/>
      <c r="B263" s="101"/>
      <c r="C263" s="104" t="s">
        <v>43</v>
      </c>
      <c r="D263" s="104">
        <v>668</v>
      </c>
      <c r="E263" s="109">
        <v>7.0000000000000001E-3</v>
      </c>
      <c r="G263" s="104">
        <v>586</v>
      </c>
      <c r="H263" s="109">
        <v>7.0000000000000001E-3</v>
      </c>
      <c r="I263" s="109">
        <v>-0.123</v>
      </c>
      <c r="J263" s="104">
        <v>429</v>
      </c>
      <c r="K263" s="109">
        <v>6.0000000000000001E-3</v>
      </c>
      <c r="L263" s="109">
        <v>-0.26800000000000002</v>
      </c>
    </row>
    <row r="264" spans="1:12" x14ac:dyDescent="0.3">
      <c r="A264" s="101"/>
      <c r="B264" s="101"/>
      <c r="C264" s="104" t="s">
        <v>79</v>
      </c>
      <c r="D264" s="108">
        <v>6165</v>
      </c>
      <c r="E264" s="109">
        <v>6.0999999999999999E-2</v>
      </c>
      <c r="G264" s="108">
        <v>5638</v>
      </c>
      <c r="H264" s="109">
        <v>6.3E-2</v>
      </c>
      <c r="I264" s="109">
        <v>-8.5000000000000006E-2</v>
      </c>
      <c r="J264" s="108">
        <v>4250</v>
      </c>
      <c r="K264" s="109">
        <v>5.8999999999999997E-2</v>
      </c>
      <c r="L264" s="109">
        <v>-0.246</v>
      </c>
    </row>
    <row r="265" spans="1:12" x14ac:dyDescent="0.3">
      <c r="A265" s="101"/>
      <c r="B265" s="101"/>
      <c r="C265" s="104" t="s">
        <v>37</v>
      </c>
      <c r="D265" s="108">
        <v>11757</v>
      </c>
      <c r="E265" s="109">
        <v>0.11600000000000001</v>
      </c>
      <c r="G265" s="108">
        <v>10684</v>
      </c>
      <c r="H265" s="109">
        <v>0.12</v>
      </c>
      <c r="I265" s="109">
        <v>-9.0999999999999998E-2</v>
      </c>
      <c r="J265" s="108">
        <v>9507</v>
      </c>
      <c r="K265" s="109">
        <v>0.13200000000000001</v>
      </c>
      <c r="L265" s="109">
        <v>-0.11</v>
      </c>
    </row>
    <row r="266" spans="1:12" x14ac:dyDescent="0.3">
      <c r="A266" s="101"/>
      <c r="B266" s="101"/>
      <c r="C266" s="104" t="s">
        <v>86</v>
      </c>
      <c r="D266" s="108">
        <v>5266</v>
      </c>
      <c r="E266" s="109">
        <v>5.1999999999999998E-2</v>
      </c>
      <c r="G266" s="108">
        <v>4624</v>
      </c>
      <c r="H266" s="109">
        <v>5.1999999999999998E-2</v>
      </c>
      <c r="I266" s="109">
        <v>-0.122</v>
      </c>
      <c r="J266" s="108">
        <v>3374</v>
      </c>
      <c r="K266" s="109">
        <v>4.7E-2</v>
      </c>
      <c r="L266" s="109">
        <v>-0.27</v>
      </c>
    </row>
    <row r="267" spans="1:12" x14ac:dyDescent="0.3">
      <c r="A267" s="101"/>
      <c r="C267" s="104" t="s">
        <v>7</v>
      </c>
      <c r="D267" s="108">
        <v>101253</v>
      </c>
      <c r="E267" s="109">
        <v>1</v>
      </c>
      <c r="G267" s="108">
        <v>89303</v>
      </c>
      <c r="H267" s="109">
        <v>1</v>
      </c>
      <c r="I267" s="109">
        <v>-0.11799999999999999</v>
      </c>
      <c r="J267" s="108">
        <v>72250</v>
      </c>
      <c r="K267" s="109">
        <v>1</v>
      </c>
      <c r="L267" s="109">
        <v>-0.191</v>
      </c>
    </row>
    <row r="268" spans="1:12" x14ac:dyDescent="0.3">
      <c r="B268" s="104" t="s">
        <v>183</v>
      </c>
      <c r="C268" s="104" t="s">
        <v>39</v>
      </c>
      <c r="D268" s="108">
        <v>46793</v>
      </c>
      <c r="E268" s="109">
        <v>0.53300000000000003</v>
      </c>
      <c r="G268" s="108">
        <v>43421</v>
      </c>
      <c r="H268" s="109">
        <v>0.52100000000000002</v>
      </c>
      <c r="I268" s="109">
        <v>-7.1999999999999995E-2</v>
      </c>
      <c r="J268" s="108">
        <v>34689</v>
      </c>
      <c r="K268" s="109">
        <v>0.49399999999999999</v>
      </c>
      <c r="L268" s="109">
        <v>-0.20100000000000001</v>
      </c>
    </row>
    <row r="269" spans="1:12" x14ac:dyDescent="0.3">
      <c r="C269" s="104" t="s">
        <v>40</v>
      </c>
      <c r="D269" s="108">
        <v>3748</v>
      </c>
      <c r="E269" s="109">
        <v>4.2999999999999997E-2</v>
      </c>
      <c r="G269" s="108">
        <v>3587</v>
      </c>
      <c r="H269" s="109">
        <v>4.2999999999999997E-2</v>
      </c>
      <c r="I269" s="109">
        <v>-4.2999999999999997E-2</v>
      </c>
      <c r="J269" s="108">
        <v>3190</v>
      </c>
      <c r="K269" s="109">
        <v>4.4999999999999998E-2</v>
      </c>
      <c r="L269" s="109">
        <v>-0.111</v>
      </c>
    </row>
    <row r="270" spans="1:12" x14ac:dyDescent="0.3">
      <c r="C270" s="104" t="s">
        <v>41</v>
      </c>
      <c r="D270" s="108">
        <v>9337</v>
      </c>
      <c r="E270" s="109">
        <v>0.106</v>
      </c>
      <c r="G270" s="108">
        <v>8909</v>
      </c>
      <c r="H270" s="109">
        <v>0.107</v>
      </c>
      <c r="I270" s="109">
        <v>-4.5999999999999999E-2</v>
      </c>
      <c r="J270" s="108">
        <v>7656</v>
      </c>
      <c r="K270" s="109">
        <v>0.109</v>
      </c>
      <c r="L270" s="109">
        <v>-0.14099999999999999</v>
      </c>
    </row>
    <row r="271" spans="1:12" x14ac:dyDescent="0.3">
      <c r="C271" s="104" t="s">
        <v>42</v>
      </c>
      <c r="D271" s="108">
        <v>9128</v>
      </c>
      <c r="E271" s="109">
        <v>0.104</v>
      </c>
      <c r="G271" s="108">
        <v>8972</v>
      </c>
      <c r="H271" s="109">
        <v>0.108</v>
      </c>
      <c r="I271" s="109">
        <v>-1.7000000000000001E-2</v>
      </c>
      <c r="J271" s="108">
        <v>8044</v>
      </c>
      <c r="K271" s="109">
        <v>0.115</v>
      </c>
      <c r="L271" s="109">
        <v>-0.10299999999999999</v>
      </c>
    </row>
    <row r="272" spans="1:12" x14ac:dyDescent="0.3">
      <c r="C272" s="104" t="s">
        <v>43</v>
      </c>
      <c r="D272" s="104">
        <v>768</v>
      </c>
      <c r="E272" s="109">
        <v>8.9999999999999993E-3</v>
      </c>
      <c r="G272" s="104">
        <v>732</v>
      </c>
      <c r="H272" s="109">
        <v>8.9999999999999993E-3</v>
      </c>
      <c r="I272" s="109">
        <v>-4.7E-2</v>
      </c>
      <c r="J272" s="104">
        <v>579</v>
      </c>
      <c r="K272" s="109">
        <v>8.0000000000000002E-3</v>
      </c>
      <c r="L272" s="109">
        <v>-0.20899999999999999</v>
      </c>
    </row>
    <row r="273" spans="1:12" x14ac:dyDescent="0.3">
      <c r="C273" s="104" t="s">
        <v>79</v>
      </c>
      <c r="D273" s="108">
        <v>4406</v>
      </c>
      <c r="E273" s="109">
        <v>0.05</v>
      </c>
      <c r="G273" s="108">
        <v>4381</v>
      </c>
      <c r="H273" s="109">
        <v>5.2999999999999999E-2</v>
      </c>
      <c r="I273" s="109">
        <v>-6.0000000000000001E-3</v>
      </c>
      <c r="J273" s="108">
        <v>3787</v>
      </c>
      <c r="K273" s="109">
        <v>5.3999999999999999E-2</v>
      </c>
      <c r="L273" s="109">
        <v>-0.13600000000000001</v>
      </c>
    </row>
    <row r="274" spans="1:12" x14ac:dyDescent="0.3">
      <c r="C274" s="104" t="s">
        <v>37</v>
      </c>
      <c r="D274" s="108">
        <v>3822</v>
      </c>
      <c r="E274" s="109">
        <v>4.3999999999999997E-2</v>
      </c>
      <c r="G274" s="108">
        <v>4109</v>
      </c>
      <c r="H274" s="109">
        <v>4.9000000000000002E-2</v>
      </c>
      <c r="I274" s="109">
        <v>7.4999999999999997E-2</v>
      </c>
      <c r="J274" s="108">
        <v>4317</v>
      </c>
      <c r="K274" s="109">
        <v>6.0999999999999999E-2</v>
      </c>
      <c r="L274" s="109">
        <v>5.0999999999999997E-2</v>
      </c>
    </row>
    <row r="275" spans="1:12" x14ac:dyDescent="0.3">
      <c r="C275" s="104" t="s">
        <v>86</v>
      </c>
      <c r="D275" s="108">
        <v>9802</v>
      </c>
      <c r="E275" s="109">
        <v>0.112</v>
      </c>
      <c r="G275" s="108">
        <v>9195</v>
      </c>
      <c r="H275" s="109">
        <v>0.11</v>
      </c>
      <c r="I275" s="109">
        <v>-6.2E-2</v>
      </c>
      <c r="J275" s="108">
        <v>7989</v>
      </c>
      <c r="K275" s="109">
        <v>0.114</v>
      </c>
      <c r="L275" s="109">
        <v>-0.13100000000000001</v>
      </c>
    </row>
    <row r="276" spans="1:12" x14ac:dyDescent="0.3">
      <c r="C276" s="104" t="s">
        <v>7</v>
      </c>
      <c r="D276" s="108">
        <v>87804</v>
      </c>
      <c r="E276" s="109">
        <v>1</v>
      </c>
      <c r="G276" s="108">
        <v>83306</v>
      </c>
      <c r="H276" s="109">
        <v>1</v>
      </c>
      <c r="I276" s="109">
        <v>-5.0999999999999997E-2</v>
      </c>
      <c r="J276" s="108">
        <v>70251</v>
      </c>
      <c r="K276" s="109">
        <v>1</v>
      </c>
      <c r="L276" s="109">
        <v>-0.157</v>
      </c>
    </row>
    <row r="277" spans="1:12" x14ac:dyDescent="0.3">
      <c r="B277" s="104" t="s">
        <v>7</v>
      </c>
      <c r="C277" s="104" t="s">
        <v>7</v>
      </c>
      <c r="D277" s="108">
        <v>464022</v>
      </c>
      <c r="E277" s="109">
        <v>1</v>
      </c>
      <c r="G277" s="108">
        <v>419363</v>
      </c>
      <c r="H277" s="109">
        <v>1</v>
      </c>
      <c r="I277" s="109">
        <v>-9.6000000000000002E-2</v>
      </c>
      <c r="J277" s="108">
        <v>366574</v>
      </c>
      <c r="K277" s="109">
        <v>1</v>
      </c>
      <c r="L277" s="109">
        <v>-0.126</v>
      </c>
    </row>
    <row r="278" spans="1:12" x14ac:dyDescent="0.3">
      <c r="A278" s="104" t="s">
        <v>6</v>
      </c>
      <c r="B278" s="101" t="s">
        <v>160</v>
      </c>
      <c r="C278" s="104" t="s">
        <v>39</v>
      </c>
      <c r="D278" s="108">
        <v>43007</v>
      </c>
      <c r="E278" s="109">
        <v>0.38900000000000001</v>
      </c>
      <c r="G278" s="108">
        <v>42358</v>
      </c>
      <c r="H278" s="109">
        <v>0.38600000000000001</v>
      </c>
      <c r="I278" s="109">
        <v>-1.4999999999999999E-2</v>
      </c>
      <c r="J278" s="108">
        <v>40799</v>
      </c>
      <c r="K278" s="109">
        <v>0.36899999999999999</v>
      </c>
      <c r="L278" s="109">
        <v>-3.6999999999999998E-2</v>
      </c>
    </row>
    <row r="279" spans="1:12" x14ac:dyDescent="0.3">
      <c r="B279" s="101"/>
      <c r="C279" s="104" t="s">
        <v>40</v>
      </c>
      <c r="D279" s="108">
        <v>3442</v>
      </c>
      <c r="E279" s="109">
        <v>3.1E-2</v>
      </c>
      <c r="G279" s="108">
        <v>3573</v>
      </c>
      <c r="H279" s="109">
        <v>3.3000000000000002E-2</v>
      </c>
      <c r="I279" s="109">
        <v>3.7999999999999999E-2</v>
      </c>
      <c r="J279" s="108">
        <v>3806</v>
      </c>
      <c r="K279" s="109">
        <v>3.4000000000000002E-2</v>
      </c>
      <c r="L279" s="109">
        <v>6.5000000000000002E-2</v>
      </c>
    </row>
    <row r="280" spans="1:12" x14ac:dyDescent="0.3">
      <c r="B280" s="101"/>
      <c r="C280" s="104" t="s">
        <v>41</v>
      </c>
      <c r="D280" s="108">
        <v>16110</v>
      </c>
      <c r="E280" s="109">
        <v>0.14599999999999999</v>
      </c>
      <c r="G280" s="108">
        <v>16361</v>
      </c>
      <c r="H280" s="109">
        <v>0.14899999999999999</v>
      </c>
      <c r="I280" s="109">
        <v>1.6E-2</v>
      </c>
      <c r="J280" s="108">
        <v>16280</v>
      </c>
      <c r="K280" s="109">
        <v>0.14699999999999999</v>
      </c>
      <c r="L280" s="109">
        <v>-5.0000000000000001E-3</v>
      </c>
    </row>
    <row r="281" spans="1:12" x14ac:dyDescent="0.3">
      <c r="B281" s="101"/>
      <c r="C281" s="104" t="s">
        <v>42</v>
      </c>
      <c r="D281" s="108">
        <v>15170</v>
      </c>
      <c r="E281" s="109">
        <v>0.13700000000000001</v>
      </c>
      <c r="G281" s="108">
        <v>15722</v>
      </c>
      <c r="H281" s="109">
        <v>0.14299999999999999</v>
      </c>
      <c r="I281" s="109">
        <v>3.5999999999999997E-2</v>
      </c>
      <c r="J281" s="108">
        <v>16842</v>
      </c>
      <c r="K281" s="109">
        <v>0.152</v>
      </c>
      <c r="L281" s="109">
        <v>7.0999999999999994E-2</v>
      </c>
    </row>
    <row r="282" spans="1:12" x14ac:dyDescent="0.3">
      <c r="B282" s="101"/>
      <c r="C282" s="104" t="s">
        <v>43</v>
      </c>
      <c r="D282" s="108">
        <v>1243</v>
      </c>
      <c r="E282" s="109">
        <v>1.0999999999999999E-2</v>
      </c>
      <c r="G282" s="108">
        <v>1026</v>
      </c>
      <c r="H282" s="109">
        <v>8.9999999999999993E-3</v>
      </c>
      <c r="I282" s="109">
        <v>-0.17499999999999999</v>
      </c>
      <c r="J282" s="108">
        <v>1119</v>
      </c>
      <c r="K282" s="109">
        <v>0.01</v>
      </c>
      <c r="L282" s="109">
        <v>9.0999999999999998E-2</v>
      </c>
    </row>
    <row r="283" spans="1:12" x14ac:dyDescent="0.3">
      <c r="B283" s="101"/>
      <c r="C283" s="104" t="s">
        <v>79</v>
      </c>
      <c r="D283" s="108">
        <v>4323</v>
      </c>
      <c r="E283" s="109">
        <v>3.9E-2</v>
      </c>
      <c r="G283" s="108">
        <v>4763</v>
      </c>
      <c r="H283" s="109">
        <v>4.2999999999999997E-2</v>
      </c>
      <c r="I283" s="109">
        <v>0.10199999999999999</v>
      </c>
      <c r="J283" s="108">
        <v>4898</v>
      </c>
      <c r="K283" s="109">
        <v>4.3999999999999997E-2</v>
      </c>
      <c r="L283" s="109">
        <v>2.8000000000000001E-2</v>
      </c>
    </row>
    <row r="284" spans="1:12" x14ac:dyDescent="0.3">
      <c r="B284" s="101"/>
      <c r="C284" s="104" t="s">
        <v>37</v>
      </c>
      <c r="D284" s="108">
        <v>11333</v>
      </c>
      <c r="E284" s="109">
        <v>0.10199999999999999</v>
      </c>
      <c r="G284" s="108">
        <v>10955</v>
      </c>
      <c r="H284" s="109">
        <v>0.1</v>
      </c>
      <c r="I284" s="109">
        <v>-3.3000000000000002E-2</v>
      </c>
      <c r="J284" s="108">
        <v>11282</v>
      </c>
      <c r="K284" s="109">
        <v>0.10199999999999999</v>
      </c>
      <c r="L284" s="109">
        <v>0.03</v>
      </c>
    </row>
    <row r="285" spans="1:12" x14ac:dyDescent="0.3">
      <c r="B285" s="101"/>
      <c r="C285" s="104" t="s">
        <v>86</v>
      </c>
      <c r="D285" s="108">
        <v>15966</v>
      </c>
      <c r="E285" s="109">
        <v>0.14399999999999999</v>
      </c>
      <c r="G285" s="108">
        <v>15035</v>
      </c>
      <c r="H285" s="109">
        <v>0.13700000000000001</v>
      </c>
      <c r="I285" s="109">
        <v>-5.8000000000000003E-2</v>
      </c>
      <c r="J285" s="108">
        <v>15591</v>
      </c>
      <c r="K285" s="109">
        <v>0.14099999999999999</v>
      </c>
      <c r="L285" s="109">
        <v>3.6999999999999998E-2</v>
      </c>
    </row>
    <row r="286" spans="1:12" x14ac:dyDescent="0.3">
      <c r="B286" s="101"/>
      <c r="C286" s="104" t="s">
        <v>7</v>
      </c>
      <c r="D286" s="108">
        <v>110594</v>
      </c>
      <c r="E286" s="109">
        <v>1</v>
      </c>
      <c r="G286" s="108">
        <v>109793</v>
      </c>
      <c r="H286" s="109">
        <v>1</v>
      </c>
      <c r="I286" s="109">
        <v>-7.0000000000000001E-3</v>
      </c>
      <c r="J286" s="108">
        <v>110617</v>
      </c>
      <c r="K286" s="109">
        <v>1</v>
      </c>
      <c r="L286" s="109">
        <v>8.0000000000000002E-3</v>
      </c>
    </row>
    <row r="287" spans="1:12" x14ac:dyDescent="0.3">
      <c r="B287" s="101" t="s">
        <v>49</v>
      </c>
      <c r="C287" s="104" t="s">
        <v>39</v>
      </c>
      <c r="D287" s="108">
        <v>35609</v>
      </c>
      <c r="E287" s="109">
        <v>0.41799999999999998</v>
      </c>
      <c r="G287" s="108">
        <v>33364</v>
      </c>
      <c r="H287" s="109">
        <v>0.40799999999999997</v>
      </c>
      <c r="I287" s="109">
        <v>-6.3E-2</v>
      </c>
      <c r="J287" s="108">
        <v>30602</v>
      </c>
      <c r="K287" s="109">
        <v>0.41799999999999998</v>
      </c>
      <c r="L287" s="109">
        <v>-8.3000000000000004E-2</v>
      </c>
    </row>
    <row r="288" spans="1:12" x14ac:dyDescent="0.3">
      <c r="B288" s="101"/>
      <c r="C288" s="104" t="s">
        <v>40</v>
      </c>
      <c r="D288" s="108">
        <v>2634</v>
      </c>
      <c r="E288" s="109">
        <v>3.1E-2</v>
      </c>
      <c r="G288" s="108">
        <v>2567</v>
      </c>
      <c r="H288" s="109">
        <v>3.1E-2</v>
      </c>
      <c r="I288" s="109">
        <v>-2.5000000000000001E-2</v>
      </c>
      <c r="J288" s="108">
        <v>2094</v>
      </c>
      <c r="K288" s="109">
        <v>2.9000000000000001E-2</v>
      </c>
      <c r="L288" s="109">
        <v>-0.184</v>
      </c>
    </row>
    <row r="289" spans="2:12" x14ac:dyDescent="0.3">
      <c r="B289" s="101"/>
      <c r="C289" s="104" t="s">
        <v>41</v>
      </c>
      <c r="D289" s="108">
        <v>15904</v>
      </c>
      <c r="E289" s="109">
        <v>0.187</v>
      </c>
      <c r="G289" s="108">
        <v>15576</v>
      </c>
      <c r="H289" s="109">
        <v>0.191</v>
      </c>
      <c r="I289" s="109">
        <v>-2.1000000000000001E-2</v>
      </c>
      <c r="J289" s="108">
        <v>14234</v>
      </c>
      <c r="K289" s="109">
        <v>0.19500000000000001</v>
      </c>
      <c r="L289" s="109">
        <v>-8.5999999999999993E-2</v>
      </c>
    </row>
    <row r="290" spans="2:12" x14ac:dyDescent="0.3">
      <c r="B290" s="101"/>
      <c r="C290" s="104" t="s">
        <v>42</v>
      </c>
      <c r="D290" s="108">
        <v>12700</v>
      </c>
      <c r="E290" s="109">
        <v>0.14899999999999999</v>
      </c>
      <c r="G290" s="108">
        <v>12956</v>
      </c>
      <c r="H290" s="109">
        <v>0.158</v>
      </c>
      <c r="I290" s="109">
        <v>0.02</v>
      </c>
      <c r="J290" s="108">
        <v>10889</v>
      </c>
      <c r="K290" s="109">
        <v>0.14899999999999999</v>
      </c>
      <c r="L290" s="109">
        <v>-0.16</v>
      </c>
    </row>
    <row r="291" spans="2:12" x14ac:dyDescent="0.3">
      <c r="B291" s="101"/>
      <c r="C291" s="104" t="s">
        <v>43</v>
      </c>
      <c r="D291" s="104">
        <v>887</v>
      </c>
      <c r="E291" s="109">
        <v>0.01</v>
      </c>
      <c r="G291" s="104">
        <v>788</v>
      </c>
      <c r="H291" s="109">
        <v>0.01</v>
      </c>
      <c r="I291" s="109">
        <v>-0.112</v>
      </c>
      <c r="J291" s="104">
        <v>739</v>
      </c>
      <c r="K291" s="109">
        <v>0.01</v>
      </c>
      <c r="L291" s="109">
        <v>-6.2E-2</v>
      </c>
    </row>
    <row r="292" spans="2:12" x14ac:dyDescent="0.3">
      <c r="B292" s="101"/>
      <c r="C292" s="104" t="s">
        <v>79</v>
      </c>
      <c r="D292" s="108">
        <v>3943</v>
      </c>
      <c r="E292" s="109">
        <v>4.5999999999999999E-2</v>
      </c>
      <c r="G292" s="108">
        <v>3961</v>
      </c>
      <c r="H292" s="109">
        <v>4.8000000000000001E-2</v>
      </c>
      <c r="I292" s="109">
        <v>5.0000000000000001E-3</v>
      </c>
      <c r="J292" s="108">
        <v>3596</v>
      </c>
      <c r="K292" s="109">
        <v>4.9000000000000002E-2</v>
      </c>
      <c r="L292" s="109">
        <v>-9.1999999999999998E-2</v>
      </c>
    </row>
    <row r="293" spans="2:12" x14ac:dyDescent="0.3">
      <c r="B293" s="101"/>
      <c r="C293" s="104" t="s">
        <v>37</v>
      </c>
      <c r="D293" s="108">
        <v>6670</v>
      </c>
      <c r="E293" s="109">
        <v>7.8E-2</v>
      </c>
      <c r="G293" s="108">
        <v>6467</v>
      </c>
      <c r="H293" s="109">
        <v>7.9000000000000001E-2</v>
      </c>
      <c r="I293" s="109">
        <v>-0.03</v>
      </c>
      <c r="J293" s="108">
        <v>6070</v>
      </c>
      <c r="K293" s="109">
        <v>8.3000000000000004E-2</v>
      </c>
      <c r="L293" s="109">
        <v>-6.0999999999999999E-2</v>
      </c>
    </row>
    <row r="294" spans="2:12" x14ac:dyDescent="0.3">
      <c r="B294" s="101"/>
      <c r="C294" s="104" t="s">
        <v>86</v>
      </c>
      <c r="D294" s="108">
        <v>6925</v>
      </c>
      <c r="E294" s="109">
        <v>8.1000000000000003E-2</v>
      </c>
      <c r="G294" s="108">
        <v>6081</v>
      </c>
      <c r="H294" s="109">
        <v>7.3999999999999996E-2</v>
      </c>
      <c r="I294" s="109">
        <v>-0.122</v>
      </c>
      <c r="J294" s="108">
        <v>4941</v>
      </c>
      <c r="K294" s="109">
        <v>6.8000000000000005E-2</v>
      </c>
      <c r="L294" s="109">
        <v>-0.187</v>
      </c>
    </row>
    <row r="295" spans="2:12" x14ac:dyDescent="0.3">
      <c r="B295" s="101"/>
      <c r="C295" s="104" t="s">
        <v>7</v>
      </c>
      <c r="D295" s="108">
        <v>85272</v>
      </c>
      <c r="E295" s="109">
        <v>1</v>
      </c>
      <c r="G295" s="108">
        <v>81760</v>
      </c>
      <c r="H295" s="109">
        <v>1</v>
      </c>
      <c r="I295" s="109">
        <v>-4.1000000000000002E-2</v>
      </c>
      <c r="J295" s="108">
        <v>73165</v>
      </c>
      <c r="K295" s="109">
        <v>1</v>
      </c>
      <c r="L295" s="109">
        <v>-0.105</v>
      </c>
    </row>
    <row r="296" spans="2:12" x14ac:dyDescent="0.3">
      <c r="B296" s="101" t="s">
        <v>182</v>
      </c>
      <c r="C296" s="104" t="s">
        <v>39</v>
      </c>
      <c r="D296" s="108">
        <v>47896</v>
      </c>
      <c r="E296" s="109">
        <v>0.34699999999999998</v>
      </c>
      <c r="G296" s="108">
        <v>45155</v>
      </c>
      <c r="H296" s="109">
        <v>0.34100000000000003</v>
      </c>
      <c r="I296" s="109">
        <v>-5.7000000000000002E-2</v>
      </c>
      <c r="J296" s="108">
        <v>41949</v>
      </c>
      <c r="K296" s="109">
        <v>0.35299999999999998</v>
      </c>
      <c r="L296" s="109">
        <v>-7.0999999999999994E-2</v>
      </c>
    </row>
    <row r="297" spans="2:12" x14ac:dyDescent="0.3">
      <c r="B297" s="101"/>
      <c r="C297" s="104" t="s">
        <v>40</v>
      </c>
      <c r="D297" s="108">
        <v>4529</v>
      </c>
      <c r="E297" s="109">
        <v>3.3000000000000002E-2</v>
      </c>
      <c r="G297" s="108">
        <v>4407</v>
      </c>
      <c r="H297" s="109">
        <v>3.3000000000000002E-2</v>
      </c>
      <c r="I297" s="109">
        <v>-2.7E-2</v>
      </c>
      <c r="J297" s="108">
        <v>3678</v>
      </c>
      <c r="K297" s="109">
        <v>3.1E-2</v>
      </c>
      <c r="L297" s="109">
        <v>-0.16500000000000001</v>
      </c>
    </row>
    <row r="298" spans="2:12" x14ac:dyDescent="0.3">
      <c r="B298" s="101"/>
      <c r="C298" s="104" t="s">
        <v>41</v>
      </c>
      <c r="D298" s="108">
        <v>22763</v>
      </c>
      <c r="E298" s="109">
        <v>0.16500000000000001</v>
      </c>
      <c r="G298" s="108">
        <v>22205</v>
      </c>
      <c r="H298" s="109">
        <v>0.16800000000000001</v>
      </c>
      <c r="I298" s="109">
        <v>-2.5000000000000001E-2</v>
      </c>
      <c r="J298" s="108">
        <v>20067</v>
      </c>
      <c r="K298" s="109">
        <v>0.16900000000000001</v>
      </c>
      <c r="L298" s="109">
        <v>-9.6000000000000002E-2</v>
      </c>
    </row>
    <row r="299" spans="2:12" x14ac:dyDescent="0.3">
      <c r="B299" s="101"/>
      <c r="C299" s="104" t="s">
        <v>42</v>
      </c>
      <c r="D299" s="108">
        <v>27372</v>
      </c>
      <c r="E299" s="109">
        <v>0.19800000000000001</v>
      </c>
      <c r="G299" s="108">
        <v>27378</v>
      </c>
      <c r="H299" s="109">
        <v>0.20699999999999999</v>
      </c>
      <c r="I299" s="109">
        <v>0</v>
      </c>
      <c r="J299" s="108">
        <v>23920</v>
      </c>
      <c r="K299" s="109">
        <v>0.20100000000000001</v>
      </c>
      <c r="L299" s="109">
        <v>-0.126</v>
      </c>
    </row>
    <row r="300" spans="2:12" x14ac:dyDescent="0.3">
      <c r="B300" s="101"/>
      <c r="C300" s="104" t="s">
        <v>43</v>
      </c>
      <c r="D300" s="108">
        <v>1203</v>
      </c>
      <c r="E300" s="109">
        <v>8.9999999999999993E-3</v>
      </c>
      <c r="G300" s="108">
        <v>1148</v>
      </c>
      <c r="H300" s="109">
        <v>8.9999999999999993E-3</v>
      </c>
      <c r="I300" s="109">
        <v>-4.5999999999999999E-2</v>
      </c>
      <c r="J300" s="104">
        <v>947</v>
      </c>
      <c r="K300" s="109">
        <v>8.0000000000000002E-3</v>
      </c>
      <c r="L300" s="109">
        <v>-0.17499999999999999</v>
      </c>
    </row>
    <row r="301" spans="2:12" x14ac:dyDescent="0.3">
      <c r="B301" s="101"/>
      <c r="C301" s="104" t="s">
        <v>79</v>
      </c>
      <c r="D301" s="108">
        <v>6849</v>
      </c>
      <c r="E301" s="109">
        <v>0.05</v>
      </c>
      <c r="G301" s="108">
        <v>6662</v>
      </c>
      <c r="H301" s="109">
        <v>0.05</v>
      </c>
      <c r="I301" s="109">
        <v>-2.7E-2</v>
      </c>
      <c r="J301" s="108">
        <v>6216</v>
      </c>
      <c r="K301" s="109">
        <v>5.1999999999999998E-2</v>
      </c>
      <c r="L301" s="109">
        <v>-6.7000000000000004E-2</v>
      </c>
    </row>
    <row r="302" spans="2:12" x14ac:dyDescent="0.3">
      <c r="B302" s="101"/>
      <c r="C302" s="104" t="s">
        <v>37</v>
      </c>
      <c r="D302" s="108">
        <v>18934</v>
      </c>
      <c r="E302" s="109">
        <v>0.13700000000000001</v>
      </c>
      <c r="G302" s="108">
        <v>17415</v>
      </c>
      <c r="H302" s="109">
        <v>0.13200000000000001</v>
      </c>
      <c r="I302" s="109">
        <v>-0.08</v>
      </c>
      <c r="J302" s="108">
        <v>15002</v>
      </c>
      <c r="K302" s="109">
        <v>0.126</v>
      </c>
      <c r="L302" s="109">
        <v>-0.13900000000000001</v>
      </c>
    </row>
    <row r="303" spans="2:12" x14ac:dyDescent="0.3">
      <c r="B303" s="101"/>
      <c r="C303" s="104" t="s">
        <v>86</v>
      </c>
      <c r="D303" s="108">
        <v>8606</v>
      </c>
      <c r="E303" s="109">
        <v>6.2E-2</v>
      </c>
      <c r="G303" s="108">
        <v>7998</v>
      </c>
      <c r="H303" s="109">
        <v>0.06</v>
      </c>
      <c r="I303" s="109">
        <v>-7.0999999999999994E-2</v>
      </c>
      <c r="J303" s="108">
        <v>7060</v>
      </c>
      <c r="K303" s="109">
        <v>5.8999999999999997E-2</v>
      </c>
      <c r="L303" s="109">
        <v>-0.11700000000000001</v>
      </c>
    </row>
    <row r="304" spans="2:12" x14ac:dyDescent="0.3">
      <c r="C304" s="104" t="s">
        <v>7</v>
      </c>
      <c r="D304" s="108">
        <v>138152</v>
      </c>
      <c r="E304" s="109">
        <v>1</v>
      </c>
      <c r="G304" s="108">
        <v>132368</v>
      </c>
      <c r="H304" s="109">
        <v>1</v>
      </c>
      <c r="I304" s="109">
        <v>-4.2000000000000003E-2</v>
      </c>
      <c r="J304" s="108">
        <v>118839</v>
      </c>
      <c r="K304" s="109">
        <v>1</v>
      </c>
      <c r="L304" s="109">
        <v>-0.10199999999999999</v>
      </c>
    </row>
    <row r="305" spans="1:12" x14ac:dyDescent="0.3">
      <c r="B305" s="104" t="s">
        <v>183</v>
      </c>
      <c r="C305" s="104" t="s">
        <v>39</v>
      </c>
      <c r="D305" s="108">
        <v>28737</v>
      </c>
      <c r="E305" s="109">
        <v>0.39800000000000002</v>
      </c>
      <c r="G305" s="108">
        <v>28142</v>
      </c>
      <c r="H305" s="109">
        <v>0.39500000000000002</v>
      </c>
      <c r="I305" s="109">
        <v>-2.1000000000000001E-2</v>
      </c>
      <c r="J305" s="108">
        <v>26075</v>
      </c>
      <c r="K305" s="109">
        <v>0.38700000000000001</v>
      </c>
      <c r="L305" s="109">
        <v>-7.2999999999999995E-2</v>
      </c>
    </row>
    <row r="306" spans="1:12" x14ac:dyDescent="0.3">
      <c r="C306" s="104" t="s">
        <v>40</v>
      </c>
      <c r="D306" s="108">
        <v>1591</v>
      </c>
      <c r="E306" s="109">
        <v>2.1999999999999999E-2</v>
      </c>
      <c r="G306" s="108">
        <v>1573</v>
      </c>
      <c r="H306" s="109">
        <v>2.1999999999999999E-2</v>
      </c>
      <c r="I306" s="109">
        <v>-1.0999999999999999E-2</v>
      </c>
      <c r="J306" s="108">
        <v>1541</v>
      </c>
      <c r="K306" s="109">
        <v>2.3E-2</v>
      </c>
      <c r="L306" s="109">
        <v>-0.02</v>
      </c>
    </row>
    <row r="307" spans="1:12" x14ac:dyDescent="0.3">
      <c r="C307" s="104" t="s">
        <v>41</v>
      </c>
      <c r="D307" s="108">
        <v>11851</v>
      </c>
      <c r="E307" s="109">
        <v>0.16400000000000001</v>
      </c>
      <c r="G307" s="108">
        <v>11772</v>
      </c>
      <c r="H307" s="109">
        <v>0.16500000000000001</v>
      </c>
      <c r="I307" s="109">
        <v>-7.0000000000000001E-3</v>
      </c>
      <c r="J307" s="108">
        <v>10810</v>
      </c>
      <c r="K307" s="109">
        <v>0.16</v>
      </c>
      <c r="L307" s="109">
        <v>-8.2000000000000003E-2</v>
      </c>
    </row>
    <row r="308" spans="1:12" x14ac:dyDescent="0.3">
      <c r="C308" s="104" t="s">
        <v>42</v>
      </c>
      <c r="D308" s="108">
        <v>7132</v>
      </c>
      <c r="E308" s="109">
        <v>9.9000000000000005E-2</v>
      </c>
      <c r="G308" s="108">
        <v>7226</v>
      </c>
      <c r="H308" s="109">
        <v>0.10100000000000001</v>
      </c>
      <c r="I308" s="109">
        <v>1.2999999999999999E-2</v>
      </c>
      <c r="J308" s="108">
        <v>7263</v>
      </c>
      <c r="K308" s="109">
        <v>0.108</v>
      </c>
      <c r="L308" s="109">
        <v>5.0000000000000001E-3</v>
      </c>
    </row>
    <row r="309" spans="1:12" x14ac:dyDescent="0.3">
      <c r="C309" s="104" t="s">
        <v>43</v>
      </c>
      <c r="D309" s="108">
        <v>1084</v>
      </c>
      <c r="E309" s="109">
        <v>1.4999999999999999E-2</v>
      </c>
      <c r="G309" s="104">
        <v>817</v>
      </c>
      <c r="H309" s="109">
        <v>1.0999999999999999E-2</v>
      </c>
      <c r="I309" s="109">
        <v>-0.246</v>
      </c>
      <c r="J309" s="104">
        <v>810</v>
      </c>
      <c r="K309" s="109">
        <v>1.2E-2</v>
      </c>
      <c r="L309" s="109">
        <v>-8.9999999999999993E-3</v>
      </c>
    </row>
    <row r="310" spans="1:12" x14ac:dyDescent="0.3">
      <c r="C310" s="104" t="s">
        <v>79</v>
      </c>
      <c r="D310" s="108">
        <v>2907</v>
      </c>
      <c r="E310" s="109">
        <v>0.04</v>
      </c>
      <c r="G310" s="108">
        <v>3247</v>
      </c>
      <c r="H310" s="109">
        <v>4.5999999999999999E-2</v>
      </c>
      <c r="I310" s="109">
        <v>0.11700000000000001</v>
      </c>
      <c r="J310" s="108">
        <v>3084</v>
      </c>
      <c r="K310" s="109">
        <v>4.5999999999999999E-2</v>
      </c>
      <c r="L310" s="109">
        <v>-0.05</v>
      </c>
    </row>
    <row r="311" spans="1:12" x14ac:dyDescent="0.3">
      <c r="C311" s="104" t="s">
        <v>37</v>
      </c>
      <c r="D311" s="108">
        <v>7075</v>
      </c>
      <c r="E311" s="109">
        <v>9.8000000000000004E-2</v>
      </c>
      <c r="G311" s="108">
        <v>7020</v>
      </c>
      <c r="H311" s="109">
        <v>9.9000000000000005E-2</v>
      </c>
      <c r="I311" s="109">
        <v>-8.0000000000000002E-3</v>
      </c>
      <c r="J311" s="108">
        <v>6778</v>
      </c>
      <c r="K311" s="109">
        <v>0.10100000000000001</v>
      </c>
      <c r="L311" s="109">
        <v>-3.4000000000000002E-2</v>
      </c>
    </row>
    <row r="312" spans="1:12" x14ac:dyDescent="0.3">
      <c r="C312" s="104" t="s">
        <v>86</v>
      </c>
      <c r="D312" s="108">
        <v>11800</v>
      </c>
      <c r="E312" s="109">
        <v>0.16300000000000001</v>
      </c>
      <c r="G312" s="108">
        <v>11464</v>
      </c>
      <c r="H312" s="109">
        <v>0.161</v>
      </c>
      <c r="I312" s="109">
        <v>-2.8000000000000001E-2</v>
      </c>
      <c r="J312" s="108">
        <v>11073</v>
      </c>
      <c r="K312" s="109">
        <v>0.16400000000000001</v>
      </c>
      <c r="L312" s="109">
        <v>-3.4000000000000002E-2</v>
      </c>
    </row>
    <row r="313" spans="1:12" x14ac:dyDescent="0.3">
      <c r="C313" s="104" t="s">
        <v>7</v>
      </c>
      <c r="D313" s="108">
        <v>72177</v>
      </c>
      <c r="E313" s="109">
        <v>1</v>
      </c>
      <c r="G313" s="108">
        <v>71261</v>
      </c>
      <c r="H313" s="109">
        <v>1</v>
      </c>
      <c r="I313" s="109">
        <v>-1.2999999999999999E-2</v>
      </c>
      <c r="J313" s="108">
        <v>67434</v>
      </c>
      <c r="K313" s="109">
        <v>1</v>
      </c>
      <c r="L313" s="109">
        <v>-5.3999999999999999E-2</v>
      </c>
    </row>
    <row r="314" spans="1:12" x14ac:dyDescent="0.3">
      <c r="B314" s="104" t="s">
        <v>7</v>
      </c>
      <c r="C314" s="104" t="s">
        <v>7</v>
      </c>
      <c r="D314" s="108">
        <v>406195</v>
      </c>
      <c r="E314" s="109">
        <v>1</v>
      </c>
      <c r="G314" s="108">
        <v>395182</v>
      </c>
      <c r="H314" s="109">
        <v>1</v>
      </c>
      <c r="I314" s="109">
        <v>-2.7E-2</v>
      </c>
      <c r="J314" s="108">
        <v>370055</v>
      </c>
      <c r="K314" s="109">
        <v>1</v>
      </c>
      <c r="L314" s="109">
        <v>-6.4000000000000001E-2</v>
      </c>
    </row>
    <row r="315" spans="1:12" x14ac:dyDescent="0.3">
      <c r="A315" s="104" t="s">
        <v>19</v>
      </c>
      <c r="B315" s="104" t="s">
        <v>7</v>
      </c>
      <c r="C315" s="104" t="s">
        <v>7</v>
      </c>
      <c r="D315" s="108">
        <v>870217</v>
      </c>
      <c r="E315" s="109">
        <v>1</v>
      </c>
      <c r="G315" s="108">
        <v>814545</v>
      </c>
      <c r="H315" s="109">
        <v>1</v>
      </c>
      <c r="I315" s="109">
        <v>-6.4000000000000001E-2</v>
      </c>
      <c r="J315" s="108">
        <v>736629</v>
      </c>
      <c r="K315" s="109">
        <v>1</v>
      </c>
      <c r="L315" s="109">
        <v>-9.6000000000000002E-2</v>
      </c>
    </row>
  </sheetData>
  <mergeCells count="4">
    <mergeCell ref="D1:E1"/>
    <mergeCell ref="G1:I1"/>
    <mergeCell ref="J1:L1"/>
    <mergeCell ref="A3:B3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DCB90E14FB264DB6503D6A84AEC64F" ma:contentTypeVersion="12" ma:contentTypeDescription="Create a new document." ma:contentTypeScope="" ma:versionID="6ed3011ff2a60b977371c01fe7c2f3da">
  <xsd:schema xmlns:xsd="http://www.w3.org/2001/XMLSchema" xmlns:xs="http://www.w3.org/2001/XMLSchema" xmlns:p="http://schemas.microsoft.com/office/2006/metadata/properties" xmlns:ns2="d339d5ed-4b9c-4f39-b600-367bc72b8aa2" xmlns:ns3="f996994f-c7f3-4d4f-bc5f-c25091af035b" targetNamespace="http://schemas.microsoft.com/office/2006/metadata/properties" ma:root="true" ma:fieldsID="10bbf519f39fb89f902fbdf8f56d7fcf" ns2:_="" ns3:_="">
    <xsd:import namespace="d339d5ed-4b9c-4f39-b600-367bc72b8aa2"/>
    <xsd:import namespace="f996994f-c7f3-4d4f-bc5f-c25091af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9d5ed-4b9c-4f39-b600-367bc72b8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6994f-c7f3-4d4f-bc5f-c25091af03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178E1D-6C74-435C-B226-678E4896F23F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f996994f-c7f3-4d4f-bc5f-c25091af035b"/>
    <ds:schemaRef ds:uri="http://schemas.microsoft.com/office/infopath/2007/PartnerControls"/>
    <ds:schemaRef ds:uri="http://purl.org/dc/terms/"/>
    <ds:schemaRef ds:uri="d339d5ed-4b9c-4f39-b600-367bc72b8aa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0D286DD-30DD-4591-92BD-FABFED6A66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5C8738-51BE-47B2-AB97-D799B40FE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9d5ed-4b9c-4f39-b600-367bc72b8aa2"/>
    <ds:schemaRef ds:uri="f996994f-c7f3-4d4f-bc5f-c25091af03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At a Glance</vt:lpstr>
      <vt:lpstr>Student Demographics</vt:lpstr>
      <vt:lpstr>Transfer Pathways</vt:lpstr>
      <vt:lpstr>Returned Analysis</vt:lpstr>
      <vt:lpstr>Non-Enrollment</vt:lpstr>
      <vt:lpstr>Income</vt:lpstr>
      <vt:lpstr>PDP</vt:lpstr>
      <vt:lpstr>All Transfers</vt:lpstr>
      <vt:lpstr>All Transfers_Version1</vt:lpstr>
      <vt:lpstr>Transfer in rate_template_QC</vt:lpstr>
      <vt:lpstr>CIP_Code</vt:lpstr>
      <vt:lpstr>All Transfer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Lang</dc:creator>
  <cp:keywords/>
  <dc:description/>
  <cp:lastModifiedBy>Hee Sun Kim</cp:lastModifiedBy>
  <cp:revision/>
  <dcterms:created xsi:type="dcterms:W3CDTF">2020-09-10T00:47:25Z</dcterms:created>
  <dcterms:modified xsi:type="dcterms:W3CDTF">2022-05-02T21:19:35Z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0x010100B0DCB90E14FB264DB6503D6A84AEC64F</vt:lpwstr>
  </property>
</Properties>
</file>